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P103" i="51"/>
  <c r="H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P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U73" i="51" s="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N73" i="51" s="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R73" i="51" s="1"/>
  <c r="Q74" i="51"/>
  <c r="P74" i="51"/>
  <c r="O74" i="51"/>
  <c r="N74" i="51"/>
  <c r="M74" i="51"/>
  <c r="M73" i="51" s="1"/>
  <c r="L74" i="51"/>
  <c r="K74" i="51"/>
  <c r="K73" i="51" s="1"/>
  <c r="J74" i="51"/>
  <c r="J73" i="51" s="1"/>
  <c r="I74" i="51"/>
  <c r="H74" i="51"/>
  <c r="H73" i="51" s="1"/>
  <c r="G74" i="51"/>
  <c r="F74" i="51"/>
  <c r="E74" i="51"/>
  <c r="E73" i="51" s="1"/>
  <c r="D74" i="51"/>
  <c r="C74" i="51"/>
  <c r="C73" i="51" s="1"/>
  <c r="B74" i="51"/>
  <c r="B73" i="51" s="1"/>
  <c r="W54" i="51"/>
  <c r="V54" i="51"/>
  <c r="V87" i="51" s="1"/>
  <c r="U54" i="51"/>
  <c r="U87" i="51" s="1"/>
  <c r="T54" i="51"/>
  <c r="T87" i="51" s="1"/>
  <c r="S54" i="51"/>
  <c r="R54" i="51"/>
  <c r="R105" i="51" s="1"/>
  <c r="Q54" i="51"/>
  <c r="P54" i="51"/>
  <c r="O54" i="51"/>
  <c r="N54" i="51"/>
  <c r="N87" i="51" s="1"/>
  <c r="M54" i="51"/>
  <c r="M87" i="51" s="1"/>
  <c r="L54" i="51"/>
  <c r="L87" i="51" s="1"/>
  <c r="K54" i="51"/>
  <c r="K105" i="51" s="1"/>
  <c r="J54" i="51"/>
  <c r="I54" i="51"/>
  <c r="H54" i="51"/>
  <c r="H105" i="51" s="1"/>
  <c r="G54" i="51"/>
  <c r="F54" i="51"/>
  <c r="F87" i="51" s="1"/>
  <c r="E54" i="51"/>
  <c r="E87" i="51" s="1"/>
  <c r="D54" i="51"/>
  <c r="D87" i="51" s="1"/>
  <c r="C54" i="51"/>
  <c r="B54" i="51"/>
  <c r="B105" i="51" s="1"/>
  <c r="W35" i="5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T103" i="51" s="1"/>
  <c r="S27" i="51"/>
  <c r="R27" i="51"/>
  <c r="Q27" i="51"/>
  <c r="P27" i="51"/>
  <c r="O27" i="51"/>
  <c r="N27" i="51"/>
  <c r="M27" i="51"/>
  <c r="L27" i="51"/>
  <c r="K27" i="51"/>
  <c r="J27" i="51"/>
  <c r="I27" i="51"/>
  <c r="H27" i="51"/>
  <c r="H80" i="51" s="1"/>
  <c r="G27" i="51"/>
  <c r="F27" i="51"/>
  <c r="F103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K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Q87" i="50"/>
  <c r="I87" i="50"/>
  <c r="W86" i="50"/>
  <c r="V86" i="50"/>
  <c r="U86" i="50"/>
  <c r="U73" i="50" s="1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V80" i="50"/>
  <c r="U80" i="50"/>
  <c r="S80" i="50"/>
  <c r="N80" i="50"/>
  <c r="M80" i="50"/>
  <c r="K80" i="50"/>
  <c r="E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H73" i="50" s="1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F73" i="50" s="1"/>
  <c r="E74" i="50"/>
  <c r="E73" i="50" s="1"/>
  <c r="D74" i="50"/>
  <c r="C74" i="50"/>
  <c r="B74" i="50"/>
  <c r="P73" i="50"/>
  <c r="N73" i="50"/>
  <c r="M73" i="50"/>
  <c r="W54" i="50"/>
  <c r="W87" i="50" s="1"/>
  <c r="V54" i="50"/>
  <c r="U54" i="50"/>
  <c r="U105" i="50" s="1"/>
  <c r="T54" i="50"/>
  <c r="S54" i="50"/>
  <c r="R54" i="50"/>
  <c r="R105" i="50" s="1"/>
  <c r="Q54" i="50"/>
  <c r="P54" i="50"/>
  <c r="P87" i="50" s="1"/>
  <c r="O54" i="50"/>
  <c r="O87" i="50" s="1"/>
  <c r="N54" i="50"/>
  <c r="M54" i="50"/>
  <c r="L54" i="50"/>
  <c r="K54" i="50"/>
  <c r="K105" i="50" s="1"/>
  <c r="J54" i="50"/>
  <c r="I54" i="50"/>
  <c r="H54" i="50"/>
  <c r="H87" i="50" s="1"/>
  <c r="G54" i="50"/>
  <c r="G87" i="50" s="1"/>
  <c r="F54" i="50"/>
  <c r="E54" i="50"/>
  <c r="D54" i="50"/>
  <c r="D105" i="50" s="1"/>
  <c r="C54" i="50"/>
  <c r="B54" i="50"/>
  <c r="B105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B104" i="50" s="1"/>
  <c r="W27" i="50"/>
  <c r="V27" i="50"/>
  <c r="U27" i="50"/>
  <c r="T27" i="50"/>
  <c r="T103" i="50" s="1"/>
  <c r="S27" i="50"/>
  <c r="R27" i="50"/>
  <c r="Q27" i="50"/>
  <c r="P27" i="50"/>
  <c r="P103" i="50" s="1"/>
  <c r="O27" i="50"/>
  <c r="N27" i="50"/>
  <c r="M27" i="50"/>
  <c r="L27" i="50"/>
  <c r="K27" i="50"/>
  <c r="J27" i="50"/>
  <c r="I27" i="50"/>
  <c r="I103" i="50" s="1"/>
  <c r="H27" i="50"/>
  <c r="G27" i="50"/>
  <c r="F27" i="50"/>
  <c r="F103" i="50" s="1"/>
  <c r="E27" i="50"/>
  <c r="D27" i="50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B105" i="49"/>
  <c r="V103" i="49"/>
  <c r="N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M96" i="49" s="1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D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V80" i="49"/>
  <c r="P80" i="49"/>
  <c r="I80" i="49"/>
  <c r="F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T73" i="49" s="1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S73" i="49" s="1"/>
  <c r="R74" i="49"/>
  <c r="Q74" i="49"/>
  <c r="P74" i="49"/>
  <c r="P73" i="49" s="1"/>
  <c r="O74" i="49"/>
  <c r="N74" i="49"/>
  <c r="M74" i="49"/>
  <c r="L74" i="49"/>
  <c r="K74" i="49"/>
  <c r="K73" i="49" s="1"/>
  <c r="J74" i="49"/>
  <c r="I74" i="49"/>
  <c r="H74" i="49"/>
  <c r="G74" i="49"/>
  <c r="F74" i="49"/>
  <c r="E74" i="49"/>
  <c r="D74" i="49"/>
  <c r="C74" i="49"/>
  <c r="C73" i="49" s="1"/>
  <c r="B74" i="49"/>
  <c r="W54" i="49"/>
  <c r="W105" i="49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O105" i="49" s="1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G105" i="49" s="1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C35" i="49"/>
  <c r="C83" i="49" s="1"/>
  <c r="B35" i="49"/>
  <c r="B83" i="49" s="1"/>
  <c r="W27" i="49"/>
  <c r="W103" i="49" s="1"/>
  <c r="V27" i="49"/>
  <c r="U27" i="49"/>
  <c r="U103" i="49" s="1"/>
  <c r="T27" i="49"/>
  <c r="T103" i="49" s="1"/>
  <c r="S27" i="49"/>
  <c r="S103" i="49" s="1"/>
  <c r="R27" i="49"/>
  <c r="Q27" i="49"/>
  <c r="Q103" i="49" s="1"/>
  <c r="P27" i="49"/>
  <c r="P103" i="49" s="1"/>
  <c r="O27" i="49"/>
  <c r="O103" i="49" s="1"/>
  <c r="N27" i="49"/>
  <c r="N80" i="49" s="1"/>
  <c r="M27" i="49"/>
  <c r="M103" i="49" s="1"/>
  <c r="L27" i="49"/>
  <c r="L103" i="49" s="1"/>
  <c r="K27" i="49"/>
  <c r="K103" i="49" s="1"/>
  <c r="J27" i="49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B180" i="4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T52" i="47" s="1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T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H52" i="47" s="1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P52" i="47" s="1"/>
  <c r="O56" i="47"/>
  <c r="O52" i="47" s="1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G52" i="47" s="1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D52" i="47" s="1"/>
  <c r="C54" i="47"/>
  <c r="C52" i="47" s="1"/>
  <c r="B54" i="47"/>
  <c r="W53" i="47"/>
  <c r="W52" i="47" s="1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W60" i="47" s="1"/>
  <c r="V28" i="47"/>
  <c r="V60" i="47" s="1"/>
  <c r="U28" i="47"/>
  <c r="T28" i="47"/>
  <c r="S28" i="47"/>
  <c r="S60" i="47" s="1"/>
  <c r="R28" i="47"/>
  <c r="Q28" i="47"/>
  <c r="P28" i="47"/>
  <c r="O28" i="47"/>
  <c r="O60" i="47" s="1"/>
  <c r="N28" i="47"/>
  <c r="N60" i="47" s="1"/>
  <c r="M28" i="47"/>
  <c r="L28" i="47"/>
  <c r="L60" i="47" s="1"/>
  <c r="K28" i="47"/>
  <c r="K60" i="47" s="1"/>
  <c r="J28" i="47"/>
  <c r="I28" i="47"/>
  <c r="H28" i="47"/>
  <c r="G28" i="47"/>
  <c r="G60" i="47" s="1"/>
  <c r="F28" i="47"/>
  <c r="F60" i="47" s="1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N77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O60" i="46"/>
  <c r="J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S52" i="46" s="1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U52" i="46" s="1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I52" i="46"/>
  <c r="W28" i="46"/>
  <c r="V28" i="46"/>
  <c r="U28" i="46"/>
  <c r="T28" i="46"/>
  <c r="S28" i="46"/>
  <c r="S60" i="46" s="1"/>
  <c r="R28" i="46"/>
  <c r="R77" i="46" s="1"/>
  <c r="Q28" i="46"/>
  <c r="Q60" i="46" s="1"/>
  <c r="P28" i="46"/>
  <c r="P60" i="46" s="1"/>
  <c r="O28" i="46"/>
  <c r="N28" i="46"/>
  <c r="N60" i="46" s="1"/>
  <c r="M28" i="46"/>
  <c r="L28" i="46"/>
  <c r="K28" i="46"/>
  <c r="J28" i="46"/>
  <c r="I28" i="46"/>
  <c r="H28" i="46"/>
  <c r="H60" i="46" s="1"/>
  <c r="G28" i="46"/>
  <c r="F28" i="46"/>
  <c r="F60" i="46" s="1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R77" i="45"/>
  <c r="L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60" i="45"/>
  <c r="U60" i="45"/>
  <c r="T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S52" i="45" s="1"/>
  <c r="R56" i="45"/>
  <c r="R52" i="45" s="1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C52" i="45"/>
  <c r="W28" i="45"/>
  <c r="W77" i="45" s="1"/>
  <c r="V28" i="45"/>
  <c r="V77" i="45" s="1"/>
  <c r="U28" i="45"/>
  <c r="U77" i="45" s="1"/>
  <c r="T28" i="45"/>
  <c r="T77" i="45" s="1"/>
  <c r="S28" i="45"/>
  <c r="S77" i="47" s="1"/>
  <c r="R28" i="45"/>
  <c r="R60" i="45" s="1"/>
  <c r="Q28" i="45"/>
  <c r="P28" i="45"/>
  <c r="O28" i="45"/>
  <c r="O77" i="45" s="1"/>
  <c r="N28" i="45"/>
  <c r="N77" i="45" s="1"/>
  <c r="M28" i="45"/>
  <c r="M77" i="45" s="1"/>
  <c r="L28" i="45"/>
  <c r="L60" i="45" s="1"/>
  <c r="K28" i="45"/>
  <c r="K77" i="47" s="1"/>
  <c r="J28" i="45"/>
  <c r="J77" i="46" s="1"/>
  <c r="I28" i="45"/>
  <c r="I60" i="45" s="1"/>
  <c r="H28" i="45"/>
  <c r="G28" i="45"/>
  <c r="G77" i="45" s="1"/>
  <c r="F28" i="45"/>
  <c r="F77" i="45" s="1"/>
  <c r="E28" i="45"/>
  <c r="E77" i="45" s="1"/>
  <c r="D28" i="45"/>
  <c r="D77" i="45" s="1"/>
  <c r="C28" i="45"/>
  <c r="C77" i="45" s="1"/>
  <c r="B28" i="45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P179" i="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Q90" i="43"/>
  <c r="B90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T72" i="43"/>
  <c r="S72" i="43"/>
  <c r="N72" i="43"/>
  <c r="K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V90" i="43" s="1"/>
  <c r="U39" i="43"/>
  <c r="T39" i="43"/>
  <c r="S39" i="43"/>
  <c r="S90" i="43" s="1"/>
  <c r="R39" i="43"/>
  <c r="R72" i="43" s="1"/>
  <c r="Q39" i="43"/>
  <c r="Q72" i="43" s="1"/>
  <c r="P39" i="43"/>
  <c r="O39" i="43"/>
  <c r="N39" i="43"/>
  <c r="M39" i="43"/>
  <c r="L39" i="43"/>
  <c r="L72" i="43" s="1"/>
  <c r="K39" i="43"/>
  <c r="J39" i="43"/>
  <c r="J72" i="43" s="1"/>
  <c r="I39" i="43"/>
  <c r="I72" i="43" s="1"/>
  <c r="H39" i="43"/>
  <c r="G39" i="43"/>
  <c r="F39" i="43"/>
  <c r="F72" i="43" s="1"/>
  <c r="E39" i="43"/>
  <c r="D39" i="43"/>
  <c r="D72" i="43" s="1"/>
  <c r="C39" i="43"/>
  <c r="C72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I72" i="42"/>
  <c r="G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M63" i="42" s="1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W90" i="42" s="1"/>
  <c r="V39" i="42"/>
  <c r="V90" i="42" s="1"/>
  <c r="U39" i="42"/>
  <c r="U72" i="42" s="1"/>
  <c r="T39" i="42"/>
  <c r="T72" i="42" s="1"/>
  <c r="S39" i="42"/>
  <c r="R39" i="42"/>
  <c r="Q39" i="42"/>
  <c r="Q72" i="42" s="1"/>
  <c r="P39" i="42"/>
  <c r="O39" i="42"/>
  <c r="O72" i="42" s="1"/>
  <c r="N39" i="42"/>
  <c r="N72" i="42" s="1"/>
  <c r="M39" i="42"/>
  <c r="M72" i="42" s="1"/>
  <c r="L39" i="42"/>
  <c r="L72" i="42" s="1"/>
  <c r="K39" i="42"/>
  <c r="J39" i="42"/>
  <c r="I39" i="42"/>
  <c r="H39" i="42"/>
  <c r="H90" i="42" s="1"/>
  <c r="G39" i="42"/>
  <c r="G90" i="42" s="1"/>
  <c r="F39" i="42"/>
  <c r="F90" i="42" s="1"/>
  <c r="E39" i="42"/>
  <c r="E72" i="42" s="1"/>
  <c r="D39" i="42"/>
  <c r="D72" i="42" s="1"/>
  <c r="C39" i="42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H90" i="41"/>
  <c r="G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T72" i="41"/>
  <c r="S72" i="41"/>
  <c r="R72" i="41"/>
  <c r="Q72" i="41"/>
  <c r="J72" i="41"/>
  <c r="B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72" i="41" s="1"/>
  <c r="V39" i="41"/>
  <c r="U39" i="41"/>
  <c r="T39" i="41"/>
  <c r="T90" i="41" s="1"/>
  <c r="S39" i="41"/>
  <c r="S90" i="41" s="1"/>
  <c r="R39" i="41"/>
  <c r="R90" i="41" s="1"/>
  <c r="Q39" i="41"/>
  <c r="Q90" i="41" s="1"/>
  <c r="P39" i="41"/>
  <c r="P72" i="41" s="1"/>
  <c r="O39" i="41"/>
  <c r="O72" i="41" s="1"/>
  <c r="N39" i="41"/>
  <c r="M39" i="41"/>
  <c r="L39" i="41"/>
  <c r="L90" i="41" s="1"/>
  <c r="K39" i="41"/>
  <c r="K90" i="41" s="1"/>
  <c r="J39" i="41"/>
  <c r="J90" i="41" s="1"/>
  <c r="I39" i="41"/>
  <c r="I90" i="41" s="1"/>
  <c r="H39" i="41"/>
  <c r="H72" i="41" s="1"/>
  <c r="G39" i="41"/>
  <c r="G72" i="41" s="1"/>
  <c r="F39" i="41"/>
  <c r="E39" i="41"/>
  <c r="E90" i="42" s="1"/>
  <c r="D39" i="41"/>
  <c r="D90" i="41" s="1"/>
  <c r="C39" i="41"/>
  <c r="C90" i="41" s="1"/>
  <c r="B39" i="41"/>
  <c r="B90" i="41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T178" i="4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E178" i="4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K63" i="39"/>
  <c r="H63" i="39"/>
  <c r="G63" i="39"/>
  <c r="F63" i="39"/>
  <c r="C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C60" i="39"/>
  <c r="B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W57" i="39"/>
  <c r="S57" i="39"/>
  <c r="R57" i="39"/>
  <c r="J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H51" i="39" s="1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R51" i="39" s="1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U27" i="39"/>
  <c r="T27" i="39"/>
  <c r="S27" i="39"/>
  <c r="S63" i="39" s="1"/>
  <c r="R27" i="39"/>
  <c r="R63" i="39" s="1"/>
  <c r="Q27" i="39"/>
  <c r="P27" i="39"/>
  <c r="P80" i="39" s="1"/>
  <c r="O27" i="39"/>
  <c r="O63" i="39" s="1"/>
  <c r="N27" i="39"/>
  <c r="N63" i="39" s="1"/>
  <c r="M27" i="39"/>
  <c r="L27" i="39"/>
  <c r="K27" i="39"/>
  <c r="J27" i="39"/>
  <c r="J63" i="39" s="1"/>
  <c r="I27" i="39"/>
  <c r="H27" i="39"/>
  <c r="G27" i="39"/>
  <c r="F27" i="39"/>
  <c r="E27" i="39"/>
  <c r="D27" i="39"/>
  <c r="C27" i="39"/>
  <c r="B27" i="39"/>
  <c r="B63" i="39" s="1"/>
  <c r="W24" i="39"/>
  <c r="V24" i="39"/>
  <c r="V60" i="39" s="1"/>
  <c r="U24" i="39"/>
  <c r="T24" i="39"/>
  <c r="S24" i="39"/>
  <c r="R24" i="39"/>
  <c r="Q24" i="39"/>
  <c r="Q60" i="39" s="1"/>
  <c r="P24" i="39"/>
  <c r="O24" i="39"/>
  <c r="N24" i="39"/>
  <c r="N60" i="39" s="1"/>
  <c r="M24" i="39"/>
  <c r="L24" i="39"/>
  <c r="K24" i="39"/>
  <c r="K60" i="39" s="1"/>
  <c r="J24" i="39"/>
  <c r="I24" i="39"/>
  <c r="I60" i="39" s="1"/>
  <c r="H24" i="39"/>
  <c r="H60" i="39" s="1"/>
  <c r="G24" i="39"/>
  <c r="F24" i="39"/>
  <c r="F79" i="39" s="1"/>
  <c r="E24" i="39"/>
  <c r="D24" i="39"/>
  <c r="C24" i="39"/>
  <c r="B24" i="39"/>
  <c r="W16" i="39"/>
  <c r="V16" i="39"/>
  <c r="V57" i="39" s="1"/>
  <c r="U16" i="39"/>
  <c r="T16" i="39"/>
  <c r="T57" i="39" s="1"/>
  <c r="S16" i="39"/>
  <c r="R16" i="39"/>
  <c r="Q16" i="39"/>
  <c r="P16" i="39"/>
  <c r="O16" i="39"/>
  <c r="O57" i="39" s="1"/>
  <c r="N16" i="39"/>
  <c r="N57" i="39" s="1"/>
  <c r="M16" i="39"/>
  <c r="L16" i="39"/>
  <c r="L57" i="39" s="1"/>
  <c r="K16" i="39"/>
  <c r="K57" i="39" s="1"/>
  <c r="J16" i="39"/>
  <c r="I16" i="39"/>
  <c r="H16" i="39"/>
  <c r="H57" i="39" s="1"/>
  <c r="G16" i="39"/>
  <c r="G57" i="39" s="1"/>
  <c r="F16" i="39"/>
  <c r="F57" i="39" s="1"/>
  <c r="E16" i="39"/>
  <c r="E57" i="39" s="1"/>
  <c r="D16" i="39"/>
  <c r="D78" i="39" s="1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C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V57" i="38"/>
  <c r="S57" i="38"/>
  <c r="R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N51" i="38" s="1"/>
  <c r="M52" i="38"/>
  <c r="L52" i="38"/>
  <c r="K52" i="38"/>
  <c r="J52" i="38"/>
  <c r="J51" i="38" s="1"/>
  <c r="I52" i="38"/>
  <c r="H52" i="38"/>
  <c r="G52" i="38"/>
  <c r="F52" i="38"/>
  <c r="E52" i="38"/>
  <c r="D52" i="38"/>
  <c r="C52" i="38"/>
  <c r="B52" i="38"/>
  <c r="W27" i="38"/>
  <c r="W63" i="38" s="1"/>
  <c r="V27" i="38"/>
  <c r="V63" i="38" s="1"/>
  <c r="U27" i="38"/>
  <c r="U63" i="38" s="1"/>
  <c r="T27" i="38"/>
  <c r="T63" i="38" s="1"/>
  <c r="S27" i="38"/>
  <c r="S63" i="38" s="1"/>
  <c r="R27" i="38"/>
  <c r="R80" i="38" s="1"/>
  <c r="Q27" i="38"/>
  <c r="P27" i="38"/>
  <c r="O27" i="38"/>
  <c r="O63" i="38" s="1"/>
  <c r="N27" i="38"/>
  <c r="N63" i="38" s="1"/>
  <c r="M27" i="38"/>
  <c r="M63" i="38" s="1"/>
  <c r="L27" i="38"/>
  <c r="L80" i="38" s="1"/>
  <c r="K27" i="38"/>
  <c r="K63" i="38" s="1"/>
  <c r="J27" i="38"/>
  <c r="J63" i="38" s="1"/>
  <c r="I27" i="38"/>
  <c r="H27" i="38"/>
  <c r="G27" i="38"/>
  <c r="G63" i="38" s="1"/>
  <c r="F27" i="38"/>
  <c r="F63" i="38" s="1"/>
  <c r="E27" i="38"/>
  <c r="E63" i="38" s="1"/>
  <c r="D27" i="38"/>
  <c r="C27" i="38"/>
  <c r="B27" i="38"/>
  <c r="W24" i="38"/>
  <c r="W60" i="38" s="1"/>
  <c r="V24" i="38"/>
  <c r="U24" i="38"/>
  <c r="U60" i="38" s="1"/>
  <c r="T24" i="38"/>
  <c r="T60" i="38" s="1"/>
  <c r="S24" i="38"/>
  <c r="R24" i="38"/>
  <c r="Q24" i="38"/>
  <c r="P24" i="38"/>
  <c r="O24" i="38"/>
  <c r="N24" i="38"/>
  <c r="M24" i="38"/>
  <c r="M60" i="38" s="1"/>
  <c r="L24" i="38"/>
  <c r="L60" i="38" s="1"/>
  <c r="K24" i="38"/>
  <c r="K79" i="38" s="1"/>
  <c r="J24" i="38"/>
  <c r="J79" i="38" s="1"/>
  <c r="I24" i="38"/>
  <c r="H24" i="38"/>
  <c r="H79" i="38" s="1"/>
  <c r="G24" i="38"/>
  <c r="F24" i="38"/>
  <c r="E24" i="38"/>
  <c r="E60" i="38" s="1"/>
  <c r="D24" i="38"/>
  <c r="D60" i="38" s="1"/>
  <c r="C24" i="38"/>
  <c r="B24" i="38"/>
  <c r="W16" i="38"/>
  <c r="V16" i="38"/>
  <c r="U16" i="38"/>
  <c r="T16" i="38"/>
  <c r="S16" i="38"/>
  <c r="R16" i="38"/>
  <c r="Q16" i="38"/>
  <c r="Q57" i="38" s="1"/>
  <c r="P16" i="38"/>
  <c r="O16" i="38"/>
  <c r="O57" i="38" s="1"/>
  <c r="N16" i="38"/>
  <c r="N57" i="38" s="1"/>
  <c r="M16" i="38"/>
  <c r="L16" i="38"/>
  <c r="K16" i="38"/>
  <c r="K57" i="38" s="1"/>
  <c r="J16" i="38"/>
  <c r="J57" i="38" s="1"/>
  <c r="I16" i="38"/>
  <c r="I57" i="38" s="1"/>
  <c r="H16" i="38"/>
  <c r="G16" i="38"/>
  <c r="G57" i="38" s="1"/>
  <c r="F16" i="38"/>
  <c r="F78" i="38" s="1"/>
  <c r="E16" i="38"/>
  <c r="D16" i="38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N80" i="37"/>
  <c r="M80" i="37"/>
  <c r="L79" i="37"/>
  <c r="K79" i="37"/>
  <c r="D79" i="37"/>
  <c r="C79" i="37"/>
  <c r="R78" i="37"/>
  <c r="I78" i="37"/>
  <c r="B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T63" i="37"/>
  <c r="Q63" i="37"/>
  <c r="N63" i="37"/>
  <c r="M63" i="37"/>
  <c r="L63" i="37"/>
  <c r="J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L60" i="37"/>
  <c r="K60" i="37"/>
  <c r="D60" i="37"/>
  <c r="C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R57" i="37"/>
  <c r="Q57" i="37"/>
  <c r="H57" i="37"/>
  <c r="F57" i="37"/>
  <c r="E57" i="37"/>
  <c r="B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K51" i="37" s="1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W27" i="37"/>
  <c r="V27" i="37"/>
  <c r="V80" i="37" s="1"/>
  <c r="U27" i="37"/>
  <c r="U80" i="37" s="1"/>
  <c r="T27" i="37"/>
  <c r="T80" i="37" s="1"/>
  <c r="S27" i="37"/>
  <c r="S80" i="39" s="1"/>
  <c r="R27" i="37"/>
  <c r="R80" i="37" s="1"/>
  <c r="Q27" i="37"/>
  <c r="Q80" i="37" s="1"/>
  <c r="P27" i="37"/>
  <c r="O27" i="37"/>
  <c r="N27" i="37"/>
  <c r="M27" i="37"/>
  <c r="L27" i="37"/>
  <c r="L80" i="37" s="1"/>
  <c r="K27" i="37"/>
  <c r="J27" i="37"/>
  <c r="J80" i="37" s="1"/>
  <c r="I27" i="37"/>
  <c r="I80" i="37" s="1"/>
  <c r="H27" i="37"/>
  <c r="G27" i="37"/>
  <c r="F27" i="37"/>
  <c r="E27" i="37"/>
  <c r="E63" i="37" s="1"/>
  <c r="D27" i="37"/>
  <c r="D80" i="37" s="1"/>
  <c r="C27" i="37"/>
  <c r="B27" i="37"/>
  <c r="B80" i="37" s="1"/>
  <c r="W24" i="37"/>
  <c r="V24" i="37"/>
  <c r="U24" i="37"/>
  <c r="T24" i="37"/>
  <c r="T79" i="37" s="1"/>
  <c r="S24" i="37"/>
  <c r="S79" i="37" s="1"/>
  <c r="R24" i="37"/>
  <c r="R79" i="37" s="1"/>
  <c r="Q24" i="37"/>
  <c r="P24" i="37"/>
  <c r="O24" i="37"/>
  <c r="N24" i="37"/>
  <c r="M24" i="37"/>
  <c r="L24" i="37"/>
  <c r="K24" i="37"/>
  <c r="J24" i="37"/>
  <c r="J79" i="37" s="1"/>
  <c r="I24" i="37"/>
  <c r="H24" i="37"/>
  <c r="G24" i="37"/>
  <c r="F24" i="37"/>
  <c r="E24" i="37"/>
  <c r="D24" i="37"/>
  <c r="C24" i="37"/>
  <c r="B24" i="37"/>
  <c r="B79" i="37" s="1"/>
  <c r="W16" i="37"/>
  <c r="V16" i="37"/>
  <c r="V78" i="37" s="1"/>
  <c r="U16" i="37"/>
  <c r="U78" i="37" s="1"/>
  <c r="T16" i="37"/>
  <c r="S16" i="37"/>
  <c r="R16" i="37"/>
  <c r="R78" i="38" s="1"/>
  <c r="Q16" i="37"/>
  <c r="Q78" i="37" s="1"/>
  <c r="P16" i="37"/>
  <c r="P78" i="37" s="1"/>
  <c r="O16" i="37"/>
  <c r="N16" i="37"/>
  <c r="N78" i="37" s="1"/>
  <c r="M16" i="37"/>
  <c r="M78" i="37" s="1"/>
  <c r="L16" i="37"/>
  <c r="K16" i="37"/>
  <c r="J16" i="37"/>
  <c r="J78" i="38" s="1"/>
  <c r="I16" i="37"/>
  <c r="I57" i="37" s="1"/>
  <c r="H16" i="37"/>
  <c r="H78" i="37" s="1"/>
  <c r="G16" i="37"/>
  <c r="F16" i="37"/>
  <c r="F78" i="37" s="1"/>
  <c r="E16" i="37"/>
  <c r="E78" i="37" s="1"/>
  <c r="D16" i="37"/>
  <c r="C16" i="37"/>
  <c r="B16" i="37"/>
  <c r="A1" i="37"/>
  <c r="M38" i="36"/>
  <c r="L38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U177" i="4" s="1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L33" i="36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D51" i="35" s="1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P63" i="35"/>
  <c r="O63" i="35"/>
  <c r="L63" i="35"/>
  <c r="H63" i="35"/>
  <c r="F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J60" i="35"/>
  <c r="I60" i="35"/>
  <c r="H60" i="35"/>
  <c r="F60" i="35"/>
  <c r="C60" i="35"/>
  <c r="B60" i="35"/>
  <c r="W59" i="35"/>
  <c r="V59" i="35"/>
  <c r="U59" i="35"/>
  <c r="T59" i="35"/>
  <c r="S59" i="35"/>
  <c r="R59" i="35"/>
  <c r="Q59" i="35"/>
  <c r="Q51" i="35" s="1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D57" i="35"/>
  <c r="B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M51" i="35" s="1"/>
  <c r="L54" i="35"/>
  <c r="K54" i="35"/>
  <c r="J54" i="35"/>
  <c r="I54" i="35"/>
  <c r="H54" i="35"/>
  <c r="G54" i="35"/>
  <c r="F54" i="35"/>
  <c r="E54" i="35"/>
  <c r="D54" i="35"/>
  <c r="C54" i="35"/>
  <c r="C51" i="35" s="1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V51" i="35" s="1"/>
  <c r="U52" i="35"/>
  <c r="U51" i="35" s="1"/>
  <c r="T52" i="35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V63" i="35" s="1"/>
  <c r="U27" i="35"/>
  <c r="T27" i="35"/>
  <c r="S27" i="35"/>
  <c r="S63" i="35" s="1"/>
  <c r="R27" i="35"/>
  <c r="R63" i="35" s="1"/>
  <c r="Q27" i="35"/>
  <c r="P27" i="35"/>
  <c r="O27" i="35"/>
  <c r="N27" i="35"/>
  <c r="M27" i="35"/>
  <c r="M63" i="35" s="1"/>
  <c r="L27" i="35"/>
  <c r="K27" i="35"/>
  <c r="K63" i="35" s="1"/>
  <c r="J27" i="35"/>
  <c r="J63" i="35" s="1"/>
  <c r="I27" i="35"/>
  <c r="H27" i="35"/>
  <c r="G27" i="35"/>
  <c r="G63" i="35" s="1"/>
  <c r="F27" i="35"/>
  <c r="E27" i="35"/>
  <c r="E63" i="35" s="1"/>
  <c r="D27" i="35"/>
  <c r="D63" i="35" s="1"/>
  <c r="C27" i="35"/>
  <c r="C63" i="35" s="1"/>
  <c r="B27" i="35"/>
  <c r="B63" i="35" s="1"/>
  <c r="W24" i="35"/>
  <c r="V24" i="35"/>
  <c r="V60" i="35" s="1"/>
  <c r="U24" i="35"/>
  <c r="U60" i="35" s="1"/>
  <c r="T24" i="35"/>
  <c r="S24" i="35"/>
  <c r="S60" i="35" s="1"/>
  <c r="R24" i="35"/>
  <c r="R60" i="35" s="1"/>
  <c r="Q24" i="35"/>
  <c r="Q60" i="35" s="1"/>
  <c r="P24" i="35"/>
  <c r="P60" i="35" s="1"/>
  <c r="O24" i="35"/>
  <c r="N24" i="35"/>
  <c r="N60" i="35" s="1"/>
  <c r="M24" i="35"/>
  <c r="M60" i="35" s="1"/>
  <c r="L24" i="35"/>
  <c r="K24" i="35"/>
  <c r="J24" i="35"/>
  <c r="I24" i="35"/>
  <c r="H24" i="35"/>
  <c r="G24" i="35"/>
  <c r="F24" i="35"/>
  <c r="E24" i="35"/>
  <c r="E60" i="35" s="1"/>
  <c r="D24" i="35"/>
  <c r="C24" i="35"/>
  <c r="B24" i="35"/>
  <c r="W16" i="35"/>
  <c r="W57" i="35" s="1"/>
  <c r="V16" i="35"/>
  <c r="V57" i="35" s="1"/>
  <c r="U16" i="35"/>
  <c r="T16" i="35"/>
  <c r="T57" i="35" s="1"/>
  <c r="S16" i="35"/>
  <c r="S57" i="35" s="1"/>
  <c r="R16" i="35"/>
  <c r="Q16" i="35"/>
  <c r="Q57" i="35" s="1"/>
  <c r="P16" i="35"/>
  <c r="P57" i="35" s="1"/>
  <c r="O16" i="35"/>
  <c r="O57" i="35" s="1"/>
  <c r="N16" i="35"/>
  <c r="N57" i="35" s="1"/>
  <c r="M16" i="35"/>
  <c r="L16" i="35"/>
  <c r="L57" i="35" s="1"/>
  <c r="K16" i="35"/>
  <c r="K57" i="35" s="1"/>
  <c r="J16" i="35"/>
  <c r="I16" i="35"/>
  <c r="I57" i="35" s="1"/>
  <c r="H16" i="35"/>
  <c r="H57" i="35" s="1"/>
  <c r="G16" i="35"/>
  <c r="G57" i="35" s="1"/>
  <c r="F16" i="35"/>
  <c r="F57" i="35" s="1"/>
  <c r="E16" i="35"/>
  <c r="D16" i="35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I63" i="34"/>
  <c r="F63" i="34"/>
  <c r="C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V57" i="34"/>
  <c r="U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G51" i="34" s="1"/>
  <c r="F54" i="34"/>
  <c r="E54" i="34"/>
  <c r="D54" i="34"/>
  <c r="C54" i="34"/>
  <c r="B54" i="34"/>
  <c r="B51" i="34" s="1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W51" i="34" s="1"/>
  <c r="V52" i="34"/>
  <c r="U52" i="34"/>
  <c r="T52" i="34"/>
  <c r="S52" i="34"/>
  <c r="R52" i="34"/>
  <c r="R51" i="34" s="1"/>
  <c r="Q52" i="34"/>
  <c r="P52" i="34"/>
  <c r="O52" i="34"/>
  <c r="O51" i="34" s="1"/>
  <c r="N52" i="34"/>
  <c r="M52" i="34"/>
  <c r="L52" i="34"/>
  <c r="K52" i="34"/>
  <c r="K51" i="34" s="1"/>
  <c r="J52" i="34"/>
  <c r="J51" i="34" s="1"/>
  <c r="I52" i="34"/>
  <c r="H52" i="34"/>
  <c r="G52" i="34"/>
  <c r="F52" i="34"/>
  <c r="E52" i="34"/>
  <c r="D52" i="34"/>
  <c r="C52" i="34"/>
  <c r="B52" i="34"/>
  <c r="W27" i="34"/>
  <c r="W63" i="34" s="1"/>
  <c r="V27" i="34"/>
  <c r="V63" i="34" s="1"/>
  <c r="U27" i="34"/>
  <c r="T27" i="34"/>
  <c r="S27" i="34"/>
  <c r="S63" i="34" s="1"/>
  <c r="R27" i="34"/>
  <c r="R63" i="34" s="1"/>
  <c r="Q27" i="34"/>
  <c r="Q63" i="34" s="1"/>
  <c r="P27" i="34"/>
  <c r="O27" i="34"/>
  <c r="O63" i="34" s="1"/>
  <c r="N27" i="34"/>
  <c r="N63" i="34" s="1"/>
  <c r="M27" i="34"/>
  <c r="L27" i="34"/>
  <c r="L80" i="34" s="1"/>
  <c r="K27" i="34"/>
  <c r="K63" i="34" s="1"/>
  <c r="J27" i="34"/>
  <c r="J63" i="34" s="1"/>
  <c r="I27" i="34"/>
  <c r="H27" i="34"/>
  <c r="G27" i="34"/>
  <c r="G63" i="34" s="1"/>
  <c r="F27" i="34"/>
  <c r="E27" i="34"/>
  <c r="D27" i="34"/>
  <c r="D80" i="34" s="1"/>
  <c r="C27" i="34"/>
  <c r="B27" i="34"/>
  <c r="W24" i="34"/>
  <c r="V24" i="34"/>
  <c r="U24" i="34"/>
  <c r="T24" i="34"/>
  <c r="T60" i="34" s="1"/>
  <c r="S24" i="34"/>
  <c r="R24" i="34"/>
  <c r="Q24" i="34"/>
  <c r="Q60" i="34" s="1"/>
  <c r="P24" i="34"/>
  <c r="P60" i="34" s="1"/>
  <c r="O24" i="34"/>
  <c r="N24" i="34"/>
  <c r="M24" i="34"/>
  <c r="L24" i="34"/>
  <c r="L60" i="34" s="1"/>
  <c r="K24" i="34"/>
  <c r="J24" i="34"/>
  <c r="I24" i="34"/>
  <c r="I60" i="34" s="1"/>
  <c r="H24" i="34"/>
  <c r="H60" i="34" s="1"/>
  <c r="G24" i="34"/>
  <c r="G79" i="34" s="1"/>
  <c r="F24" i="34"/>
  <c r="E24" i="34"/>
  <c r="D24" i="34"/>
  <c r="D60" i="34" s="1"/>
  <c r="C24" i="34"/>
  <c r="B24" i="34"/>
  <c r="W16" i="34"/>
  <c r="V16" i="34"/>
  <c r="U16" i="34"/>
  <c r="T16" i="34"/>
  <c r="S16" i="34"/>
  <c r="S57" i="34" s="1"/>
  <c r="R16" i="34"/>
  <c r="R57" i="34" s="1"/>
  <c r="Q16" i="34"/>
  <c r="P16" i="34"/>
  <c r="O16" i="34"/>
  <c r="O57" i="34" s="1"/>
  <c r="N16" i="34"/>
  <c r="N57" i="34" s="1"/>
  <c r="M16" i="34"/>
  <c r="M57" i="34" s="1"/>
  <c r="L16" i="34"/>
  <c r="K16" i="34"/>
  <c r="K57" i="34" s="1"/>
  <c r="J16" i="34"/>
  <c r="J57" i="34" s="1"/>
  <c r="I16" i="34"/>
  <c r="H16" i="34"/>
  <c r="G16" i="34"/>
  <c r="G57" i="34" s="1"/>
  <c r="F16" i="34"/>
  <c r="F57" i="34" s="1"/>
  <c r="E16" i="34"/>
  <c r="E57" i="34" s="1"/>
  <c r="D16" i="34"/>
  <c r="C16" i="34"/>
  <c r="C57" i="34" s="1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J80" i="33"/>
  <c r="I80" i="33"/>
  <c r="B80" i="33"/>
  <c r="W79" i="33"/>
  <c r="O79" i="33"/>
  <c r="H79" i="33"/>
  <c r="G79" i="33"/>
  <c r="V78" i="33"/>
  <c r="U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R63" i="33"/>
  <c r="J63" i="33"/>
  <c r="I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R60" i="33"/>
  <c r="P60" i="33"/>
  <c r="H60" i="33"/>
  <c r="G60" i="33"/>
  <c r="B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U57" i="33"/>
  <c r="I57" i="33"/>
  <c r="W56" i="33"/>
  <c r="V56" i="33"/>
  <c r="U56" i="33"/>
  <c r="T56" i="33"/>
  <c r="S56" i="33"/>
  <c r="R56" i="33"/>
  <c r="Q56" i="33"/>
  <c r="P56" i="33"/>
  <c r="P51" i="33" s="1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F51" i="33" s="1"/>
  <c r="E53" i="33"/>
  <c r="D53" i="33"/>
  <c r="C53" i="33"/>
  <c r="B53" i="33"/>
  <c r="W52" i="33"/>
  <c r="V52" i="33"/>
  <c r="V51" i="33" s="1"/>
  <c r="U52" i="33"/>
  <c r="T52" i="33"/>
  <c r="S52" i="33"/>
  <c r="R52" i="33"/>
  <c r="Q52" i="33"/>
  <c r="Q51" i="33" s="1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J51" i="33"/>
  <c r="W27" i="33"/>
  <c r="V27" i="33"/>
  <c r="V80" i="33" s="1"/>
  <c r="U27" i="33"/>
  <c r="U80" i="33" s="1"/>
  <c r="T27" i="33"/>
  <c r="S27" i="33"/>
  <c r="R27" i="33"/>
  <c r="Q27" i="33"/>
  <c r="Q80" i="33" s="1"/>
  <c r="P27" i="33"/>
  <c r="P63" i="33" s="1"/>
  <c r="O27" i="33"/>
  <c r="N27" i="33"/>
  <c r="N80" i="33" s="1"/>
  <c r="M27" i="33"/>
  <c r="M80" i="33" s="1"/>
  <c r="L27" i="33"/>
  <c r="L80" i="35" s="1"/>
  <c r="K27" i="33"/>
  <c r="J27" i="33"/>
  <c r="I27" i="33"/>
  <c r="H27" i="33"/>
  <c r="G27" i="33"/>
  <c r="F27" i="33"/>
  <c r="F80" i="33" s="1"/>
  <c r="E27" i="33"/>
  <c r="E80" i="33" s="1"/>
  <c r="D27" i="33"/>
  <c r="D63" i="33" s="1"/>
  <c r="C27" i="33"/>
  <c r="B27" i="33"/>
  <c r="B80" i="34" s="1"/>
  <c r="W24" i="33"/>
  <c r="V24" i="33"/>
  <c r="U24" i="33"/>
  <c r="T24" i="33"/>
  <c r="S24" i="33"/>
  <c r="S60" i="33" s="1"/>
  <c r="R24" i="33"/>
  <c r="R79" i="35" s="1"/>
  <c r="Q24" i="33"/>
  <c r="P24" i="33"/>
  <c r="O24" i="33"/>
  <c r="O60" i="33" s="1"/>
  <c r="N24" i="33"/>
  <c r="M24" i="33"/>
  <c r="L24" i="33"/>
  <c r="K24" i="33"/>
  <c r="K79" i="33" s="1"/>
  <c r="J24" i="33"/>
  <c r="J60" i="33" s="1"/>
  <c r="I24" i="33"/>
  <c r="H24" i="33"/>
  <c r="G24" i="33"/>
  <c r="F24" i="33"/>
  <c r="E24" i="33"/>
  <c r="D24" i="33"/>
  <c r="C24" i="33"/>
  <c r="C60" i="33" s="1"/>
  <c r="B24" i="33"/>
  <c r="B79" i="35" s="1"/>
  <c r="W16" i="33"/>
  <c r="V16" i="33"/>
  <c r="V78" i="34" s="1"/>
  <c r="U16" i="33"/>
  <c r="T16" i="33"/>
  <c r="S16" i="33"/>
  <c r="R16" i="33"/>
  <c r="R78" i="33" s="1"/>
  <c r="Q16" i="33"/>
  <c r="Q78" i="33" s="1"/>
  <c r="P16" i="33"/>
  <c r="P57" i="33" s="1"/>
  <c r="O16" i="33"/>
  <c r="N16" i="33"/>
  <c r="N78" i="34" s="1"/>
  <c r="M16" i="33"/>
  <c r="M57" i="33" s="1"/>
  <c r="L16" i="33"/>
  <c r="K16" i="33"/>
  <c r="J16" i="33"/>
  <c r="J78" i="33" s="1"/>
  <c r="I16" i="33"/>
  <c r="I78" i="33" s="1"/>
  <c r="H16" i="33"/>
  <c r="H78" i="33" s="1"/>
  <c r="G16" i="33"/>
  <c r="F16" i="33"/>
  <c r="E16" i="33"/>
  <c r="E57" i="33" s="1"/>
  <c r="D16" i="33"/>
  <c r="D78" i="33" s="1"/>
  <c r="C16" i="33"/>
  <c r="B16" i="33"/>
  <c r="B78" i="33" s="1"/>
  <c r="A1" i="33"/>
  <c r="H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L176" i="4" s="1"/>
  <c r="K33" i="32"/>
  <c r="K38" i="32" s="1"/>
  <c r="J33" i="32"/>
  <c r="J38" i="32" s="1"/>
  <c r="I33" i="32"/>
  <c r="I38" i="32" s="1"/>
  <c r="I176" i="4" s="1"/>
  <c r="H33" i="32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K99" i="31"/>
  <c r="G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N84" i="31" s="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I84" i="31" s="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Q84" i="31" s="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U84" i="31" s="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V84" i="31" s="1"/>
  <c r="U85" i="31"/>
  <c r="T85" i="31"/>
  <c r="S85" i="31"/>
  <c r="S84" i="31" s="1"/>
  <c r="R85" i="31"/>
  <c r="Q85" i="31"/>
  <c r="P85" i="31"/>
  <c r="O85" i="31"/>
  <c r="O84" i="31" s="1"/>
  <c r="N85" i="31"/>
  <c r="M85" i="31"/>
  <c r="L85" i="31"/>
  <c r="K85" i="31"/>
  <c r="J85" i="31"/>
  <c r="I85" i="31"/>
  <c r="H85" i="31"/>
  <c r="G85" i="31"/>
  <c r="F85" i="31"/>
  <c r="F84" i="31" s="1"/>
  <c r="E85" i="31"/>
  <c r="D85" i="31"/>
  <c r="C85" i="31"/>
  <c r="B85" i="31"/>
  <c r="W66" i="31"/>
  <c r="W105" i="31" s="1"/>
  <c r="V66" i="31"/>
  <c r="U66" i="31"/>
  <c r="U105" i="31" s="1"/>
  <c r="T66" i="31"/>
  <c r="T105" i="31" s="1"/>
  <c r="S66" i="31"/>
  <c r="S105" i="31" s="1"/>
  <c r="R66" i="31"/>
  <c r="R105" i="31" s="1"/>
  <c r="Q66" i="31"/>
  <c r="P66" i="31"/>
  <c r="O66" i="31"/>
  <c r="O105" i="31" s="1"/>
  <c r="N66" i="31"/>
  <c r="M66" i="31"/>
  <c r="M105" i="31" s="1"/>
  <c r="L66" i="31"/>
  <c r="L105" i="31" s="1"/>
  <c r="K66" i="31"/>
  <c r="K105" i="31" s="1"/>
  <c r="J66" i="31"/>
  <c r="J105" i="31" s="1"/>
  <c r="I66" i="31"/>
  <c r="I105" i="31" s="1"/>
  <c r="H66" i="31"/>
  <c r="H105" i="31" s="1"/>
  <c r="G66" i="31"/>
  <c r="G105" i="31" s="1"/>
  <c r="F66" i="31"/>
  <c r="E66" i="31"/>
  <c r="D66" i="31"/>
  <c r="C66" i="31"/>
  <c r="B66" i="31"/>
  <c r="W45" i="31"/>
  <c r="W99" i="31" s="1"/>
  <c r="V45" i="31"/>
  <c r="V99" i="31" s="1"/>
  <c r="U45" i="31"/>
  <c r="U99" i="31" s="1"/>
  <c r="T45" i="31"/>
  <c r="S45" i="31"/>
  <c r="S99" i="31" s="1"/>
  <c r="R45" i="31"/>
  <c r="Q45" i="31"/>
  <c r="P45" i="31"/>
  <c r="O45" i="31"/>
  <c r="O99" i="31" s="1"/>
  <c r="N45" i="31"/>
  <c r="M45" i="31"/>
  <c r="M122" i="31" s="1"/>
  <c r="L45" i="31"/>
  <c r="K45" i="31"/>
  <c r="J45" i="31"/>
  <c r="I45" i="31"/>
  <c r="I122" i="31" s="1"/>
  <c r="H45" i="31"/>
  <c r="G45" i="31"/>
  <c r="F45" i="31"/>
  <c r="E45" i="31"/>
  <c r="D45" i="31"/>
  <c r="C45" i="31"/>
  <c r="B45" i="31"/>
  <c r="W25" i="31"/>
  <c r="W94" i="31" s="1"/>
  <c r="V25" i="31"/>
  <c r="U25" i="31"/>
  <c r="U94" i="31" s="1"/>
  <c r="T25" i="31"/>
  <c r="S25" i="31"/>
  <c r="S120" i="31" s="1"/>
  <c r="R25" i="31"/>
  <c r="Q25" i="31"/>
  <c r="Q94" i="31" s="1"/>
  <c r="P25" i="31"/>
  <c r="P94" i="31" s="1"/>
  <c r="O25" i="31"/>
  <c r="O94" i="31" s="1"/>
  <c r="N25" i="31"/>
  <c r="M25" i="31"/>
  <c r="M94" i="31" s="1"/>
  <c r="L25" i="31"/>
  <c r="K25" i="31"/>
  <c r="J25" i="31"/>
  <c r="I25" i="31"/>
  <c r="I94" i="31" s="1"/>
  <c r="H25" i="31"/>
  <c r="H94" i="31" s="1"/>
  <c r="G25" i="31"/>
  <c r="G94" i="31" s="1"/>
  <c r="F25" i="31"/>
  <c r="E25" i="31"/>
  <c r="E94" i="31" s="1"/>
  <c r="D25" i="31"/>
  <c r="C25" i="31"/>
  <c r="C120" i="31" s="1"/>
  <c r="B25" i="31"/>
  <c r="W16" i="31"/>
  <c r="W90" i="31" s="1"/>
  <c r="V16" i="31"/>
  <c r="V90" i="31" s="1"/>
  <c r="U16" i="31"/>
  <c r="U90" i="31" s="1"/>
  <c r="T16" i="31"/>
  <c r="S16" i="31"/>
  <c r="R16" i="31"/>
  <c r="Q16" i="31"/>
  <c r="P16" i="31"/>
  <c r="P90" i="31" s="1"/>
  <c r="O16" i="31"/>
  <c r="O90" i="31" s="1"/>
  <c r="N16" i="31"/>
  <c r="N90" i="31" s="1"/>
  <c r="M16" i="31"/>
  <c r="M90" i="31" s="1"/>
  <c r="L16" i="31"/>
  <c r="K16" i="31"/>
  <c r="J16" i="31"/>
  <c r="I16" i="31"/>
  <c r="I119" i="31" s="1"/>
  <c r="H16" i="31"/>
  <c r="H90" i="31" s="1"/>
  <c r="G16" i="31"/>
  <c r="G90" i="31" s="1"/>
  <c r="F16" i="31"/>
  <c r="F90" i="31" s="1"/>
  <c r="E16" i="31"/>
  <c r="E90" i="31" s="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V94" i="30"/>
  <c r="R94" i="30"/>
  <c r="J94" i="30"/>
  <c r="F94" i="30"/>
  <c r="B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G84" i="30" s="1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C84" i="30" s="1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F84" i="30" s="1"/>
  <c r="E86" i="30"/>
  <c r="D86" i="30"/>
  <c r="C86" i="30"/>
  <c r="B86" i="30"/>
  <c r="W85" i="30"/>
  <c r="V85" i="30"/>
  <c r="V84" i="30" s="1"/>
  <c r="U85" i="30"/>
  <c r="T85" i="30"/>
  <c r="S85" i="30"/>
  <c r="S84" i="30" s="1"/>
  <c r="R85" i="30"/>
  <c r="Q85" i="30"/>
  <c r="P85" i="30"/>
  <c r="O85" i="30"/>
  <c r="O84" i="30" s="1"/>
  <c r="N85" i="30"/>
  <c r="N84" i="30" s="1"/>
  <c r="M85" i="30"/>
  <c r="L85" i="30"/>
  <c r="K85" i="30"/>
  <c r="K84" i="30" s="1"/>
  <c r="J85" i="30"/>
  <c r="I85" i="30"/>
  <c r="H85" i="30"/>
  <c r="G85" i="30"/>
  <c r="F85" i="30"/>
  <c r="E85" i="30"/>
  <c r="D85" i="30"/>
  <c r="C85" i="30"/>
  <c r="B85" i="30"/>
  <c r="W66" i="30"/>
  <c r="V66" i="30"/>
  <c r="V105" i="30" s="1"/>
  <c r="U66" i="30"/>
  <c r="T66" i="30"/>
  <c r="S66" i="30"/>
  <c r="S105" i="30" s="1"/>
  <c r="R66" i="30"/>
  <c r="R105" i="30" s="1"/>
  <c r="Q66" i="30"/>
  <c r="P66" i="30"/>
  <c r="O66" i="30"/>
  <c r="N66" i="30"/>
  <c r="N105" i="30" s="1"/>
  <c r="M66" i="30"/>
  <c r="L66" i="30"/>
  <c r="K66" i="30"/>
  <c r="K105" i="30" s="1"/>
  <c r="J66" i="30"/>
  <c r="J105" i="30" s="1"/>
  <c r="I66" i="30"/>
  <c r="H66" i="30"/>
  <c r="G66" i="30"/>
  <c r="F66" i="30"/>
  <c r="F105" i="30" s="1"/>
  <c r="E66" i="30"/>
  <c r="D66" i="30"/>
  <c r="C66" i="30"/>
  <c r="C105" i="30" s="1"/>
  <c r="B66" i="30"/>
  <c r="W45" i="30"/>
  <c r="V45" i="30"/>
  <c r="U45" i="30"/>
  <c r="U122" i="30" s="1"/>
  <c r="T45" i="30"/>
  <c r="T99" i="30" s="1"/>
  <c r="S45" i="30"/>
  <c r="R45" i="30"/>
  <c r="Q45" i="30"/>
  <c r="P45" i="30"/>
  <c r="P99" i="30" s="1"/>
  <c r="O45" i="30"/>
  <c r="N45" i="30"/>
  <c r="M45" i="30"/>
  <c r="M122" i="30" s="1"/>
  <c r="L45" i="30"/>
  <c r="L99" i="30" s="1"/>
  <c r="K45" i="30"/>
  <c r="J45" i="30"/>
  <c r="I45" i="30"/>
  <c r="H45" i="30"/>
  <c r="H99" i="30" s="1"/>
  <c r="G45" i="30"/>
  <c r="F45" i="30"/>
  <c r="E45" i="30"/>
  <c r="D45" i="30"/>
  <c r="D99" i="30" s="1"/>
  <c r="C45" i="30"/>
  <c r="B45" i="30"/>
  <c r="W25" i="30"/>
  <c r="V25" i="30"/>
  <c r="U25" i="30"/>
  <c r="U94" i="30" s="1"/>
  <c r="T25" i="30"/>
  <c r="T94" i="30" s="1"/>
  <c r="S25" i="30"/>
  <c r="R25" i="30"/>
  <c r="Q25" i="30"/>
  <c r="P25" i="30"/>
  <c r="O25" i="30"/>
  <c r="O120" i="30" s="1"/>
  <c r="N25" i="30"/>
  <c r="N94" i="30" s="1"/>
  <c r="M25" i="30"/>
  <c r="M94" i="30" s="1"/>
  <c r="L25" i="30"/>
  <c r="L94" i="30" s="1"/>
  <c r="K25" i="30"/>
  <c r="J25" i="30"/>
  <c r="I25" i="30"/>
  <c r="H25" i="30"/>
  <c r="G25" i="30"/>
  <c r="G120" i="30" s="1"/>
  <c r="F25" i="30"/>
  <c r="E25" i="30"/>
  <c r="E94" i="30" s="1"/>
  <c r="D25" i="30"/>
  <c r="D94" i="30" s="1"/>
  <c r="C25" i="30"/>
  <c r="B25" i="30"/>
  <c r="W16" i="30"/>
  <c r="V16" i="30"/>
  <c r="U16" i="30"/>
  <c r="U90" i="30" s="1"/>
  <c r="T16" i="30"/>
  <c r="T90" i="30" s="1"/>
  <c r="S16" i="30"/>
  <c r="S90" i="30" s="1"/>
  <c r="R16" i="30"/>
  <c r="R90" i="30" s="1"/>
  <c r="Q16" i="30"/>
  <c r="P16" i="30"/>
  <c r="O16" i="30"/>
  <c r="N16" i="30"/>
  <c r="M16" i="30"/>
  <c r="M90" i="30" s="1"/>
  <c r="L16" i="30"/>
  <c r="L90" i="30" s="1"/>
  <c r="K16" i="30"/>
  <c r="K90" i="30" s="1"/>
  <c r="J16" i="30"/>
  <c r="J90" i="30" s="1"/>
  <c r="I16" i="30"/>
  <c r="I119" i="30" s="1"/>
  <c r="H16" i="30"/>
  <c r="G16" i="30"/>
  <c r="F16" i="30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S123" i="29"/>
  <c r="O123" i="29"/>
  <c r="G123" i="29"/>
  <c r="U122" i="29"/>
  <c r="M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O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U99" i="29"/>
  <c r="M99" i="29"/>
  <c r="I99" i="29"/>
  <c r="E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O94" i="29"/>
  <c r="G94" i="29"/>
  <c r="C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Q90" i="29"/>
  <c r="I90" i="29"/>
  <c r="W89" i="29"/>
  <c r="V89" i="29"/>
  <c r="U89" i="29"/>
  <c r="T89" i="29"/>
  <c r="S89" i="29"/>
  <c r="R89" i="29"/>
  <c r="Q89" i="29"/>
  <c r="P89" i="29"/>
  <c r="P84" i="29" s="1"/>
  <c r="O89" i="29"/>
  <c r="N89" i="29"/>
  <c r="M89" i="29"/>
  <c r="L89" i="29"/>
  <c r="K89" i="29"/>
  <c r="J89" i="29"/>
  <c r="I89" i="29"/>
  <c r="H89" i="29"/>
  <c r="G89" i="29"/>
  <c r="G84" i="29" s="1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F84" i="29" s="1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84" i="29" s="1"/>
  <c r="W85" i="29"/>
  <c r="W84" i="29" s="1"/>
  <c r="V85" i="29"/>
  <c r="U85" i="29"/>
  <c r="T85" i="29"/>
  <c r="S85" i="29"/>
  <c r="R85" i="29"/>
  <c r="Q85" i="29"/>
  <c r="P85" i="29"/>
  <c r="O85" i="29"/>
  <c r="N85" i="29"/>
  <c r="M85" i="29"/>
  <c r="L85" i="29"/>
  <c r="K85" i="29"/>
  <c r="K84" i="29" s="1"/>
  <c r="J85" i="29"/>
  <c r="I85" i="29"/>
  <c r="H85" i="29"/>
  <c r="G85" i="29"/>
  <c r="F85" i="29"/>
  <c r="E85" i="29"/>
  <c r="D85" i="29"/>
  <c r="C85" i="29"/>
  <c r="B85" i="29"/>
  <c r="C84" i="29"/>
  <c r="W66" i="29"/>
  <c r="W123" i="29" s="1"/>
  <c r="V66" i="29"/>
  <c r="U66" i="29"/>
  <c r="U123" i="29" s="1"/>
  <c r="T66" i="29"/>
  <c r="S66" i="29"/>
  <c r="S105" i="29" s="1"/>
  <c r="R66" i="29"/>
  <c r="Q66" i="29"/>
  <c r="P66" i="29"/>
  <c r="P123" i="29" s="1"/>
  <c r="O66" i="29"/>
  <c r="N66" i="29"/>
  <c r="N105" i="29" s="1"/>
  <c r="M66" i="29"/>
  <c r="M105" i="29" s="1"/>
  <c r="L66" i="29"/>
  <c r="K66" i="29"/>
  <c r="K105" i="29" s="1"/>
  <c r="J66" i="29"/>
  <c r="I66" i="29"/>
  <c r="H66" i="29"/>
  <c r="H123" i="29" s="1"/>
  <c r="G66" i="29"/>
  <c r="G105" i="29" s="1"/>
  <c r="F66" i="29"/>
  <c r="E66" i="29"/>
  <c r="E123" i="29" s="1"/>
  <c r="D66" i="29"/>
  <c r="D123" i="29" s="1"/>
  <c r="C66" i="29"/>
  <c r="C105" i="29" s="1"/>
  <c r="B66" i="29"/>
  <c r="W45" i="29"/>
  <c r="V45" i="29"/>
  <c r="V122" i="29" s="1"/>
  <c r="U45" i="29"/>
  <c r="T45" i="29"/>
  <c r="T99" i="29" s="1"/>
  <c r="S45" i="29"/>
  <c r="R45" i="29"/>
  <c r="R122" i="29" s="1"/>
  <c r="Q45" i="29"/>
  <c r="Q122" i="29" s="1"/>
  <c r="P45" i="29"/>
  <c r="O45" i="29"/>
  <c r="N45" i="29"/>
  <c r="N122" i="29" s="1"/>
  <c r="M45" i="29"/>
  <c r="L45" i="29"/>
  <c r="L99" i="29" s="1"/>
  <c r="K45" i="29"/>
  <c r="J45" i="29"/>
  <c r="J122" i="29" s="1"/>
  <c r="I45" i="29"/>
  <c r="I122" i="29" s="1"/>
  <c r="H45" i="29"/>
  <c r="G45" i="29"/>
  <c r="F45" i="29"/>
  <c r="F122" i="29" s="1"/>
  <c r="E45" i="29"/>
  <c r="E122" i="29" s="1"/>
  <c r="D45" i="29"/>
  <c r="C45" i="29"/>
  <c r="B45" i="29"/>
  <c r="B122" i="29" s="1"/>
  <c r="W25" i="29"/>
  <c r="W120" i="29" s="1"/>
  <c r="V25" i="29"/>
  <c r="V120" i="29" s="1"/>
  <c r="U25" i="29"/>
  <c r="T25" i="29"/>
  <c r="T120" i="29" s="1"/>
  <c r="S25" i="29"/>
  <c r="S120" i="29" s="1"/>
  <c r="R25" i="29"/>
  <c r="R120" i="29" s="1"/>
  <c r="Q25" i="29"/>
  <c r="P25" i="29"/>
  <c r="P120" i="29" s="1"/>
  <c r="O25" i="29"/>
  <c r="O120" i="29" s="1"/>
  <c r="N25" i="29"/>
  <c r="N120" i="29" s="1"/>
  <c r="M25" i="29"/>
  <c r="L25" i="29"/>
  <c r="L120" i="29" s="1"/>
  <c r="K25" i="29"/>
  <c r="K120" i="29" s="1"/>
  <c r="J25" i="29"/>
  <c r="J120" i="29" s="1"/>
  <c r="I25" i="29"/>
  <c r="H25" i="29"/>
  <c r="H120" i="29" s="1"/>
  <c r="G25" i="29"/>
  <c r="G120" i="29" s="1"/>
  <c r="F25" i="29"/>
  <c r="F120" i="29" s="1"/>
  <c r="E25" i="29"/>
  <c r="D25" i="29"/>
  <c r="D120" i="29" s="1"/>
  <c r="C25" i="29"/>
  <c r="C120" i="29" s="1"/>
  <c r="B25" i="29"/>
  <c r="B120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S33" i="28"/>
  <c r="S38" i="28" s="1"/>
  <c r="S175" i="4" s="1"/>
  <c r="R33" i="28"/>
  <c r="R38" i="28" s="1"/>
  <c r="Q33" i="28"/>
  <c r="Q38" i="28" s="1"/>
  <c r="Q175" i="4" s="1"/>
  <c r="P33" i="28"/>
  <c r="P38" i="28" s="1"/>
  <c r="O33" i="28"/>
  <c r="O38" i="28" s="1"/>
  <c r="O175" i="4" s="1"/>
  <c r="N33" i="28"/>
  <c r="N38" i="28" s="1"/>
  <c r="N175" i="4" s="1"/>
  <c r="M33" i="28"/>
  <c r="M38" i="28" s="1"/>
  <c r="M175" i="4" s="1"/>
  <c r="L33" i="28"/>
  <c r="L38" i="28" s="1"/>
  <c r="K33" i="28"/>
  <c r="K38" i="28" s="1"/>
  <c r="J33" i="28"/>
  <c r="J38" i="28" s="1"/>
  <c r="I33" i="28"/>
  <c r="I38" i="28" s="1"/>
  <c r="I175" i="4" s="1"/>
  <c r="H33" i="28"/>
  <c r="H38" i="28" s="1"/>
  <c r="H175" i="4" s="1"/>
  <c r="G33" i="28"/>
  <c r="G38" i="28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B175" i="4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P126" i="27" s="1"/>
  <c r="O130" i="27"/>
  <c r="N130" i="27"/>
  <c r="M130" i="27"/>
  <c r="L130" i="27"/>
  <c r="K130" i="27"/>
  <c r="J130" i="27"/>
  <c r="J126" i="27" s="1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H126" i="27" s="1"/>
  <c r="G128" i="27"/>
  <c r="G126" i="27" s="1"/>
  <c r="F128" i="27"/>
  <c r="E128" i="27"/>
  <c r="D128" i="27"/>
  <c r="C128" i="27"/>
  <c r="B128" i="27"/>
  <c r="W127" i="27"/>
  <c r="V127" i="27"/>
  <c r="U127" i="27"/>
  <c r="T127" i="27"/>
  <c r="T126" i="27" s="1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C126" i="27" s="1"/>
  <c r="B127" i="27"/>
  <c r="B126" i="27" s="1"/>
  <c r="L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O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T119" i="27"/>
  <c r="L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S116" i="27"/>
  <c r="R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P110" i="27" s="1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M110" i="27" s="1"/>
  <c r="L112" i="27"/>
  <c r="K112" i="27"/>
  <c r="J112" i="27"/>
  <c r="I112" i="27"/>
  <c r="H112" i="27"/>
  <c r="G112" i="27"/>
  <c r="F112" i="27"/>
  <c r="E112" i="27"/>
  <c r="D112" i="27"/>
  <c r="D110" i="27" s="1"/>
  <c r="C112" i="27"/>
  <c r="B112" i="27"/>
  <c r="W111" i="27"/>
  <c r="W110" i="27" s="1"/>
  <c r="V111" i="27"/>
  <c r="U111" i="27"/>
  <c r="U110" i="27" s="1"/>
  <c r="T111" i="27"/>
  <c r="S111" i="27"/>
  <c r="R111" i="27"/>
  <c r="Q111" i="27"/>
  <c r="P111" i="27"/>
  <c r="O111" i="27"/>
  <c r="O110" i="27" s="1"/>
  <c r="N111" i="27"/>
  <c r="M111" i="27"/>
  <c r="L111" i="27"/>
  <c r="K111" i="27"/>
  <c r="J111" i="27"/>
  <c r="I111" i="27"/>
  <c r="H111" i="27"/>
  <c r="G111" i="27"/>
  <c r="F111" i="27"/>
  <c r="E111" i="27"/>
  <c r="E110" i="27" s="1"/>
  <c r="D111" i="27"/>
  <c r="C111" i="27"/>
  <c r="B111" i="27"/>
  <c r="H110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J98" i="27" s="1"/>
  <c r="I106" i="27"/>
  <c r="H106" i="27"/>
  <c r="G106" i="27"/>
  <c r="F106" i="27"/>
  <c r="E106" i="27"/>
  <c r="D106" i="27"/>
  <c r="C106" i="27"/>
  <c r="B106" i="27"/>
  <c r="B98" i="27" s="1"/>
  <c r="T105" i="27"/>
  <c r="S105" i="27"/>
  <c r="P105" i="27"/>
  <c r="M105" i="27"/>
  <c r="L105" i="27"/>
  <c r="H105" i="27"/>
  <c r="C105" i="27"/>
  <c r="W104" i="27"/>
  <c r="V104" i="27"/>
  <c r="U104" i="27"/>
  <c r="T104" i="27"/>
  <c r="S104" i="27"/>
  <c r="R104" i="27"/>
  <c r="Q104" i="27"/>
  <c r="P104" i="27"/>
  <c r="O104" i="27"/>
  <c r="O98" i="27" s="1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R98" i="27" s="1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W98" i="27" s="1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S98" i="27" s="1"/>
  <c r="R100" i="27"/>
  <c r="Q100" i="27"/>
  <c r="P100" i="27"/>
  <c r="O100" i="27"/>
  <c r="N100" i="27"/>
  <c r="M100" i="27"/>
  <c r="L100" i="27"/>
  <c r="K100" i="27"/>
  <c r="K98" i="27" s="1"/>
  <c r="J100" i="27"/>
  <c r="I100" i="27"/>
  <c r="H100" i="27"/>
  <c r="G100" i="27"/>
  <c r="G98" i="27" s="1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W69" i="27"/>
  <c r="V69" i="27"/>
  <c r="U69" i="27"/>
  <c r="T69" i="27"/>
  <c r="S69" i="27"/>
  <c r="S122" i="27" s="1"/>
  <c r="R69" i="27"/>
  <c r="Q69" i="27"/>
  <c r="P69" i="27"/>
  <c r="P122" i="27" s="1"/>
  <c r="O69" i="27"/>
  <c r="N69" i="27"/>
  <c r="M69" i="27"/>
  <c r="L69" i="27"/>
  <c r="K69" i="27"/>
  <c r="J69" i="27"/>
  <c r="I69" i="27"/>
  <c r="I122" i="27" s="1"/>
  <c r="H69" i="27"/>
  <c r="H122" i="27" s="1"/>
  <c r="G69" i="27"/>
  <c r="F69" i="27"/>
  <c r="F122" i="27" s="1"/>
  <c r="E69" i="27"/>
  <c r="D69" i="27"/>
  <c r="C69" i="27"/>
  <c r="B69" i="27"/>
  <c r="B122" i="27" s="1"/>
  <c r="W56" i="27"/>
  <c r="V56" i="27"/>
  <c r="U56" i="27"/>
  <c r="T56" i="27"/>
  <c r="S56" i="27"/>
  <c r="S119" i="27" s="1"/>
  <c r="R56" i="27"/>
  <c r="R119" i="27" s="1"/>
  <c r="Q56" i="27"/>
  <c r="P56" i="27"/>
  <c r="P119" i="27" s="1"/>
  <c r="O56" i="27"/>
  <c r="O119" i="27" s="1"/>
  <c r="N56" i="27"/>
  <c r="M56" i="27"/>
  <c r="L56" i="27"/>
  <c r="K56" i="27"/>
  <c r="J56" i="27"/>
  <c r="J119" i="27" s="1"/>
  <c r="I56" i="27"/>
  <c r="I119" i="27" s="1"/>
  <c r="H56" i="27"/>
  <c r="G56" i="27"/>
  <c r="F56" i="27"/>
  <c r="E56" i="27"/>
  <c r="D56" i="27"/>
  <c r="C56" i="27"/>
  <c r="B56" i="27"/>
  <c r="B119" i="27" s="1"/>
  <c r="W43" i="27"/>
  <c r="W116" i="27" s="1"/>
  <c r="V43" i="27"/>
  <c r="V116" i="27" s="1"/>
  <c r="U43" i="27"/>
  <c r="U116" i="27" s="1"/>
  <c r="T43" i="27"/>
  <c r="T116" i="27" s="1"/>
  <c r="S43" i="27"/>
  <c r="R43" i="27"/>
  <c r="Q43" i="27"/>
  <c r="Q116" i="27" s="1"/>
  <c r="P43" i="27"/>
  <c r="P116" i="27" s="1"/>
  <c r="O43" i="27"/>
  <c r="O116" i="27" s="1"/>
  <c r="N43" i="27"/>
  <c r="N116" i="27" s="1"/>
  <c r="M43" i="27"/>
  <c r="L43" i="27"/>
  <c r="L116" i="27" s="1"/>
  <c r="K43" i="27"/>
  <c r="K116" i="27" s="1"/>
  <c r="J43" i="27"/>
  <c r="J116" i="27" s="1"/>
  <c r="I43" i="27"/>
  <c r="H43" i="27"/>
  <c r="G43" i="27"/>
  <c r="F43" i="27"/>
  <c r="F116" i="27" s="1"/>
  <c r="E43" i="27"/>
  <c r="E116" i="27" s="1"/>
  <c r="D43" i="27"/>
  <c r="D116" i="27" s="1"/>
  <c r="C43" i="27"/>
  <c r="B43" i="27"/>
  <c r="W17" i="27"/>
  <c r="V17" i="27"/>
  <c r="U17" i="27"/>
  <c r="U105" i="27" s="1"/>
  <c r="T17" i="27"/>
  <c r="S17" i="27"/>
  <c r="R17" i="27"/>
  <c r="Q17" i="27"/>
  <c r="Q105" i="27" s="1"/>
  <c r="P17" i="27"/>
  <c r="O17" i="27"/>
  <c r="N17" i="27"/>
  <c r="M17" i="27"/>
  <c r="L17" i="27"/>
  <c r="K17" i="27"/>
  <c r="K105" i="27" s="1"/>
  <c r="J17" i="27"/>
  <c r="I17" i="27"/>
  <c r="H17" i="27"/>
  <c r="G17" i="27"/>
  <c r="F17" i="27"/>
  <c r="E17" i="27"/>
  <c r="E105" i="27" s="1"/>
  <c r="D17" i="27"/>
  <c r="D105" i="27" s="1"/>
  <c r="C17" i="27"/>
  <c r="B17" i="27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L126" i="26" s="1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S126" i="26" s="1"/>
  <c r="R127" i="26"/>
  <c r="Q127" i="26"/>
  <c r="P127" i="26"/>
  <c r="P126" i="26" s="1"/>
  <c r="O127" i="26"/>
  <c r="N127" i="26"/>
  <c r="M127" i="26"/>
  <c r="M126" i="26" s="1"/>
  <c r="L127" i="26"/>
  <c r="K127" i="26"/>
  <c r="K126" i="26" s="1"/>
  <c r="J127" i="26"/>
  <c r="I127" i="26"/>
  <c r="H127" i="26"/>
  <c r="G127" i="26"/>
  <c r="F127" i="26"/>
  <c r="E127" i="26"/>
  <c r="E126" i="26" s="1"/>
  <c r="D127" i="26"/>
  <c r="C127" i="26"/>
  <c r="C126" i="26" s="1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V122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D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U110" i="26" s="1"/>
  <c r="T112" i="26"/>
  <c r="S112" i="26"/>
  <c r="R112" i="26"/>
  <c r="Q112" i="26"/>
  <c r="P112" i="26"/>
  <c r="O112" i="26"/>
  <c r="N112" i="26"/>
  <c r="M112" i="26"/>
  <c r="L112" i="26"/>
  <c r="K112" i="26"/>
  <c r="J112" i="26"/>
  <c r="J110" i="26" s="1"/>
  <c r="I112" i="26"/>
  <c r="I110" i="26" s="1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M110" i="26" s="1"/>
  <c r="L111" i="26"/>
  <c r="K111" i="26"/>
  <c r="J111" i="26"/>
  <c r="I111" i="26"/>
  <c r="H111" i="26"/>
  <c r="G111" i="26"/>
  <c r="F111" i="26"/>
  <c r="F110" i="26" s="1"/>
  <c r="E111" i="26"/>
  <c r="E110" i="26" s="1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V105" i="26"/>
  <c r="U105" i="26"/>
  <c r="Q105" i="26"/>
  <c r="N105" i="26"/>
  <c r="M105" i="26"/>
  <c r="I105" i="26"/>
  <c r="E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G98" i="26" s="1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L98" i="26" s="1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K98" i="26" s="1"/>
  <c r="J100" i="26"/>
  <c r="I100" i="26"/>
  <c r="H100" i="26"/>
  <c r="G100" i="26"/>
  <c r="F100" i="26"/>
  <c r="E100" i="26"/>
  <c r="D100" i="26"/>
  <c r="C100" i="26"/>
  <c r="B100" i="26"/>
  <c r="W99" i="26"/>
  <c r="W98" i="26" s="1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W122" i="26" s="1"/>
  <c r="V69" i="26"/>
  <c r="U69" i="26"/>
  <c r="T69" i="26"/>
  <c r="S69" i="26"/>
  <c r="R69" i="26"/>
  <c r="R122" i="26" s="1"/>
  <c r="Q69" i="26"/>
  <c r="P69" i="26"/>
  <c r="P122" i="26" s="1"/>
  <c r="O69" i="26"/>
  <c r="O122" i="26" s="1"/>
  <c r="N69" i="26"/>
  <c r="M69" i="26"/>
  <c r="L69" i="26"/>
  <c r="K69" i="26"/>
  <c r="J69" i="26"/>
  <c r="J122" i="26" s="1"/>
  <c r="I69" i="26"/>
  <c r="H69" i="26"/>
  <c r="H122" i="26" s="1"/>
  <c r="G69" i="26"/>
  <c r="G122" i="26" s="1"/>
  <c r="F69" i="26"/>
  <c r="F122" i="26" s="1"/>
  <c r="E69" i="26"/>
  <c r="D69" i="26"/>
  <c r="C69" i="26"/>
  <c r="B69" i="26"/>
  <c r="W56" i="26"/>
  <c r="W119" i="26" s="1"/>
  <c r="V56" i="26"/>
  <c r="V119" i="26" s="1"/>
  <c r="U56" i="26"/>
  <c r="U119" i="26" s="1"/>
  <c r="T56" i="26"/>
  <c r="S56" i="26"/>
  <c r="R56" i="26"/>
  <c r="R119" i="26" s="1"/>
  <c r="Q56" i="26"/>
  <c r="Q119" i="26" s="1"/>
  <c r="P56" i="26"/>
  <c r="P119" i="26" s="1"/>
  <c r="O56" i="26"/>
  <c r="O119" i="26" s="1"/>
  <c r="N56" i="26"/>
  <c r="N119" i="26" s="1"/>
  <c r="M56" i="26"/>
  <c r="M119" i="26" s="1"/>
  <c r="L56" i="26"/>
  <c r="K56" i="26"/>
  <c r="J56" i="26"/>
  <c r="J119" i="26" s="1"/>
  <c r="I56" i="26"/>
  <c r="I119" i="26" s="1"/>
  <c r="H56" i="26"/>
  <c r="H119" i="26" s="1"/>
  <c r="G56" i="26"/>
  <c r="G119" i="26" s="1"/>
  <c r="F56" i="26"/>
  <c r="F119" i="26" s="1"/>
  <c r="E56" i="26"/>
  <c r="E119" i="26" s="1"/>
  <c r="D56" i="26"/>
  <c r="C56" i="26"/>
  <c r="B56" i="26"/>
  <c r="B119" i="26" s="1"/>
  <c r="W43" i="26"/>
  <c r="V43" i="26"/>
  <c r="U43" i="26"/>
  <c r="T43" i="26"/>
  <c r="T116" i="26" s="1"/>
  <c r="S43" i="26"/>
  <c r="S116" i="26" s="1"/>
  <c r="R43" i="26"/>
  <c r="Q43" i="26"/>
  <c r="P43" i="26"/>
  <c r="O43" i="26"/>
  <c r="N43" i="26"/>
  <c r="N116" i="26" s="1"/>
  <c r="M43" i="26"/>
  <c r="L43" i="26"/>
  <c r="L116" i="26" s="1"/>
  <c r="K43" i="26"/>
  <c r="K116" i="26" s="1"/>
  <c r="J43" i="26"/>
  <c r="I43" i="26"/>
  <c r="H43" i="26"/>
  <c r="G43" i="26"/>
  <c r="F43" i="26"/>
  <c r="F116" i="26" s="1"/>
  <c r="E43" i="26"/>
  <c r="D43" i="26"/>
  <c r="D116" i="26" s="1"/>
  <c r="C43" i="26"/>
  <c r="C116" i="26" s="1"/>
  <c r="B43" i="26"/>
  <c r="B116" i="26" s="1"/>
  <c r="W17" i="26"/>
  <c r="V17" i="26"/>
  <c r="U17" i="26"/>
  <c r="T17" i="26"/>
  <c r="T105" i="26" s="1"/>
  <c r="S17" i="26"/>
  <c r="S105" i="26" s="1"/>
  <c r="R17" i="26"/>
  <c r="Q17" i="26"/>
  <c r="P17" i="26"/>
  <c r="O17" i="26"/>
  <c r="N17" i="26"/>
  <c r="M17" i="26"/>
  <c r="L17" i="26"/>
  <c r="L105" i="26" s="1"/>
  <c r="K17" i="26"/>
  <c r="K105" i="26" s="1"/>
  <c r="J17" i="26"/>
  <c r="J105" i="26" s="1"/>
  <c r="I17" i="26"/>
  <c r="H17" i="26"/>
  <c r="H105" i="26" s="1"/>
  <c r="G17" i="26"/>
  <c r="F17" i="26"/>
  <c r="F105" i="26" s="1"/>
  <c r="E17" i="26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M156" i="25" s="1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G156" i="25" s="1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W156" i="25" s="1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W126" i="25" s="1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R126" i="25" s="1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O126" i="25" s="1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M126" i="25" s="1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G126" i="25" s="1"/>
  <c r="F127" i="25"/>
  <c r="E127" i="25"/>
  <c r="E126" i="25" s="1"/>
  <c r="D127" i="25"/>
  <c r="C127" i="25"/>
  <c r="C126" i="25" s="1"/>
  <c r="B127" i="25"/>
  <c r="B126" i="25" s="1"/>
  <c r="U126" i="25"/>
  <c r="J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Q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L110" i="25" s="1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T110" i="25" s="1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D110" i="25" s="1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L105" i="25"/>
  <c r="D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I98" i="25" s="1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F98" i="25" s="1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V98" i="25" s="1"/>
  <c r="U99" i="25"/>
  <c r="T99" i="25"/>
  <c r="S99" i="25"/>
  <c r="R99" i="25"/>
  <c r="Q99" i="25"/>
  <c r="Q98" i="25" s="1"/>
  <c r="P99" i="25"/>
  <c r="O99" i="25"/>
  <c r="N99" i="25"/>
  <c r="N98" i="25" s="1"/>
  <c r="M99" i="25"/>
  <c r="L99" i="25"/>
  <c r="K99" i="25"/>
  <c r="J99" i="25"/>
  <c r="I99" i="25"/>
  <c r="H99" i="25"/>
  <c r="G99" i="25"/>
  <c r="F99" i="25"/>
  <c r="E99" i="25"/>
  <c r="D99" i="25"/>
  <c r="C99" i="25"/>
  <c r="B99" i="25"/>
  <c r="W69" i="25"/>
  <c r="W154" i="25" s="1"/>
  <c r="V69" i="25"/>
  <c r="V154" i="25" s="1"/>
  <c r="U69" i="25"/>
  <c r="U154" i="25" s="1"/>
  <c r="T69" i="25"/>
  <c r="S69" i="25"/>
  <c r="S154" i="25" s="1"/>
  <c r="R69" i="25"/>
  <c r="R154" i="25" s="1"/>
  <c r="Q69" i="25"/>
  <c r="Q154" i="25" s="1"/>
  <c r="P69" i="25"/>
  <c r="P154" i="25" s="1"/>
  <c r="O69" i="25"/>
  <c r="O154" i="25" s="1"/>
  <c r="N69" i="25"/>
  <c r="N154" i="25" s="1"/>
  <c r="M69" i="25"/>
  <c r="M154" i="25" s="1"/>
  <c r="L69" i="25"/>
  <c r="K69" i="25"/>
  <c r="K154" i="25" s="1"/>
  <c r="J69" i="25"/>
  <c r="J154" i="25" s="1"/>
  <c r="I69" i="25"/>
  <c r="I122" i="25" s="1"/>
  <c r="H69" i="25"/>
  <c r="H122" i="25" s="1"/>
  <c r="G69" i="25"/>
  <c r="G154" i="25" s="1"/>
  <c r="F69" i="25"/>
  <c r="F154" i="25" s="1"/>
  <c r="E69" i="25"/>
  <c r="E122" i="25" s="1"/>
  <c r="D69" i="25"/>
  <c r="C69" i="25"/>
  <c r="C154" i="25" s="1"/>
  <c r="B69" i="25"/>
  <c r="B154" i="25" s="1"/>
  <c r="W56" i="25"/>
  <c r="W153" i="25" s="1"/>
  <c r="V56" i="25"/>
  <c r="V153" i="25" s="1"/>
  <c r="U56" i="25"/>
  <c r="T56" i="25"/>
  <c r="T153" i="25" s="1"/>
  <c r="S56" i="25"/>
  <c r="S119" i="25" s="1"/>
  <c r="R56" i="25"/>
  <c r="Q56" i="25"/>
  <c r="Q153" i="25" s="1"/>
  <c r="P56" i="25"/>
  <c r="P153" i="25" s="1"/>
  <c r="O56" i="25"/>
  <c r="O119" i="25" s="1"/>
  <c r="N56" i="25"/>
  <c r="N153" i="25" s="1"/>
  <c r="M56" i="25"/>
  <c r="L56" i="25"/>
  <c r="L153" i="25" s="1"/>
  <c r="K56" i="25"/>
  <c r="K153" i="25" s="1"/>
  <c r="J56" i="25"/>
  <c r="I56" i="25"/>
  <c r="I153" i="25" s="1"/>
  <c r="H56" i="25"/>
  <c r="H153" i="25" s="1"/>
  <c r="G56" i="25"/>
  <c r="G153" i="25" s="1"/>
  <c r="F56" i="25"/>
  <c r="F153" i="25" s="1"/>
  <c r="E56" i="25"/>
  <c r="D56" i="25"/>
  <c r="D153" i="25" s="1"/>
  <c r="C56" i="25"/>
  <c r="C119" i="25" s="1"/>
  <c r="B56" i="25"/>
  <c r="W43" i="25"/>
  <c r="W152" i="25" s="1"/>
  <c r="V43" i="25"/>
  <c r="V152" i="25" s="1"/>
  <c r="U43" i="25"/>
  <c r="U152" i="25" s="1"/>
  <c r="T43" i="25"/>
  <c r="T152" i="25" s="1"/>
  <c r="S43" i="25"/>
  <c r="S152" i="25" s="1"/>
  <c r="R43" i="25"/>
  <c r="R152" i="25" s="1"/>
  <c r="Q43" i="25"/>
  <c r="Q152" i="25" s="1"/>
  <c r="P43" i="25"/>
  <c r="O43" i="25"/>
  <c r="O152" i="25" s="1"/>
  <c r="N43" i="25"/>
  <c r="N152" i="25" s="1"/>
  <c r="M43" i="25"/>
  <c r="M116" i="25" s="1"/>
  <c r="L43" i="25"/>
  <c r="L116" i="25" s="1"/>
  <c r="K43" i="25"/>
  <c r="K152" i="25" s="1"/>
  <c r="J43" i="25"/>
  <c r="J152" i="25" s="1"/>
  <c r="I43" i="25"/>
  <c r="I152" i="25" s="1"/>
  <c r="H43" i="25"/>
  <c r="G43" i="25"/>
  <c r="G152" i="25" s="1"/>
  <c r="F43" i="25"/>
  <c r="F152" i="25" s="1"/>
  <c r="E43" i="25"/>
  <c r="E116" i="25" s="1"/>
  <c r="D43" i="25"/>
  <c r="D116" i="25" s="1"/>
  <c r="C43" i="25"/>
  <c r="C152" i="25" s="1"/>
  <c r="B43" i="25"/>
  <c r="B152" i="25" s="1"/>
  <c r="W17" i="25"/>
  <c r="W143" i="25" s="1"/>
  <c r="V17" i="25"/>
  <c r="U17" i="25"/>
  <c r="U105" i="25" s="1"/>
  <c r="T17" i="25"/>
  <c r="T143" i="25" s="1"/>
  <c r="S17" i="25"/>
  <c r="S143" i="25" s="1"/>
  <c r="R17" i="25"/>
  <c r="R143" i="25" s="1"/>
  <c r="Q17" i="25"/>
  <c r="P17" i="25"/>
  <c r="P143" i="25" s="1"/>
  <c r="O17" i="25"/>
  <c r="O143" i="25" s="1"/>
  <c r="N17" i="25"/>
  <c r="M17" i="25"/>
  <c r="M143" i="25" s="1"/>
  <c r="L17" i="25"/>
  <c r="L143" i="25" s="1"/>
  <c r="K17" i="25"/>
  <c r="K143" i="25" s="1"/>
  <c r="J17" i="25"/>
  <c r="J143" i="25" s="1"/>
  <c r="I17" i="25"/>
  <c r="H17" i="25"/>
  <c r="H105" i="25" s="1"/>
  <c r="G17" i="25"/>
  <c r="G143" i="25" s="1"/>
  <c r="F17" i="25"/>
  <c r="E17" i="25"/>
  <c r="E143" i="25" s="1"/>
  <c r="D17" i="25"/>
  <c r="D143" i="25" s="1"/>
  <c r="C17" i="25"/>
  <c r="C143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U119" i="4" s="1"/>
  <c r="T60" i="24"/>
  <c r="S60" i="24"/>
  <c r="R60" i="24"/>
  <c r="R119" i="4" s="1"/>
  <c r="Q60" i="24"/>
  <c r="P60" i="24"/>
  <c r="O60" i="24"/>
  <c r="N60" i="24"/>
  <c r="M60" i="24"/>
  <c r="M119" i="4" s="1"/>
  <c r="L60" i="24"/>
  <c r="K60" i="24"/>
  <c r="K119" i="4" s="1"/>
  <c r="J60" i="24"/>
  <c r="I60" i="24"/>
  <c r="H60" i="24"/>
  <c r="H119" i="4" s="1"/>
  <c r="G60" i="24"/>
  <c r="G119" i="4" s="1"/>
  <c r="F60" i="24"/>
  <c r="E60" i="24"/>
  <c r="D60" i="24"/>
  <c r="D119" i="4" s="1"/>
  <c r="C60" i="24"/>
  <c r="B60" i="24"/>
  <c r="B57" i="24" s="1"/>
  <c r="B116" i="4" s="1"/>
  <c r="W59" i="24"/>
  <c r="V59" i="24"/>
  <c r="U59" i="24"/>
  <c r="T59" i="24"/>
  <c r="S59" i="24"/>
  <c r="R59" i="24"/>
  <c r="Q59" i="24"/>
  <c r="P59" i="24"/>
  <c r="O59" i="24"/>
  <c r="O118" i="4" s="1"/>
  <c r="N59" i="24"/>
  <c r="M59" i="24"/>
  <c r="M118" i="4" s="1"/>
  <c r="L59" i="24"/>
  <c r="L118" i="4" s="1"/>
  <c r="K59" i="24"/>
  <c r="J59" i="24"/>
  <c r="I59" i="24"/>
  <c r="H59" i="24"/>
  <c r="G59" i="24"/>
  <c r="G118" i="4" s="1"/>
  <c r="F59" i="24"/>
  <c r="E59" i="24"/>
  <c r="E118" i="4" s="1"/>
  <c r="D59" i="24"/>
  <c r="C59" i="24"/>
  <c r="C76" i="24" s="1"/>
  <c r="C173" i="4" s="1"/>
  <c r="B59" i="24"/>
  <c r="B118" i="4" s="1"/>
  <c r="W58" i="24"/>
  <c r="W57" i="24" s="1"/>
  <c r="W116" i="4" s="1"/>
  <c r="V58" i="24"/>
  <c r="V57" i="24" s="1"/>
  <c r="V116" i="4" s="1"/>
  <c r="U58" i="24"/>
  <c r="T58" i="24"/>
  <c r="T57" i="24" s="1"/>
  <c r="T116" i="4" s="1"/>
  <c r="S58" i="24"/>
  <c r="R58" i="24"/>
  <c r="Q58" i="24"/>
  <c r="Q57" i="24" s="1"/>
  <c r="Q116" i="4" s="1"/>
  <c r="P58" i="24"/>
  <c r="P57" i="24" s="1"/>
  <c r="P116" i="4" s="1"/>
  <c r="O58" i="24"/>
  <c r="N58" i="24"/>
  <c r="M58" i="24"/>
  <c r="L58" i="24"/>
  <c r="L57" i="24" s="1"/>
  <c r="L116" i="4" s="1"/>
  <c r="K58" i="24"/>
  <c r="J58" i="24"/>
  <c r="J57" i="24" s="1"/>
  <c r="I58" i="24"/>
  <c r="I57" i="24" s="1"/>
  <c r="I116" i="4" s="1"/>
  <c r="H58" i="24"/>
  <c r="G58" i="24"/>
  <c r="F58" i="24"/>
  <c r="E58" i="24"/>
  <c r="D58" i="24"/>
  <c r="C58" i="24"/>
  <c r="B58" i="24"/>
  <c r="E57" i="24"/>
  <c r="W55" i="24"/>
  <c r="W77" i="24" s="1"/>
  <c r="W174" i="4" s="1"/>
  <c r="V55" i="24"/>
  <c r="V72" i="4" s="1"/>
  <c r="V145" i="4" s="1"/>
  <c r="U55" i="24"/>
  <c r="U69" i="24" s="1"/>
  <c r="T55" i="24"/>
  <c r="T72" i="4" s="1"/>
  <c r="T145" i="4" s="1"/>
  <c r="S55" i="24"/>
  <c r="S72" i="4" s="1"/>
  <c r="S145" i="4" s="1"/>
  <c r="R55" i="24"/>
  <c r="Q55" i="24"/>
  <c r="Q77" i="24" s="1"/>
  <c r="Q174" i="4" s="1"/>
  <c r="P55" i="24"/>
  <c r="P69" i="24" s="1"/>
  <c r="O55" i="24"/>
  <c r="O77" i="24" s="1"/>
  <c r="O174" i="4" s="1"/>
  <c r="N55" i="24"/>
  <c r="M55" i="24"/>
  <c r="M69" i="24" s="1"/>
  <c r="L55" i="24"/>
  <c r="K55" i="24"/>
  <c r="J55" i="24"/>
  <c r="I55" i="24"/>
  <c r="H55" i="24"/>
  <c r="H69" i="24" s="1"/>
  <c r="G55" i="24"/>
  <c r="G69" i="24" s="1"/>
  <c r="F55" i="24"/>
  <c r="E55" i="24"/>
  <c r="E69" i="24" s="1"/>
  <c r="D55" i="24"/>
  <c r="C55" i="24"/>
  <c r="B55" i="24"/>
  <c r="W54" i="24"/>
  <c r="V54" i="24"/>
  <c r="V68" i="24" s="1"/>
  <c r="U54" i="24"/>
  <c r="T54" i="24"/>
  <c r="T71" i="4" s="1"/>
  <c r="T144" i="4" s="1"/>
  <c r="S54" i="24"/>
  <c r="S71" i="4" s="1"/>
  <c r="S144" i="4" s="1"/>
  <c r="R54" i="24"/>
  <c r="R71" i="4" s="1"/>
  <c r="R144" i="4" s="1"/>
  <c r="Q54" i="24"/>
  <c r="Q71" i="4" s="1"/>
  <c r="Q144" i="4" s="1"/>
  <c r="P54" i="24"/>
  <c r="O54" i="24"/>
  <c r="N54" i="24"/>
  <c r="N68" i="24" s="1"/>
  <c r="M54" i="24"/>
  <c r="L54" i="24"/>
  <c r="K54" i="24"/>
  <c r="K71" i="4" s="1"/>
  <c r="K144" i="4" s="1"/>
  <c r="J54" i="24"/>
  <c r="J71" i="4" s="1"/>
  <c r="J144" i="4" s="1"/>
  <c r="I54" i="24"/>
  <c r="H54" i="24"/>
  <c r="G54" i="24"/>
  <c r="F54" i="24"/>
  <c r="F68" i="24" s="1"/>
  <c r="E54" i="24"/>
  <c r="E76" i="24" s="1"/>
  <c r="E173" i="4" s="1"/>
  <c r="D54" i="24"/>
  <c r="D71" i="4" s="1"/>
  <c r="C54" i="24"/>
  <c r="C71" i="4" s="1"/>
  <c r="B54" i="24"/>
  <c r="B71" i="4" s="1"/>
  <c r="W53" i="24"/>
  <c r="W70" i="4" s="1"/>
  <c r="W143" i="4" s="1"/>
  <c r="V53" i="24"/>
  <c r="U53" i="24"/>
  <c r="U52" i="24" s="1"/>
  <c r="U69" i="4" s="1"/>
  <c r="U142" i="4" s="1"/>
  <c r="T53" i="24"/>
  <c r="T67" i="24" s="1"/>
  <c r="S53" i="24"/>
  <c r="S67" i="24" s="1"/>
  <c r="R53" i="24"/>
  <c r="Q53" i="24"/>
  <c r="Q70" i="4" s="1"/>
  <c r="Q143" i="4" s="1"/>
  <c r="P53" i="24"/>
  <c r="O53" i="24"/>
  <c r="O70" i="4" s="1"/>
  <c r="O143" i="4" s="1"/>
  <c r="N53" i="24"/>
  <c r="N70" i="4" s="1"/>
  <c r="N143" i="4" s="1"/>
  <c r="M53" i="24"/>
  <c r="L53" i="24"/>
  <c r="L67" i="24" s="1"/>
  <c r="K53" i="24"/>
  <c r="K75" i="24" s="1"/>
  <c r="K172" i="4" s="1"/>
  <c r="J53" i="24"/>
  <c r="J52" i="24" s="1"/>
  <c r="I53" i="24"/>
  <c r="H53" i="24"/>
  <c r="H70" i="4" s="1"/>
  <c r="H143" i="4" s="1"/>
  <c r="G53" i="24"/>
  <c r="G70" i="4" s="1"/>
  <c r="G143" i="4" s="1"/>
  <c r="F53" i="24"/>
  <c r="E53" i="24"/>
  <c r="E75" i="24" s="1"/>
  <c r="E172" i="4" s="1"/>
  <c r="D53" i="24"/>
  <c r="D67" i="24" s="1"/>
  <c r="C53" i="24"/>
  <c r="C75" i="24" s="1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U4" i="24"/>
  <c r="U3" i="24" s="1"/>
  <c r="T4" i="24"/>
  <c r="S4" i="24"/>
  <c r="R4" i="24"/>
  <c r="Q4" i="24"/>
  <c r="Q3" i="24" s="1"/>
  <c r="P4" i="24"/>
  <c r="P3" i="24" s="1"/>
  <c r="O4" i="24"/>
  <c r="O3" i="24" s="1"/>
  <c r="N4" i="24"/>
  <c r="N3" i="24" s="1"/>
  <c r="N17" i="4" s="1"/>
  <c r="M4" i="24"/>
  <c r="M3" i="2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H4" i="24"/>
  <c r="H3" i="24" s="1"/>
  <c r="G4" i="24"/>
  <c r="G3" i="24" s="1"/>
  <c r="G17" i="4" s="1"/>
  <c r="F4" i="24"/>
  <c r="F3" i="24" s="1"/>
  <c r="E4" i="24"/>
  <c r="E3" i="24" s="1"/>
  <c r="D4" i="24"/>
  <c r="D3" i="24" s="1"/>
  <c r="D17" i="4" s="1"/>
  <c r="C4" i="24"/>
  <c r="C3" i="24" s="1"/>
  <c r="C17" i="4" s="1"/>
  <c r="B4" i="24"/>
  <c r="B3" i="24" s="1"/>
  <c r="B17" i="4" s="1"/>
  <c r="W3" i="24"/>
  <c r="W17" i="4" s="1"/>
  <c r="V3" i="24"/>
  <c r="T3" i="24"/>
  <c r="S3" i="24"/>
  <c r="R3" i="24"/>
  <c r="R3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T203" i="23"/>
  <c r="D203" i="23"/>
  <c r="J202" i="23"/>
  <c r="P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V213" i="23" s="1"/>
  <c r="U119" i="23"/>
  <c r="T119" i="23"/>
  <c r="T213" i="23" s="1"/>
  <c r="S119" i="23"/>
  <c r="S213" i="23" s="1"/>
  <c r="R119" i="23"/>
  <c r="Q119" i="23"/>
  <c r="Q213" i="23" s="1"/>
  <c r="P119" i="23"/>
  <c r="P213" i="23" s="1"/>
  <c r="O119" i="23"/>
  <c r="N119" i="23"/>
  <c r="N213" i="23" s="1"/>
  <c r="M119" i="23"/>
  <c r="L119" i="23"/>
  <c r="L213" i="23" s="1"/>
  <c r="K119" i="23"/>
  <c r="K213" i="23" s="1"/>
  <c r="J119" i="23"/>
  <c r="I119" i="23"/>
  <c r="I213" i="23" s="1"/>
  <c r="H119" i="23"/>
  <c r="G119" i="23"/>
  <c r="F119" i="23"/>
  <c r="F213" i="23" s="1"/>
  <c r="E119" i="23"/>
  <c r="D119" i="23"/>
  <c r="D213" i="23" s="1"/>
  <c r="C119" i="23"/>
  <c r="B119" i="23"/>
  <c r="W110" i="23"/>
  <c r="V110" i="23"/>
  <c r="V211" i="23" s="1"/>
  <c r="U110" i="23"/>
  <c r="U99" i="23" s="1"/>
  <c r="T110" i="23"/>
  <c r="T211" i="23" s="1"/>
  <c r="S110" i="23"/>
  <c r="R110" i="23"/>
  <c r="R211" i="23" s="1"/>
  <c r="Q110" i="23"/>
  <c r="Q211" i="23" s="1"/>
  <c r="P110" i="23"/>
  <c r="P211" i="23" s="1"/>
  <c r="O110" i="23"/>
  <c r="N110" i="23"/>
  <c r="N99" i="23" s="1"/>
  <c r="M110" i="23"/>
  <c r="M99" i="23" s="1"/>
  <c r="M62" i="20" s="1"/>
  <c r="M115" i="4" s="1"/>
  <c r="L110" i="23"/>
  <c r="L211" i="23" s="1"/>
  <c r="K110" i="23"/>
  <c r="K211" i="23" s="1"/>
  <c r="J110" i="23"/>
  <c r="J211" i="23" s="1"/>
  <c r="I110" i="23"/>
  <c r="I211" i="23" s="1"/>
  <c r="H110" i="23"/>
  <c r="H211" i="23" s="1"/>
  <c r="G110" i="23"/>
  <c r="F110" i="23"/>
  <c r="F211" i="23" s="1"/>
  <c r="E110" i="23"/>
  <c r="E99" i="23" s="1"/>
  <c r="E62" i="20" s="1"/>
  <c r="E115" i="4" s="1"/>
  <c r="D110" i="23"/>
  <c r="D211" i="23" s="1"/>
  <c r="C110" i="23"/>
  <c r="C211" i="23" s="1"/>
  <c r="B110" i="23"/>
  <c r="B211" i="23" s="1"/>
  <c r="W89" i="23"/>
  <c r="W203" i="23" s="1"/>
  <c r="V89" i="23"/>
  <c r="V203" i="23" s="1"/>
  <c r="U89" i="23"/>
  <c r="U203" i="23" s="1"/>
  <c r="T89" i="23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N203" i="23" s="1"/>
  <c r="M89" i="23"/>
  <c r="M203" i="23" s="1"/>
  <c r="L89" i="23"/>
  <c r="L203" i="23" s="1"/>
  <c r="K89" i="23"/>
  <c r="J89" i="23"/>
  <c r="J203" i="23" s="1"/>
  <c r="I89" i="23"/>
  <c r="H89" i="23"/>
  <c r="G89" i="23"/>
  <c r="G203" i="23" s="1"/>
  <c r="F89" i="23"/>
  <c r="F203" i="23" s="1"/>
  <c r="E89" i="23"/>
  <c r="E203" i="23" s="1"/>
  <c r="D89" i="23"/>
  <c r="C89" i="23"/>
  <c r="C203" i="23" s="1"/>
  <c r="B89" i="23"/>
  <c r="B203" i="23" s="1"/>
  <c r="W79" i="23"/>
  <c r="W202" i="23" s="1"/>
  <c r="V79" i="23"/>
  <c r="V202" i="23" s="1"/>
  <c r="U79" i="23"/>
  <c r="T79" i="23"/>
  <c r="T202" i="23" s="1"/>
  <c r="S79" i="23"/>
  <c r="R79" i="23"/>
  <c r="Q79" i="23"/>
  <c r="P79" i="23"/>
  <c r="P202" i="23" s="1"/>
  <c r="O79" i="23"/>
  <c r="O202" i="23" s="1"/>
  <c r="N79" i="23"/>
  <c r="N202" i="23" s="1"/>
  <c r="M79" i="23"/>
  <c r="M48" i="23" s="1"/>
  <c r="L79" i="23"/>
  <c r="L202" i="23" s="1"/>
  <c r="K79" i="23"/>
  <c r="K48" i="23" s="1"/>
  <c r="K61" i="20" s="1"/>
  <c r="K114" i="4" s="1"/>
  <c r="J79" i="23"/>
  <c r="I79" i="23"/>
  <c r="I202" i="23" s="1"/>
  <c r="H79" i="23"/>
  <c r="H202" i="23" s="1"/>
  <c r="G79" i="23"/>
  <c r="F79" i="23"/>
  <c r="F202" i="23" s="1"/>
  <c r="E79" i="23"/>
  <c r="D79" i="23"/>
  <c r="D202" i="23" s="1"/>
  <c r="C79" i="23"/>
  <c r="C48" i="23" s="1"/>
  <c r="C61" i="20" s="1"/>
  <c r="C114" i="4" s="1"/>
  <c r="B79" i="23"/>
  <c r="B202" i="23" s="1"/>
  <c r="W60" i="23"/>
  <c r="W201" i="23" s="1"/>
  <c r="V60" i="23"/>
  <c r="V201" i="23" s="1"/>
  <c r="U60" i="23"/>
  <c r="U48" i="23" s="1"/>
  <c r="U61" i="20" s="1"/>
  <c r="U114" i="4" s="1"/>
  <c r="T60" i="23"/>
  <c r="T201" i="23" s="1"/>
  <c r="S60" i="23"/>
  <c r="R60" i="23"/>
  <c r="R201" i="23" s="1"/>
  <c r="Q60" i="23"/>
  <c r="Q201" i="23" s="1"/>
  <c r="P60" i="23"/>
  <c r="O60" i="23"/>
  <c r="N60" i="23"/>
  <c r="N201" i="23" s="1"/>
  <c r="M60" i="23"/>
  <c r="M201" i="23" s="1"/>
  <c r="L60" i="23"/>
  <c r="L201" i="23" s="1"/>
  <c r="K60" i="23"/>
  <c r="J60" i="23"/>
  <c r="J201" i="23" s="1"/>
  <c r="I60" i="23"/>
  <c r="I201" i="23" s="1"/>
  <c r="H60" i="23"/>
  <c r="H201" i="23" s="1"/>
  <c r="G60" i="23"/>
  <c r="F60" i="23"/>
  <c r="F201" i="23" s="1"/>
  <c r="E60" i="23"/>
  <c r="D60" i="23"/>
  <c r="D48" i="23" s="1"/>
  <c r="C60" i="23"/>
  <c r="B60" i="23"/>
  <c r="B201" i="23" s="1"/>
  <c r="T48" i="23"/>
  <c r="T161" i="23" s="1"/>
  <c r="W33" i="23"/>
  <c r="V33" i="23"/>
  <c r="V192" i="23" s="1"/>
  <c r="U33" i="23"/>
  <c r="U5" i="23" s="1"/>
  <c r="U60" i="20" s="1"/>
  <c r="U113" i="4" s="1"/>
  <c r="T33" i="23"/>
  <c r="T192" i="23" s="1"/>
  <c r="S33" i="23"/>
  <c r="S192" i="23" s="1"/>
  <c r="R33" i="23"/>
  <c r="R192" i="23" s="1"/>
  <c r="Q33" i="23"/>
  <c r="Q192" i="23" s="1"/>
  <c r="P33" i="23"/>
  <c r="O33" i="23"/>
  <c r="O192" i="23" s="1"/>
  <c r="N33" i="23"/>
  <c r="N192" i="23" s="1"/>
  <c r="M33" i="23"/>
  <c r="M5" i="23" s="1"/>
  <c r="L33" i="23"/>
  <c r="L192" i="23" s="1"/>
  <c r="K33" i="23"/>
  <c r="K192" i="23" s="1"/>
  <c r="J33" i="23"/>
  <c r="J192" i="23" s="1"/>
  <c r="I33" i="23"/>
  <c r="I192" i="23" s="1"/>
  <c r="H33" i="23"/>
  <c r="G33" i="23"/>
  <c r="F33" i="23"/>
  <c r="F192" i="23" s="1"/>
  <c r="E33" i="23"/>
  <c r="E5" i="23" s="1"/>
  <c r="D33" i="23"/>
  <c r="D192" i="23" s="1"/>
  <c r="C33" i="23"/>
  <c r="C192" i="23" s="1"/>
  <c r="B33" i="23"/>
  <c r="B192" i="23" s="1"/>
  <c r="B183" i="23" s="1"/>
  <c r="T5" i="23"/>
  <c r="T143" i="23" s="1"/>
  <c r="Q5" i="23"/>
  <c r="Q137" i="23" s="1"/>
  <c r="P5" i="23"/>
  <c r="P137" i="23" s="1"/>
  <c r="O5" i="23"/>
  <c r="O144" i="23" s="1"/>
  <c r="L5" i="23"/>
  <c r="L143" i="23" s="1"/>
  <c r="I5" i="23"/>
  <c r="I137" i="23" s="1"/>
  <c r="H5" i="23"/>
  <c r="H137" i="23" s="1"/>
  <c r="G5" i="23"/>
  <c r="G144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J165" i="22" s="1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E171" i="22"/>
  <c r="W170" i="22"/>
  <c r="V170" i="22"/>
  <c r="U170" i="22"/>
  <c r="T170" i="22"/>
  <c r="S170" i="22"/>
  <c r="R170" i="22"/>
  <c r="R165" i="22" s="1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Q165" i="22" s="1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M165" i="22" s="1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G165" i="22" s="1"/>
  <c r="F166" i="22"/>
  <c r="E166" i="22"/>
  <c r="D166" i="22"/>
  <c r="C166" i="22"/>
  <c r="B166" i="22"/>
  <c r="B165" i="22" s="1"/>
  <c r="I165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S160" i="22"/>
  <c r="K160" i="22"/>
  <c r="C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M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H146" i="22" s="1"/>
  <c r="G154" i="22"/>
  <c r="G146" i="22" s="1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P146" i="22" s="1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S147" i="22"/>
  <c r="R147" i="22"/>
  <c r="Q147" i="22"/>
  <c r="P147" i="22"/>
  <c r="O147" i="22"/>
  <c r="N147" i="22"/>
  <c r="N146" i="22" s="1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J141" i="22"/>
  <c r="I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W132" i="22" s="1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213" i="22" s="1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W110" i="22"/>
  <c r="W171" i="22" s="1"/>
  <c r="V110" i="22"/>
  <c r="U110" i="22"/>
  <c r="U211" i="22" s="1"/>
  <c r="T110" i="22"/>
  <c r="S110" i="22"/>
  <c r="R110" i="22"/>
  <c r="R171" i="22" s="1"/>
  <c r="Q110" i="22"/>
  <c r="Q171" i="22" s="1"/>
  <c r="P110" i="22"/>
  <c r="P171" i="22" s="1"/>
  <c r="O110" i="22"/>
  <c r="O171" i="22" s="1"/>
  <c r="N110" i="22"/>
  <c r="M110" i="22"/>
  <c r="M171" i="22" s="1"/>
  <c r="L110" i="22"/>
  <c r="K110" i="22"/>
  <c r="J110" i="22"/>
  <c r="J171" i="22" s="1"/>
  <c r="I110" i="22"/>
  <c r="I171" i="22" s="1"/>
  <c r="H110" i="22"/>
  <c r="H171" i="22" s="1"/>
  <c r="G110" i="22"/>
  <c r="G171" i="22" s="1"/>
  <c r="F110" i="22"/>
  <c r="E110" i="22"/>
  <c r="D110" i="22"/>
  <c r="C110" i="22"/>
  <c r="B110" i="22"/>
  <c r="B171" i="22" s="1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W79" i="22"/>
  <c r="V79" i="22"/>
  <c r="V157" i="22" s="1"/>
  <c r="U79" i="22"/>
  <c r="U157" i="22" s="1"/>
  <c r="T79" i="22"/>
  <c r="S79" i="22"/>
  <c r="R79" i="22"/>
  <c r="R157" i="22" s="1"/>
  <c r="Q79" i="22"/>
  <c r="Q157" i="22" s="1"/>
  <c r="P79" i="22"/>
  <c r="P157" i="22" s="1"/>
  <c r="O79" i="22"/>
  <c r="N79" i="22"/>
  <c r="N157" i="22" s="1"/>
  <c r="M79" i="22"/>
  <c r="L79" i="22"/>
  <c r="K79" i="22"/>
  <c r="J79" i="22"/>
  <c r="J157" i="22" s="1"/>
  <c r="I79" i="22"/>
  <c r="I157" i="22" s="1"/>
  <c r="H79" i="22"/>
  <c r="H157" i="22" s="1"/>
  <c r="G79" i="22"/>
  <c r="F79" i="22"/>
  <c r="F157" i="22" s="1"/>
  <c r="E79" i="22"/>
  <c r="E157" i="22" s="1"/>
  <c r="D79" i="22"/>
  <c r="C79" i="22"/>
  <c r="B79" i="22"/>
  <c r="B157" i="22" s="1"/>
  <c r="W60" i="22"/>
  <c r="W153" i="22" s="1"/>
  <c r="V60" i="22"/>
  <c r="V153" i="22" s="1"/>
  <c r="U60" i="22"/>
  <c r="U153" i="22" s="1"/>
  <c r="T60" i="22"/>
  <c r="S60" i="22"/>
  <c r="R60" i="22"/>
  <c r="R153" i="22" s="1"/>
  <c r="Q60" i="22"/>
  <c r="Q153" i="22" s="1"/>
  <c r="P60" i="22"/>
  <c r="P153" i="22" s="1"/>
  <c r="O60" i="22"/>
  <c r="O153" i="22" s="1"/>
  <c r="N60" i="22"/>
  <c r="N153" i="22" s="1"/>
  <c r="M60" i="22"/>
  <c r="L60" i="22"/>
  <c r="K60" i="22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D60" i="22"/>
  <c r="C60" i="22"/>
  <c r="B60" i="22"/>
  <c r="B153" i="22" s="1"/>
  <c r="W33" i="22"/>
  <c r="W141" i="22" s="1"/>
  <c r="V33" i="22"/>
  <c r="V141" i="22" s="1"/>
  <c r="U33" i="22"/>
  <c r="U141" i="22" s="1"/>
  <c r="T33" i="22"/>
  <c r="S33" i="22"/>
  <c r="R33" i="22"/>
  <c r="R141" i="22" s="1"/>
  <c r="Q33" i="22"/>
  <c r="Q141" i="22" s="1"/>
  <c r="P33" i="22"/>
  <c r="O33" i="22"/>
  <c r="O141" i="22" s="1"/>
  <c r="N33" i="22"/>
  <c r="N141" i="22" s="1"/>
  <c r="M33" i="22"/>
  <c r="M141" i="22" s="1"/>
  <c r="L33" i="22"/>
  <c r="K33" i="22"/>
  <c r="J33" i="22"/>
  <c r="I33" i="22"/>
  <c r="H33" i="22"/>
  <c r="G33" i="22"/>
  <c r="G141" i="22" s="1"/>
  <c r="F33" i="22"/>
  <c r="F141" i="22" s="1"/>
  <c r="E33" i="22"/>
  <c r="E141" i="22" s="1"/>
  <c r="D33" i="22"/>
  <c r="C33" i="22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F203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Q183" i="21" s="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P171" i="21"/>
  <c r="W170" i="21"/>
  <c r="V170" i="21"/>
  <c r="U170" i="21"/>
  <c r="T170" i="21"/>
  <c r="S170" i="21"/>
  <c r="R170" i="21"/>
  <c r="Q170" i="21"/>
  <c r="Q165" i="21" s="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P165" i="21" s="1"/>
  <c r="O169" i="21"/>
  <c r="N169" i="21"/>
  <c r="M169" i="21"/>
  <c r="L169" i="21"/>
  <c r="L165" i="21" s="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Q146" i="21" s="1"/>
  <c r="P147" i="21"/>
  <c r="O147" i="21"/>
  <c r="N147" i="21"/>
  <c r="N146" i="21" s="1"/>
  <c r="M147" i="21"/>
  <c r="L147" i="21"/>
  <c r="K147" i="21"/>
  <c r="J147" i="21"/>
  <c r="I147" i="21"/>
  <c r="I146" i="21" s="1"/>
  <c r="H147" i="21"/>
  <c r="G147" i="21"/>
  <c r="F147" i="21"/>
  <c r="F146" i="21" s="1"/>
  <c r="E147" i="21"/>
  <c r="D147" i="21"/>
  <c r="C147" i="21"/>
  <c r="C146" i="21" s="1"/>
  <c r="B147" i="21"/>
  <c r="B146" i="21" s="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P141" i="21"/>
  <c r="H141" i="21"/>
  <c r="C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H132" i="21" s="1"/>
  <c r="G133" i="21"/>
  <c r="F133" i="21"/>
  <c r="E133" i="21"/>
  <c r="D133" i="21"/>
  <c r="C133" i="21"/>
  <c r="B133" i="21"/>
  <c r="W119" i="21"/>
  <c r="V119" i="21"/>
  <c r="U119" i="21"/>
  <c r="T119" i="21"/>
  <c r="S119" i="21"/>
  <c r="R119" i="21"/>
  <c r="Q119" i="21"/>
  <c r="Q213" i="21" s="1"/>
  <c r="P119" i="21"/>
  <c r="P213" i="21" s="1"/>
  <c r="O119" i="21"/>
  <c r="N119" i="21"/>
  <c r="M119" i="21"/>
  <c r="L119" i="21"/>
  <c r="L213" i="21" s="1"/>
  <c r="K119" i="21"/>
  <c r="J119" i="21"/>
  <c r="I119" i="21"/>
  <c r="I213" i="21" s="1"/>
  <c r="H119" i="21"/>
  <c r="H175" i="21" s="1"/>
  <c r="G119" i="21"/>
  <c r="F119" i="21"/>
  <c r="E119" i="21"/>
  <c r="D119" i="21"/>
  <c r="C119" i="21"/>
  <c r="B119" i="21"/>
  <c r="W110" i="21"/>
  <c r="V110" i="21"/>
  <c r="U110" i="21"/>
  <c r="T110" i="21"/>
  <c r="T211" i="21" s="1"/>
  <c r="S110" i="21"/>
  <c r="R110" i="21"/>
  <c r="Q110" i="21"/>
  <c r="Q171" i="21" s="1"/>
  <c r="P110" i="21"/>
  <c r="P211" i="21" s="1"/>
  <c r="O110" i="21"/>
  <c r="N110" i="21"/>
  <c r="M110" i="21"/>
  <c r="L110" i="21"/>
  <c r="L171" i="21" s="1"/>
  <c r="K110" i="21"/>
  <c r="J110" i="21"/>
  <c r="I110" i="21"/>
  <c r="I171" i="21" s="1"/>
  <c r="H110" i="21"/>
  <c r="H211" i="21" s="1"/>
  <c r="G110" i="21"/>
  <c r="F110" i="21"/>
  <c r="E110" i="21"/>
  <c r="D110" i="21"/>
  <c r="D171" i="21" s="1"/>
  <c r="C110" i="21"/>
  <c r="B110" i="21"/>
  <c r="W89" i="21"/>
  <c r="W203" i="21" s="1"/>
  <c r="V89" i="21"/>
  <c r="V160" i="21" s="1"/>
  <c r="U89" i="21"/>
  <c r="T89" i="21"/>
  <c r="S89" i="21"/>
  <c r="R89" i="21"/>
  <c r="R203" i="21" s="1"/>
  <c r="Q89" i="21"/>
  <c r="P89" i="21"/>
  <c r="O89" i="21"/>
  <c r="O203" i="21" s="1"/>
  <c r="N89" i="21"/>
  <c r="N160" i="21" s="1"/>
  <c r="M89" i="21"/>
  <c r="L89" i="21"/>
  <c r="K89" i="21"/>
  <c r="K160" i="21" s="1"/>
  <c r="J89" i="21"/>
  <c r="J203" i="21" s="1"/>
  <c r="I89" i="21"/>
  <c r="H89" i="21"/>
  <c r="G89" i="21"/>
  <c r="G203" i="21" s="1"/>
  <c r="F89" i="21"/>
  <c r="F160" i="21" s="1"/>
  <c r="E89" i="21"/>
  <c r="D89" i="21"/>
  <c r="C89" i="21"/>
  <c r="B89" i="21"/>
  <c r="B203" i="21" s="1"/>
  <c r="W79" i="21"/>
  <c r="V79" i="21"/>
  <c r="U79" i="21"/>
  <c r="U202" i="21" s="1"/>
  <c r="T79" i="21"/>
  <c r="T202" i="21" s="1"/>
  <c r="S79" i="21"/>
  <c r="R79" i="21"/>
  <c r="R202" i="21" s="1"/>
  <c r="Q79" i="2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J79" i="21"/>
  <c r="J202" i="21" s="1"/>
  <c r="I79" i="21"/>
  <c r="H79" i="21"/>
  <c r="H202" i="21" s="1"/>
  <c r="G79" i="21"/>
  <c r="G202" i="21" s="1"/>
  <c r="F79" i="21"/>
  <c r="E79" i="21"/>
  <c r="E202" i="21" s="1"/>
  <c r="D79" i="21"/>
  <c r="D157" i="21" s="1"/>
  <c r="C79" i="21"/>
  <c r="B79" i="21"/>
  <c r="B202" i="21" s="1"/>
  <c r="W60" i="21"/>
  <c r="V60" i="21"/>
  <c r="V201" i="21" s="1"/>
  <c r="U60" i="21"/>
  <c r="U201" i="21" s="1"/>
  <c r="T60" i="21"/>
  <c r="T201" i="21" s="1"/>
  <c r="S60" i="21"/>
  <c r="S201" i="21" s="1"/>
  <c r="R60" i="21"/>
  <c r="R153" i="21" s="1"/>
  <c r="Q60" i="21"/>
  <c r="Q201" i="21" s="1"/>
  <c r="P60" i="21"/>
  <c r="P201" i="21" s="1"/>
  <c r="O60" i="21"/>
  <c r="N60" i="21"/>
  <c r="N201" i="21" s="1"/>
  <c r="M60" i="21"/>
  <c r="M201" i="21" s="1"/>
  <c r="L60" i="21"/>
  <c r="L201" i="21" s="1"/>
  <c r="K60" i="21"/>
  <c r="K201" i="21" s="1"/>
  <c r="J60" i="21"/>
  <c r="J153" i="21" s="1"/>
  <c r="I60" i="21"/>
  <c r="I201" i="21" s="1"/>
  <c r="H60" i="21"/>
  <c r="H201" i="21" s="1"/>
  <c r="G60" i="21"/>
  <c r="F60" i="21"/>
  <c r="F201" i="21" s="1"/>
  <c r="E60" i="21"/>
  <c r="E201" i="21" s="1"/>
  <c r="D60" i="21"/>
  <c r="D201" i="21" s="1"/>
  <c r="C60" i="21"/>
  <c r="C201" i="21" s="1"/>
  <c r="B60" i="21"/>
  <c r="B153" i="21" s="1"/>
  <c r="W33" i="21"/>
  <c r="V33" i="21"/>
  <c r="V192" i="21" s="1"/>
  <c r="U33" i="21"/>
  <c r="U192" i="21" s="1"/>
  <c r="T33" i="21"/>
  <c r="T192" i="21" s="1"/>
  <c r="S33" i="21"/>
  <c r="S192" i="21" s="1"/>
  <c r="R33" i="21"/>
  <c r="Q33" i="21"/>
  <c r="Q192" i="21" s="1"/>
  <c r="P33" i="21"/>
  <c r="P192" i="21" s="1"/>
  <c r="O33" i="21"/>
  <c r="N33" i="21"/>
  <c r="N192" i="21" s="1"/>
  <c r="M33" i="21"/>
  <c r="M192" i="21" s="1"/>
  <c r="L33" i="21"/>
  <c r="L192" i="21" s="1"/>
  <c r="K33" i="21"/>
  <c r="K192" i="21" s="1"/>
  <c r="J33" i="21"/>
  <c r="I33" i="21"/>
  <c r="I192" i="21" s="1"/>
  <c r="H33" i="21"/>
  <c r="H192" i="21" s="1"/>
  <c r="G33" i="21"/>
  <c r="F33" i="21"/>
  <c r="F192" i="21" s="1"/>
  <c r="E33" i="21"/>
  <c r="E192" i="21" s="1"/>
  <c r="D33" i="21"/>
  <c r="D192" i="21" s="1"/>
  <c r="C33" i="21"/>
  <c r="C192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N71" i="20"/>
  <c r="L70" i="20"/>
  <c r="W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N62" i="20"/>
  <c r="N115" i="4" s="1"/>
  <c r="Q60" i="20"/>
  <c r="P60" i="20"/>
  <c r="M60" i="20"/>
  <c r="L60" i="20"/>
  <c r="H60" i="20"/>
  <c r="H113" i="4" s="1"/>
  <c r="E60" i="20"/>
  <c r="E77" i="20" s="1"/>
  <c r="E168" i="4" s="1"/>
  <c r="W58" i="20"/>
  <c r="W42" i="7" s="1"/>
  <c r="V58" i="20"/>
  <c r="V42" i="7" s="1"/>
  <c r="U58" i="20"/>
  <c r="T58" i="20"/>
  <c r="T42" i="7" s="1"/>
  <c r="S58" i="20"/>
  <c r="S42" i="7" s="1"/>
  <c r="R58" i="20"/>
  <c r="Q58" i="20"/>
  <c r="P58" i="20"/>
  <c r="O58" i="20"/>
  <c r="N58" i="20"/>
  <c r="N42" i="7" s="1"/>
  <c r="M58" i="20"/>
  <c r="L58" i="20"/>
  <c r="K58" i="20"/>
  <c r="J58" i="20"/>
  <c r="I58" i="20"/>
  <c r="H58" i="20"/>
  <c r="G58" i="20"/>
  <c r="F58" i="20"/>
  <c r="E58" i="20"/>
  <c r="D58" i="20"/>
  <c r="C58" i="20"/>
  <c r="B58" i="20"/>
  <c r="W54" i="20"/>
  <c r="W68" i="4" s="1"/>
  <c r="W141" i="4" s="1"/>
  <c r="V54" i="20"/>
  <c r="V68" i="4" s="1"/>
  <c r="V141" i="4" s="1"/>
  <c r="U54" i="20"/>
  <c r="T54" i="20"/>
  <c r="S54" i="20"/>
  <c r="S71" i="20" s="1"/>
  <c r="R54" i="20"/>
  <c r="R71" i="20" s="1"/>
  <c r="Q54" i="20"/>
  <c r="Q71" i="20" s="1"/>
  <c r="P54" i="20"/>
  <c r="P68" i="4" s="1"/>
  <c r="O54" i="20"/>
  <c r="O68" i="4" s="1"/>
  <c r="N54" i="20"/>
  <c r="N68" i="4" s="1"/>
  <c r="M54" i="20"/>
  <c r="M71" i="20" s="1"/>
  <c r="L54" i="20"/>
  <c r="K54" i="20"/>
  <c r="K71" i="20" s="1"/>
  <c r="J54" i="20"/>
  <c r="J71" i="20" s="1"/>
  <c r="I54" i="20"/>
  <c r="I71" i="20" s="1"/>
  <c r="H54" i="20"/>
  <c r="H68" i="4" s="1"/>
  <c r="H141" i="4" s="1"/>
  <c r="G54" i="20"/>
  <c r="F54" i="20"/>
  <c r="F71" i="20" s="1"/>
  <c r="E54" i="20"/>
  <c r="D54" i="20"/>
  <c r="C54" i="20"/>
  <c r="C51" i="20" s="1"/>
  <c r="C65" i="4" s="1"/>
  <c r="B54" i="20"/>
  <c r="B71" i="20" s="1"/>
  <c r="W53" i="20"/>
  <c r="W70" i="20" s="1"/>
  <c r="V53" i="20"/>
  <c r="U53" i="20"/>
  <c r="T53" i="20"/>
  <c r="S53" i="20"/>
  <c r="R53" i="20"/>
  <c r="Q53" i="20"/>
  <c r="Q67" i="4" s="1"/>
  <c r="Q140" i="4" s="1"/>
  <c r="P53" i="20"/>
  <c r="P70" i="20" s="1"/>
  <c r="O53" i="20"/>
  <c r="O70" i="20" s="1"/>
  <c r="N53" i="20"/>
  <c r="N67" i="4" s="1"/>
  <c r="N140" i="4" s="1"/>
  <c r="M53" i="20"/>
  <c r="L53" i="20"/>
  <c r="K53" i="20"/>
  <c r="J53" i="20"/>
  <c r="I53" i="20"/>
  <c r="I70" i="20" s="1"/>
  <c r="H53" i="20"/>
  <c r="H70" i="20" s="1"/>
  <c r="G53" i="20"/>
  <c r="G70" i="20" s="1"/>
  <c r="F53" i="20"/>
  <c r="E53" i="20"/>
  <c r="D53" i="20"/>
  <c r="C53" i="20"/>
  <c r="C67" i="4" s="1"/>
  <c r="B53" i="20"/>
  <c r="B67" i="4" s="1"/>
  <c r="B140" i="4" s="1"/>
  <c r="W52" i="20"/>
  <c r="W66" i="4" s="1"/>
  <c r="V52" i="20"/>
  <c r="V69" i="20" s="1"/>
  <c r="U52" i="20"/>
  <c r="U66" i="4" s="1"/>
  <c r="T52" i="20"/>
  <c r="S52" i="20"/>
  <c r="S51" i="20" s="1"/>
  <c r="S65" i="4" s="1"/>
  <c r="R52" i="20"/>
  <c r="R69" i="20" s="1"/>
  <c r="Q52" i="20"/>
  <c r="Q77" i="20" s="1"/>
  <c r="Q168" i="4" s="1"/>
  <c r="P52" i="20"/>
  <c r="O52" i="20"/>
  <c r="O69" i="20" s="1"/>
  <c r="N52" i="20"/>
  <c r="N69" i="20" s="1"/>
  <c r="M52" i="20"/>
  <c r="M66" i="4" s="1"/>
  <c r="L52" i="20"/>
  <c r="K52" i="20"/>
  <c r="K66" i="4" s="1"/>
  <c r="K139" i="4" s="1"/>
  <c r="J52" i="20"/>
  <c r="J69" i="20" s="1"/>
  <c r="I52" i="20"/>
  <c r="H52" i="20"/>
  <c r="H51" i="20" s="1"/>
  <c r="G52" i="20"/>
  <c r="G69" i="20" s="1"/>
  <c r="F52" i="20"/>
  <c r="F69" i="20" s="1"/>
  <c r="E52" i="20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O3" i="20"/>
  <c r="N3" i="20"/>
  <c r="M3" i="20"/>
  <c r="M13" i="4" s="1"/>
  <c r="L3" i="20"/>
  <c r="K3" i="20"/>
  <c r="J3" i="20"/>
  <c r="J13" i="4" s="1"/>
  <c r="I3" i="20"/>
  <c r="I13" i="4" s="1"/>
  <c r="H3" i="20"/>
  <c r="H13" i="4" s="1"/>
  <c r="G3" i="20"/>
  <c r="G13" i="4" s="1"/>
  <c r="F3" i="20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I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L197" i="19" s="1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P197" i="19" s="1"/>
  <c r="O198" i="19"/>
  <c r="N198" i="19"/>
  <c r="M198" i="19"/>
  <c r="M197" i="19" s="1"/>
  <c r="L198" i="19"/>
  <c r="K198" i="19"/>
  <c r="J198" i="19"/>
  <c r="J197" i="19" s="1"/>
  <c r="I198" i="19"/>
  <c r="H198" i="19"/>
  <c r="H197" i="19" s="1"/>
  <c r="G198" i="19"/>
  <c r="F198" i="19"/>
  <c r="F197" i="19" s="1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S142" i="19"/>
  <c r="R142" i="19"/>
  <c r="Q142" i="19"/>
  <c r="Q209" i="19" s="1"/>
  <c r="P142" i="19"/>
  <c r="O142" i="19"/>
  <c r="N142" i="19"/>
  <c r="M142" i="19"/>
  <c r="M209" i="19" s="1"/>
  <c r="L142" i="19"/>
  <c r="K142" i="19"/>
  <c r="J142" i="19"/>
  <c r="I142" i="19"/>
  <c r="I209" i="19" s="1"/>
  <c r="H142" i="19"/>
  <c r="G142" i="19"/>
  <c r="F142" i="19"/>
  <c r="E142" i="19"/>
  <c r="E209" i="19" s="1"/>
  <c r="D142" i="19"/>
  <c r="C142" i="19"/>
  <c r="B142" i="19"/>
  <c r="W121" i="19"/>
  <c r="V121" i="19"/>
  <c r="U121" i="19"/>
  <c r="U203" i="19" s="1"/>
  <c r="T121" i="19"/>
  <c r="S121" i="19"/>
  <c r="R121" i="19"/>
  <c r="Q121" i="19"/>
  <c r="Q203" i="19" s="1"/>
  <c r="P121" i="19"/>
  <c r="O121" i="19"/>
  <c r="N121" i="19"/>
  <c r="M121" i="19"/>
  <c r="M203" i="19" s="1"/>
  <c r="L121" i="19"/>
  <c r="K121" i="19"/>
  <c r="J121" i="19"/>
  <c r="I121" i="19"/>
  <c r="H121" i="19"/>
  <c r="G121" i="19"/>
  <c r="F121" i="19"/>
  <c r="E121" i="19"/>
  <c r="E203" i="19" s="1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V61" i="19" s="1"/>
  <c r="V81" i="16" s="1"/>
  <c r="V110" i="4" s="1"/>
  <c r="U72" i="19"/>
  <c r="T72" i="19"/>
  <c r="S72" i="19"/>
  <c r="R72" i="19"/>
  <c r="Q72" i="19"/>
  <c r="Q61" i="19" s="1"/>
  <c r="Q81" i="16" s="1"/>
  <c r="Q110" i="4" s="1"/>
  <c r="P72" i="19"/>
  <c r="O72" i="19"/>
  <c r="N72" i="19"/>
  <c r="N61" i="19" s="1"/>
  <c r="M72" i="19"/>
  <c r="L72" i="19"/>
  <c r="K72" i="19"/>
  <c r="J72" i="19"/>
  <c r="I72" i="19"/>
  <c r="I61" i="19" s="1"/>
  <c r="I81" i="16" s="1"/>
  <c r="I110" i="4" s="1"/>
  <c r="H72" i="19"/>
  <c r="G72" i="19"/>
  <c r="F72" i="19"/>
  <c r="F61" i="19" s="1"/>
  <c r="E72" i="19"/>
  <c r="D72" i="19"/>
  <c r="C72" i="19"/>
  <c r="B72" i="19"/>
  <c r="W44" i="19"/>
  <c r="V44" i="19"/>
  <c r="U44" i="19"/>
  <c r="T44" i="19"/>
  <c r="T5" i="19" s="1"/>
  <c r="S44" i="19"/>
  <c r="R44" i="19"/>
  <c r="R5" i="19" s="1"/>
  <c r="Q44" i="19"/>
  <c r="P44" i="19"/>
  <c r="P5" i="19" s="1"/>
  <c r="O44" i="19"/>
  <c r="N44" i="19"/>
  <c r="M44" i="19"/>
  <c r="L44" i="19"/>
  <c r="K44" i="19"/>
  <c r="J44" i="19"/>
  <c r="J5" i="19" s="1"/>
  <c r="I44" i="19"/>
  <c r="I5" i="19" s="1"/>
  <c r="H44" i="19"/>
  <c r="H5" i="19" s="1"/>
  <c r="G44" i="19"/>
  <c r="F44" i="19"/>
  <c r="E44" i="19"/>
  <c r="D44" i="19"/>
  <c r="C44" i="19"/>
  <c r="B44" i="19"/>
  <c r="U5" i="19"/>
  <c r="D5" i="19"/>
  <c r="D173" i="19" s="1"/>
  <c r="B5" i="19"/>
  <c r="B168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S223" i="18"/>
  <c r="C223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M209" i="18"/>
  <c r="E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N197" i="18" s="1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B197" i="18" s="1"/>
  <c r="W198" i="18"/>
  <c r="V198" i="18"/>
  <c r="U198" i="18"/>
  <c r="U197" i="18" s="1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H197" i="18" s="1"/>
  <c r="G198" i="18"/>
  <c r="F198" i="18"/>
  <c r="F197" i="18" s="1"/>
  <c r="E198" i="18"/>
  <c r="D198" i="18"/>
  <c r="C198" i="18"/>
  <c r="B198" i="18"/>
  <c r="V197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T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O184" i="18"/>
  <c r="M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P178" i="18" s="1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T178" i="18" s="1"/>
  <c r="S179" i="18"/>
  <c r="R179" i="18"/>
  <c r="Q179" i="18"/>
  <c r="P179" i="18"/>
  <c r="O179" i="18"/>
  <c r="N179" i="18"/>
  <c r="M179" i="18"/>
  <c r="L179" i="18"/>
  <c r="L178" i="18" s="1"/>
  <c r="K179" i="18"/>
  <c r="J179" i="18"/>
  <c r="J178" i="18" s="1"/>
  <c r="I179" i="18"/>
  <c r="H179" i="18"/>
  <c r="G179" i="18"/>
  <c r="F179" i="18"/>
  <c r="E179" i="18"/>
  <c r="D179" i="18"/>
  <c r="D178" i="18" s="1"/>
  <c r="C179" i="18"/>
  <c r="B179" i="18"/>
  <c r="W142" i="18"/>
  <c r="V142" i="18"/>
  <c r="U142" i="18"/>
  <c r="U209" i="18" s="1"/>
  <c r="T142" i="18"/>
  <c r="T209" i="18" s="1"/>
  <c r="S142" i="18"/>
  <c r="S209" i="18" s="1"/>
  <c r="R142" i="18"/>
  <c r="R209" i="18" s="1"/>
  <c r="Q142" i="18"/>
  <c r="Q209" i="18" s="1"/>
  <c r="P142" i="18"/>
  <c r="O142" i="18"/>
  <c r="N142" i="18"/>
  <c r="M142" i="18"/>
  <c r="L142" i="18"/>
  <c r="L209" i="18" s="1"/>
  <c r="K142" i="18"/>
  <c r="K209" i="18" s="1"/>
  <c r="J142" i="18"/>
  <c r="J209" i="18" s="1"/>
  <c r="I142" i="18"/>
  <c r="I209" i="18" s="1"/>
  <c r="H142" i="18"/>
  <c r="G142" i="18"/>
  <c r="F142" i="18"/>
  <c r="E142" i="18"/>
  <c r="D142" i="18"/>
  <c r="D209" i="18" s="1"/>
  <c r="C142" i="18"/>
  <c r="C209" i="18" s="1"/>
  <c r="B142" i="18"/>
  <c r="B209" i="18" s="1"/>
  <c r="W121" i="18"/>
  <c r="V121" i="18"/>
  <c r="V203" i="18" s="1"/>
  <c r="U121" i="18"/>
  <c r="U203" i="18" s="1"/>
  <c r="T121" i="18"/>
  <c r="S121" i="18"/>
  <c r="R121" i="18"/>
  <c r="Q121" i="18"/>
  <c r="Q203" i="18" s="1"/>
  <c r="P121" i="18"/>
  <c r="P203" i="18" s="1"/>
  <c r="O121" i="18"/>
  <c r="N121" i="18"/>
  <c r="N203" i="18" s="1"/>
  <c r="M121" i="18"/>
  <c r="M203" i="18" s="1"/>
  <c r="L121" i="18"/>
  <c r="K121" i="18"/>
  <c r="J121" i="18"/>
  <c r="I121" i="18"/>
  <c r="I203" i="18" s="1"/>
  <c r="H121" i="18"/>
  <c r="H203" i="18" s="1"/>
  <c r="G121" i="18"/>
  <c r="F121" i="18"/>
  <c r="F203" i="18" s="1"/>
  <c r="E121" i="18"/>
  <c r="E203" i="18" s="1"/>
  <c r="D121" i="18"/>
  <c r="C121" i="18"/>
  <c r="B121" i="18"/>
  <c r="W93" i="18"/>
  <c r="W190" i="18" s="1"/>
  <c r="V93" i="18"/>
  <c r="V190" i="18" s="1"/>
  <c r="U93" i="18"/>
  <c r="U190" i="18" s="1"/>
  <c r="T93" i="18"/>
  <c r="S93" i="18"/>
  <c r="S190" i="18" s="1"/>
  <c r="R93" i="18"/>
  <c r="R190" i="18" s="1"/>
  <c r="Q93" i="18"/>
  <c r="Q190" i="18" s="1"/>
  <c r="P93" i="18"/>
  <c r="P190" i="18" s="1"/>
  <c r="O93" i="18"/>
  <c r="O190" i="18" s="1"/>
  <c r="N93" i="18"/>
  <c r="N190" i="18" s="1"/>
  <c r="M93" i="18"/>
  <c r="M190" i="18" s="1"/>
  <c r="L93" i="18"/>
  <c r="L190" i="18" s="1"/>
  <c r="K93" i="18"/>
  <c r="K190" i="18" s="1"/>
  <c r="J93" i="18"/>
  <c r="J190" i="18" s="1"/>
  <c r="I93" i="18"/>
  <c r="I190" i="18" s="1"/>
  <c r="H93" i="18"/>
  <c r="H190" i="18" s="1"/>
  <c r="G93" i="18"/>
  <c r="G190" i="18" s="1"/>
  <c r="F93" i="18"/>
  <c r="F190" i="18" s="1"/>
  <c r="E93" i="18"/>
  <c r="E190" i="18" s="1"/>
  <c r="D93" i="18"/>
  <c r="C93" i="18"/>
  <c r="C190" i="18" s="1"/>
  <c r="B93" i="18"/>
  <c r="B190" i="18" s="1"/>
  <c r="W72" i="18"/>
  <c r="W184" i="18" s="1"/>
  <c r="V72" i="18"/>
  <c r="V184" i="18" s="1"/>
  <c r="U72" i="18"/>
  <c r="U184" i="18" s="1"/>
  <c r="T72" i="18"/>
  <c r="T184" i="18" s="1"/>
  <c r="S72" i="18"/>
  <c r="R72" i="18"/>
  <c r="R184" i="18" s="1"/>
  <c r="Q72" i="18"/>
  <c r="Q184" i="18" s="1"/>
  <c r="P72" i="18"/>
  <c r="P184" i="18" s="1"/>
  <c r="O72" i="18"/>
  <c r="N72" i="18"/>
  <c r="N184" i="18" s="1"/>
  <c r="M72" i="18"/>
  <c r="L72" i="18"/>
  <c r="L184" i="18" s="1"/>
  <c r="K72" i="18"/>
  <c r="J72" i="18"/>
  <c r="J184" i="18" s="1"/>
  <c r="I72" i="18"/>
  <c r="I184" i="18" s="1"/>
  <c r="H72" i="18"/>
  <c r="H184" i="18" s="1"/>
  <c r="G72" i="18"/>
  <c r="G184" i="18" s="1"/>
  <c r="F72" i="18"/>
  <c r="F184" i="18" s="1"/>
  <c r="E72" i="18"/>
  <c r="E184" i="18" s="1"/>
  <c r="D72" i="18"/>
  <c r="D184" i="18" s="1"/>
  <c r="C72" i="18"/>
  <c r="B72" i="18"/>
  <c r="B184" i="18" s="1"/>
  <c r="W44" i="18"/>
  <c r="V44" i="18"/>
  <c r="U44" i="18"/>
  <c r="T44" i="18"/>
  <c r="S44" i="18"/>
  <c r="R44" i="18"/>
  <c r="R5" i="18" s="1"/>
  <c r="R97" i="16" s="1"/>
  <c r="Q44" i="18"/>
  <c r="P44" i="18"/>
  <c r="O44" i="18"/>
  <c r="N44" i="18"/>
  <c r="M44" i="18"/>
  <c r="L44" i="18"/>
  <c r="K44" i="18"/>
  <c r="J44" i="18"/>
  <c r="I44" i="18"/>
  <c r="I5" i="18" s="1"/>
  <c r="I167" i="18" s="1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96" i="16" s="1"/>
  <c r="V95" i="16" s="1"/>
  <c r="U16" i="18"/>
  <c r="U5" i="18" s="1"/>
  <c r="T16" i="18"/>
  <c r="S16" i="18"/>
  <c r="R16" i="18"/>
  <c r="R223" i="18" s="1"/>
  <c r="Q16" i="18"/>
  <c r="Q223" i="18" s="1"/>
  <c r="P16" i="18"/>
  <c r="P223" i="18" s="1"/>
  <c r="O16" i="18"/>
  <c r="N16" i="18"/>
  <c r="M16" i="18"/>
  <c r="M96" i="16" s="1"/>
  <c r="L16" i="18"/>
  <c r="K16" i="18"/>
  <c r="J16" i="18"/>
  <c r="J223" i="18" s="1"/>
  <c r="I16" i="18"/>
  <c r="I223" i="18" s="1"/>
  <c r="H16" i="18"/>
  <c r="H223" i="18" s="1"/>
  <c r="G16" i="18"/>
  <c r="G96" i="16" s="1"/>
  <c r="F16" i="18"/>
  <c r="E16" i="18"/>
  <c r="D16" i="18"/>
  <c r="D5" i="18" s="1"/>
  <c r="C16" i="18"/>
  <c r="B16" i="18"/>
  <c r="B223" i="18" s="1"/>
  <c r="V5" i="18"/>
  <c r="V97" i="16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G197" i="17" s="1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O197" i="17" s="1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W197" i="17" s="1"/>
  <c r="V198" i="17"/>
  <c r="V197" i="17" s="1"/>
  <c r="U198" i="17"/>
  <c r="T198" i="17"/>
  <c r="S198" i="17"/>
  <c r="R198" i="17"/>
  <c r="Q198" i="17"/>
  <c r="P198" i="17"/>
  <c r="O198" i="17"/>
  <c r="N198" i="17"/>
  <c r="N197" i="17" s="1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M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Q178" i="17" s="1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L178" i="17" s="1"/>
  <c r="K181" i="17"/>
  <c r="J181" i="17"/>
  <c r="I181" i="17"/>
  <c r="I178" i="17" s="1"/>
  <c r="H181" i="17"/>
  <c r="G181" i="17"/>
  <c r="F181" i="17"/>
  <c r="E181" i="17"/>
  <c r="D181" i="17"/>
  <c r="D178" i="17" s="1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T178" i="17" s="1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W142" i="17"/>
  <c r="V142" i="17"/>
  <c r="V248" i="17" s="1"/>
  <c r="U142" i="17"/>
  <c r="T142" i="17"/>
  <c r="S142" i="17"/>
  <c r="R142" i="17"/>
  <c r="R209" i="17" s="1"/>
  <c r="Q142" i="17"/>
  <c r="P142" i="17"/>
  <c r="O142" i="17"/>
  <c r="N142" i="17"/>
  <c r="N248" i="17" s="1"/>
  <c r="M142" i="17"/>
  <c r="L142" i="17"/>
  <c r="K142" i="17"/>
  <c r="J142" i="17"/>
  <c r="J209" i="17" s="1"/>
  <c r="I142" i="17"/>
  <c r="H142" i="17"/>
  <c r="G142" i="17"/>
  <c r="F142" i="17"/>
  <c r="F248" i="17" s="1"/>
  <c r="E142" i="17"/>
  <c r="D142" i="17"/>
  <c r="C142" i="17"/>
  <c r="B142" i="17"/>
  <c r="B209" i="17" s="1"/>
  <c r="W121" i="17"/>
  <c r="V121" i="17"/>
  <c r="V203" i="17" s="1"/>
  <c r="U121" i="17"/>
  <c r="U246" i="18" s="1"/>
  <c r="T121" i="17"/>
  <c r="S121" i="17"/>
  <c r="S246" i="17" s="1"/>
  <c r="R121" i="17"/>
  <c r="R246" i="17" s="1"/>
  <c r="Q121" i="17"/>
  <c r="P121" i="17"/>
  <c r="O121" i="17"/>
  <c r="N121" i="17"/>
  <c r="N203" i="17" s="1"/>
  <c r="M121" i="17"/>
  <c r="M246" i="18" s="1"/>
  <c r="L121" i="17"/>
  <c r="K121" i="17"/>
  <c r="K246" i="17" s="1"/>
  <c r="J121" i="17"/>
  <c r="J246" i="17" s="1"/>
  <c r="I121" i="17"/>
  <c r="H121" i="17"/>
  <c r="G121" i="17"/>
  <c r="F121" i="17"/>
  <c r="F203" i="17" s="1"/>
  <c r="E121" i="17"/>
  <c r="D121" i="17"/>
  <c r="C121" i="17"/>
  <c r="C246" i="17" s="1"/>
  <c r="B121" i="17"/>
  <c r="B246" i="17" s="1"/>
  <c r="W93" i="17"/>
  <c r="V93" i="17"/>
  <c r="V190" i="17" s="1"/>
  <c r="U93" i="17"/>
  <c r="U237" i="17" s="1"/>
  <c r="T93" i="17"/>
  <c r="T237" i="17" s="1"/>
  <c r="S93" i="17"/>
  <c r="R93" i="17"/>
  <c r="R237" i="17" s="1"/>
  <c r="Q93" i="17"/>
  <c r="P93" i="17"/>
  <c r="O93" i="17"/>
  <c r="N93" i="17"/>
  <c r="N190" i="17" s="1"/>
  <c r="M93" i="17"/>
  <c r="M237" i="17" s="1"/>
  <c r="L93" i="17"/>
  <c r="L237" i="17" s="1"/>
  <c r="K93" i="17"/>
  <c r="J93" i="17"/>
  <c r="J237" i="17" s="1"/>
  <c r="I93" i="17"/>
  <c r="H93" i="17"/>
  <c r="G93" i="17"/>
  <c r="F93" i="17"/>
  <c r="F190" i="17" s="1"/>
  <c r="E93" i="17"/>
  <c r="E237" i="17" s="1"/>
  <c r="D93" i="17"/>
  <c r="D237" i="17" s="1"/>
  <c r="C93" i="17"/>
  <c r="B93" i="17"/>
  <c r="B237" i="17" s="1"/>
  <c r="W72" i="17"/>
  <c r="W235" i="17" s="1"/>
  <c r="V72" i="17"/>
  <c r="V235" i="17" s="1"/>
  <c r="U72" i="17"/>
  <c r="U235" i="17" s="1"/>
  <c r="T72" i="17"/>
  <c r="T235" i="17" s="1"/>
  <c r="S72" i="17"/>
  <c r="R72" i="17"/>
  <c r="R184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J72" i="17"/>
  <c r="J184" i="17" s="1"/>
  <c r="I72" i="17"/>
  <c r="I235" i="17" s="1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B72" i="17"/>
  <c r="B184" i="17" s="1"/>
  <c r="W44" i="17"/>
  <c r="W226" i="17" s="1"/>
  <c r="V44" i="17"/>
  <c r="V226" i="17" s="1"/>
  <c r="U44" i="17"/>
  <c r="U226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C226" i="17" s="1"/>
  <c r="B44" i="17"/>
  <c r="B5" i="17" s="1"/>
  <c r="U5" i="17"/>
  <c r="U173" i="17" s="1"/>
  <c r="T5" i="17"/>
  <c r="T173" i="17" s="1"/>
  <c r="C5" i="17"/>
  <c r="C172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I97" i="16"/>
  <c r="D97" i="16"/>
  <c r="W96" i="16"/>
  <c r="S96" i="16"/>
  <c r="R96" i="16"/>
  <c r="Q96" i="16"/>
  <c r="O96" i="16"/>
  <c r="E96" i="16"/>
  <c r="W90" i="16"/>
  <c r="O90" i="16"/>
  <c r="B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G111" i="4" s="1"/>
  <c r="F82" i="16"/>
  <c r="F111" i="4" s="1"/>
  <c r="E82" i="16"/>
  <c r="E111" i="4" s="1"/>
  <c r="D82" i="16"/>
  <c r="D111" i="4" s="1"/>
  <c r="C82" i="16"/>
  <c r="B82" i="16"/>
  <c r="U80" i="16"/>
  <c r="D80" i="16"/>
  <c r="B80" i="16"/>
  <c r="W78" i="16"/>
  <c r="W41" i="7" s="1"/>
  <c r="V78" i="16"/>
  <c r="V41" i="7" s="1"/>
  <c r="U78" i="16"/>
  <c r="U41" i="7" s="1"/>
  <c r="T78" i="16"/>
  <c r="T41" i="7" s="1"/>
  <c r="S78" i="16"/>
  <c r="S41" i="7" s="1"/>
  <c r="R78" i="16"/>
  <c r="R41" i="7" s="1"/>
  <c r="Q78" i="16"/>
  <c r="P78" i="16"/>
  <c r="P41" i="7" s="1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74" i="16"/>
  <c r="A73" i="16"/>
  <c r="W72" i="16"/>
  <c r="W71" i="16" s="1"/>
  <c r="V72" i="16"/>
  <c r="V90" i="16" s="1"/>
  <c r="U72" i="16"/>
  <c r="U90" i="16" s="1"/>
  <c r="T72" i="16"/>
  <c r="T90" i="16" s="1"/>
  <c r="S72" i="16"/>
  <c r="S90" i="16" s="1"/>
  <c r="R72" i="16"/>
  <c r="R71" i="16" s="1"/>
  <c r="Q72" i="16"/>
  <c r="Q90" i="16" s="1"/>
  <c r="P72" i="16"/>
  <c r="P90" i="16" s="1"/>
  <c r="O72" i="16"/>
  <c r="O71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C90" i="16" s="1"/>
  <c r="B72" i="16"/>
  <c r="B71" i="16" s="1"/>
  <c r="A72" i="16"/>
  <c r="P71" i="16"/>
  <c r="M71" i="16"/>
  <c r="K71" i="16"/>
  <c r="J71" i="16"/>
  <c r="H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U55" i="16"/>
  <c r="U103" i="16" s="1"/>
  <c r="U166" i="4" s="1"/>
  <c r="T55" i="16"/>
  <c r="T93" i="16" s="1"/>
  <c r="S55" i="16"/>
  <c r="S93" i="16" s="1"/>
  <c r="R55" i="16"/>
  <c r="R93" i="16" s="1"/>
  <c r="Q55" i="16"/>
  <c r="Q93" i="16" s="1"/>
  <c r="P55" i="16"/>
  <c r="P93" i="16" s="1"/>
  <c r="O55" i="16"/>
  <c r="O93" i="16" s="1"/>
  <c r="N55" i="16"/>
  <c r="N64" i="4" s="1"/>
  <c r="M55" i="16"/>
  <c r="M64" i="4" s="1"/>
  <c r="L55" i="16"/>
  <c r="L93" i="16" s="1"/>
  <c r="K55" i="16"/>
  <c r="K93" i="16" s="1"/>
  <c r="J55" i="16"/>
  <c r="J93" i="16" s="1"/>
  <c r="I55" i="16"/>
  <c r="I93" i="16" s="1"/>
  <c r="H55" i="16"/>
  <c r="H93" i="16" s="1"/>
  <c r="G55" i="16"/>
  <c r="G93" i="16" s="1"/>
  <c r="F55" i="16"/>
  <c r="E55" i="16"/>
  <c r="E64" i="4" s="1"/>
  <c r="D55" i="16"/>
  <c r="D93" i="16" s="1"/>
  <c r="C55" i="16"/>
  <c r="C93" i="16" s="1"/>
  <c r="B55" i="16"/>
  <c r="B93" i="16" s="1"/>
  <c r="W54" i="16"/>
  <c r="W92" i="16" s="1"/>
  <c r="V54" i="16"/>
  <c r="V92" i="16" s="1"/>
  <c r="U54" i="16"/>
  <c r="U92" i="16" s="1"/>
  <c r="T54" i="16"/>
  <c r="S54" i="16"/>
  <c r="R54" i="16"/>
  <c r="R92" i="16" s="1"/>
  <c r="Q54" i="16"/>
  <c r="Q92" i="16" s="1"/>
  <c r="P54" i="16"/>
  <c r="P92" i="16" s="1"/>
  <c r="O54" i="16"/>
  <c r="O92" i="16" s="1"/>
  <c r="N54" i="16"/>
  <c r="N92" i="16" s="1"/>
  <c r="M54" i="16"/>
  <c r="M92" i="16" s="1"/>
  <c r="L54" i="16"/>
  <c r="L63" i="4" s="1"/>
  <c r="L136" i="4" s="1"/>
  <c r="K54" i="16"/>
  <c r="J54" i="16"/>
  <c r="J92" i="16" s="1"/>
  <c r="I54" i="16"/>
  <c r="I92" i="16" s="1"/>
  <c r="H54" i="16"/>
  <c r="H92" i="16" s="1"/>
  <c r="G54" i="16"/>
  <c r="G92" i="16" s="1"/>
  <c r="F54" i="16"/>
  <c r="F92" i="16" s="1"/>
  <c r="E54" i="16"/>
  <c r="E92" i="16" s="1"/>
  <c r="D54" i="16"/>
  <c r="D63" i="4" s="1"/>
  <c r="C54" i="16"/>
  <c r="B54" i="16"/>
  <c r="B92" i="16" s="1"/>
  <c r="U53" i="16"/>
  <c r="U91" i="16" s="1"/>
  <c r="T53" i="16"/>
  <c r="T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V4" i="16"/>
  <c r="U4" i="16"/>
  <c r="U3" i="16" s="1"/>
  <c r="U9" i="4" s="1"/>
  <c r="T4" i="16"/>
  <c r="T3" i="16" s="1"/>
  <c r="T9" i="4" s="1"/>
  <c r="S4" i="16"/>
  <c r="R4" i="16"/>
  <c r="R3" i="16" s="1"/>
  <c r="Q4" i="16"/>
  <c r="Q3" i="16" s="1"/>
  <c r="P4" i="16"/>
  <c r="O4" i="16"/>
  <c r="N4" i="16"/>
  <c r="M4" i="16"/>
  <c r="M3" i="16" s="1"/>
  <c r="L4" i="16"/>
  <c r="K4" i="16"/>
  <c r="J4" i="16"/>
  <c r="J3" i="16" s="1"/>
  <c r="I4" i="16"/>
  <c r="I3" i="16" s="1"/>
  <c r="H4" i="16"/>
  <c r="G4" i="16"/>
  <c r="G3" i="16" s="1"/>
  <c r="F4" i="16"/>
  <c r="F3" i="16" s="1"/>
  <c r="F9" i="4" s="1"/>
  <c r="E4" i="16"/>
  <c r="E3" i="16" s="1"/>
  <c r="E3" i="4" s="1"/>
  <c r="D4" i="16"/>
  <c r="D3" i="16" s="1"/>
  <c r="D9" i="4" s="1"/>
  <c r="C4" i="16"/>
  <c r="C3" i="16" s="1"/>
  <c r="C9" i="4" s="1"/>
  <c r="B4" i="16"/>
  <c r="B3" i="16" s="1"/>
  <c r="W3" i="16"/>
  <c r="W9" i="4" s="1"/>
  <c r="V3" i="16"/>
  <c r="V9" i="4" s="1"/>
  <c r="S3" i="16"/>
  <c r="S9" i="4" s="1"/>
  <c r="P3" i="16"/>
  <c r="P9" i="4" s="1"/>
  <c r="O3" i="16"/>
  <c r="N3" i="16"/>
  <c r="L3" i="16"/>
  <c r="K3" i="16"/>
  <c r="H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P199" i="15"/>
  <c r="H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H187" i="15" s="1"/>
  <c r="G190" i="15"/>
  <c r="F190" i="15"/>
  <c r="E190" i="15"/>
  <c r="D190" i="15"/>
  <c r="C190" i="15"/>
  <c r="C187" i="15" s="1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S187" i="15" s="1"/>
  <c r="R188" i="15"/>
  <c r="Q188" i="15"/>
  <c r="P188" i="15"/>
  <c r="P187" i="15" s="1"/>
  <c r="O188" i="15"/>
  <c r="N188" i="15"/>
  <c r="N187" i="15" s="1"/>
  <c r="M188" i="15"/>
  <c r="L188" i="15"/>
  <c r="L187" i="15" s="1"/>
  <c r="K188" i="15"/>
  <c r="K187" i="15" s="1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E171" i="15" s="1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N181" i="15"/>
  <c r="F181" i="15"/>
  <c r="W180" i="15"/>
  <c r="V180" i="15"/>
  <c r="U180" i="15"/>
  <c r="T180" i="15"/>
  <c r="S180" i="15"/>
  <c r="R180" i="15"/>
  <c r="R171" i="15" s="1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U171" i="15" s="1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M171" i="15" s="1"/>
  <c r="L173" i="15"/>
  <c r="K173" i="15"/>
  <c r="J173" i="15"/>
  <c r="I173" i="15"/>
  <c r="H173" i="15"/>
  <c r="H171" i="15" s="1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B171" i="15" s="1"/>
  <c r="J171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M162" i="15" s="1"/>
  <c r="L166" i="15"/>
  <c r="K166" i="15"/>
  <c r="J166" i="15"/>
  <c r="J162" i="15" s="1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R163" i="15"/>
  <c r="R162" i="15" s="1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B162" i="15" s="1"/>
  <c r="E162" i="15"/>
  <c r="W141" i="15"/>
  <c r="V141" i="15"/>
  <c r="V115" i="15" s="1"/>
  <c r="U141" i="15"/>
  <c r="U115" i="15" s="1"/>
  <c r="T141" i="15"/>
  <c r="T115" i="15" s="1"/>
  <c r="S141" i="15"/>
  <c r="R141" i="15"/>
  <c r="Q141" i="15"/>
  <c r="P141" i="15"/>
  <c r="P115" i="15" s="1"/>
  <c r="O141" i="15"/>
  <c r="N141" i="15"/>
  <c r="M141" i="15"/>
  <c r="L141" i="15"/>
  <c r="K141" i="15"/>
  <c r="J141" i="15"/>
  <c r="I141" i="15"/>
  <c r="H141" i="15"/>
  <c r="H115" i="15" s="1"/>
  <c r="G141" i="15"/>
  <c r="F141" i="15"/>
  <c r="E141" i="15"/>
  <c r="D141" i="15"/>
  <c r="C141" i="15"/>
  <c r="B141" i="15"/>
  <c r="N115" i="15"/>
  <c r="N211" i="15" s="1"/>
  <c r="M115" i="15"/>
  <c r="M214" i="15" s="1"/>
  <c r="L115" i="15"/>
  <c r="L211" i="15" s="1"/>
  <c r="I115" i="15"/>
  <c r="I78" i="12" s="1"/>
  <c r="I107" i="4" s="1"/>
  <c r="F115" i="15"/>
  <c r="F209" i="15" s="1"/>
  <c r="E115" i="15"/>
  <c r="E218" i="15" s="1"/>
  <c r="D115" i="15"/>
  <c r="D78" i="12" s="1"/>
  <c r="D107" i="4" s="1"/>
  <c r="W97" i="15"/>
  <c r="V97" i="15"/>
  <c r="U97" i="15"/>
  <c r="U199" i="15" s="1"/>
  <c r="T97" i="15"/>
  <c r="T199" i="15" s="1"/>
  <c r="S97" i="15"/>
  <c r="S199" i="15" s="1"/>
  <c r="R97" i="15"/>
  <c r="R199" i="15" s="1"/>
  <c r="Q97" i="15"/>
  <c r="P97" i="15"/>
  <c r="O97" i="15"/>
  <c r="N97" i="15"/>
  <c r="M97" i="15"/>
  <c r="M199" i="15" s="1"/>
  <c r="L97" i="15"/>
  <c r="L199" i="15" s="1"/>
  <c r="K97" i="15"/>
  <c r="K199" i="15" s="1"/>
  <c r="J97" i="15"/>
  <c r="J199" i="15" s="1"/>
  <c r="I97" i="15"/>
  <c r="H97" i="15"/>
  <c r="G97" i="15"/>
  <c r="F97" i="15"/>
  <c r="E97" i="15"/>
  <c r="E199" i="15" s="1"/>
  <c r="D97" i="15"/>
  <c r="D199" i="15" s="1"/>
  <c r="C97" i="15"/>
  <c r="C199" i="15" s="1"/>
  <c r="B97" i="15"/>
  <c r="B199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W34" i="15"/>
  <c r="W233" i="15" s="1"/>
  <c r="O34" i="15"/>
  <c r="O233" i="15" s="1"/>
  <c r="N34" i="15"/>
  <c r="N233" i="15" s="1"/>
  <c r="K34" i="15"/>
  <c r="K233" i="15" s="1"/>
  <c r="H34" i="15"/>
  <c r="H233" i="15" s="1"/>
  <c r="G34" i="15"/>
  <c r="G233" i="15" s="1"/>
  <c r="F34" i="15"/>
  <c r="F233" i="15" s="1"/>
  <c r="C34" i="15"/>
  <c r="C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V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W204" i="14" s="1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B204" i="14" s="1"/>
  <c r="W205" i="14"/>
  <c r="V205" i="14"/>
  <c r="V204" i="14" s="1"/>
  <c r="U205" i="14"/>
  <c r="T205" i="14"/>
  <c r="S205" i="14"/>
  <c r="R205" i="14"/>
  <c r="Q205" i="14"/>
  <c r="P205" i="14"/>
  <c r="P204" i="14" s="1"/>
  <c r="O205" i="14"/>
  <c r="O204" i="14" s="1"/>
  <c r="N205" i="14"/>
  <c r="N204" i="14" s="1"/>
  <c r="M205" i="14"/>
  <c r="L205" i="14"/>
  <c r="K205" i="14"/>
  <c r="K204" i="14" s="1"/>
  <c r="J205" i="14"/>
  <c r="I205" i="14"/>
  <c r="H205" i="14"/>
  <c r="G205" i="14"/>
  <c r="G204" i="14" s="1"/>
  <c r="F205" i="14"/>
  <c r="E205" i="14"/>
  <c r="D205" i="14"/>
  <c r="C205" i="14"/>
  <c r="B205" i="14"/>
  <c r="F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N187" i="14" s="1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F187" i="14" s="1"/>
  <c r="E189" i="14"/>
  <c r="D189" i="14"/>
  <c r="C189" i="14"/>
  <c r="B189" i="14"/>
  <c r="W188" i="14"/>
  <c r="W187" i="14" s="1"/>
  <c r="V188" i="14"/>
  <c r="U188" i="14"/>
  <c r="T188" i="14"/>
  <c r="S188" i="14"/>
  <c r="S187" i="14" s="1"/>
  <c r="R188" i="14"/>
  <c r="Q188" i="14"/>
  <c r="Q187" i="14" s="1"/>
  <c r="P188" i="14"/>
  <c r="O188" i="14"/>
  <c r="O187" i="14" s="1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V187" i="14"/>
  <c r="G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B171" i="14" s="1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V181" i="14"/>
  <c r="N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U171" i="14" s="1"/>
  <c r="T172" i="14"/>
  <c r="S172" i="14"/>
  <c r="S171" i="14" s="1"/>
  <c r="R172" i="14"/>
  <c r="R171" i="14" s="1"/>
  <c r="Q172" i="14"/>
  <c r="P172" i="14"/>
  <c r="O172" i="14"/>
  <c r="N172" i="14"/>
  <c r="M172" i="14"/>
  <c r="M171" i="14" s="1"/>
  <c r="L172" i="14"/>
  <c r="K172" i="14"/>
  <c r="K171" i="14" s="1"/>
  <c r="J172" i="14"/>
  <c r="I172" i="14"/>
  <c r="H172" i="14"/>
  <c r="G172" i="14"/>
  <c r="F172" i="14"/>
  <c r="E172" i="14"/>
  <c r="D172" i="14"/>
  <c r="C172" i="14"/>
  <c r="C171" i="14" s="1"/>
  <c r="B172" i="14"/>
  <c r="J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V162" i="14" s="1"/>
  <c r="U164" i="14"/>
  <c r="T164" i="14"/>
  <c r="S164" i="14"/>
  <c r="S162" i="14" s="1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R162" i="14" s="1"/>
  <c r="Q163" i="14"/>
  <c r="P163" i="14"/>
  <c r="P162" i="14" s="1"/>
  <c r="O163" i="14"/>
  <c r="N163" i="14"/>
  <c r="M163" i="14"/>
  <c r="M162" i="14" s="1"/>
  <c r="L163" i="14"/>
  <c r="K163" i="14"/>
  <c r="K162" i="14" s="1"/>
  <c r="J163" i="14"/>
  <c r="J162" i="14" s="1"/>
  <c r="I163" i="14"/>
  <c r="H163" i="14"/>
  <c r="G163" i="14"/>
  <c r="F163" i="14"/>
  <c r="E163" i="14"/>
  <c r="E162" i="14" s="1"/>
  <c r="D163" i="14"/>
  <c r="C163" i="14"/>
  <c r="C162" i="14" s="1"/>
  <c r="B163" i="14"/>
  <c r="B162" i="14" s="1"/>
  <c r="W141" i="14"/>
  <c r="V141" i="14"/>
  <c r="U141" i="14"/>
  <c r="T141" i="14"/>
  <c r="T216" i="14" s="1"/>
  <c r="S141" i="14"/>
  <c r="S216" i="14" s="1"/>
  <c r="R141" i="14"/>
  <c r="R216" i="14" s="1"/>
  <c r="Q141" i="14"/>
  <c r="Q216" i="14" s="1"/>
  <c r="P141" i="14"/>
  <c r="O141" i="14"/>
  <c r="O261" i="14" s="1"/>
  <c r="N141" i="14"/>
  <c r="N216" i="14" s="1"/>
  <c r="M141" i="14"/>
  <c r="L141" i="14"/>
  <c r="L216" i="14" s="1"/>
  <c r="K141" i="14"/>
  <c r="K216" i="14" s="1"/>
  <c r="J141" i="14"/>
  <c r="J216" i="14" s="1"/>
  <c r="I141" i="14"/>
  <c r="I216" i="14" s="1"/>
  <c r="H141" i="14"/>
  <c r="G141" i="14"/>
  <c r="F141" i="14"/>
  <c r="F216" i="14" s="1"/>
  <c r="E141" i="14"/>
  <c r="E261" i="14" s="1"/>
  <c r="D141" i="14"/>
  <c r="D216" i="14" s="1"/>
  <c r="C141" i="14"/>
  <c r="C216" i="14" s="1"/>
  <c r="B141" i="14"/>
  <c r="B216" i="14" s="1"/>
  <c r="W97" i="14"/>
  <c r="W199" i="14" s="1"/>
  <c r="V97" i="14"/>
  <c r="U97" i="14"/>
  <c r="U251" i="14" s="1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M97" i="14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E97" i="14"/>
  <c r="D97" i="14"/>
  <c r="D199" i="14" s="1"/>
  <c r="C97" i="14"/>
  <c r="C199" i="14" s="1"/>
  <c r="B97" i="14"/>
  <c r="B199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O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J204" i="13" s="1"/>
  <c r="I210" i="13"/>
  <c r="H210" i="13"/>
  <c r="G210" i="13"/>
  <c r="F210" i="13"/>
  <c r="E210" i="13"/>
  <c r="D210" i="13"/>
  <c r="C210" i="13"/>
  <c r="B210" i="13"/>
  <c r="W209" i="13"/>
  <c r="W204" i="13" s="1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R204" i="13" s="1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O204" i="13" s="1"/>
  <c r="N205" i="13"/>
  <c r="M205" i="13"/>
  <c r="L205" i="13"/>
  <c r="K205" i="13"/>
  <c r="J205" i="13"/>
  <c r="I205" i="13"/>
  <c r="I204" i="13" s="1"/>
  <c r="H205" i="13"/>
  <c r="H204" i="13" s="1"/>
  <c r="G205" i="13"/>
  <c r="F205" i="13"/>
  <c r="E205" i="13"/>
  <c r="D205" i="13"/>
  <c r="C205" i="13"/>
  <c r="B205" i="13"/>
  <c r="B204" i="13" s="1"/>
  <c r="P204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S187" i="13" s="1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W187" i="13" s="1"/>
  <c r="V188" i="13"/>
  <c r="U188" i="13"/>
  <c r="T188" i="13"/>
  <c r="S188" i="13"/>
  <c r="R188" i="13"/>
  <c r="Q188" i="13"/>
  <c r="P188" i="13"/>
  <c r="O188" i="13"/>
  <c r="O187" i="13" s="1"/>
  <c r="N188" i="13"/>
  <c r="M188" i="13"/>
  <c r="M187" i="13" s="1"/>
  <c r="L188" i="13"/>
  <c r="L187" i="13" s="1"/>
  <c r="K188" i="13"/>
  <c r="J188" i="13"/>
  <c r="I188" i="13"/>
  <c r="I187" i="13" s="1"/>
  <c r="H188" i="13"/>
  <c r="H187" i="13" s="1"/>
  <c r="G188" i="13"/>
  <c r="G187" i="13" s="1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O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N171" i="13" s="1"/>
  <c r="M173" i="13"/>
  <c r="L173" i="13"/>
  <c r="K173" i="13"/>
  <c r="J173" i="13"/>
  <c r="I173" i="13"/>
  <c r="H173" i="13"/>
  <c r="H171" i="13" s="1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F171" i="13" s="1"/>
  <c r="E172" i="13"/>
  <c r="D172" i="13"/>
  <c r="C172" i="13"/>
  <c r="B172" i="13"/>
  <c r="B171" i="13" s="1"/>
  <c r="P171" i="13"/>
  <c r="C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C162" i="13" s="1"/>
  <c r="B164" i="13"/>
  <c r="W163" i="13"/>
  <c r="V163" i="13"/>
  <c r="U163" i="13"/>
  <c r="T163" i="13"/>
  <c r="S163" i="13"/>
  <c r="R163" i="13"/>
  <c r="Q163" i="13"/>
  <c r="P163" i="13"/>
  <c r="P162" i="13" s="1"/>
  <c r="O163" i="13"/>
  <c r="N163" i="13"/>
  <c r="N162" i="13" s="1"/>
  <c r="M163" i="13"/>
  <c r="L163" i="13"/>
  <c r="K163" i="13"/>
  <c r="J163" i="13"/>
  <c r="I163" i="13"/>
  <c r="H163" i="13"/>
  <c r="G163" i="13"/>
  <c r="F163" i="13"/>
  <c r="E163" i="13"/>
  <c r="D163" i="13"/>
  <c r="D162" i="13" s="1"/>
  <c r="C163" i="13"/>
  <c r="B163" i="13"/>
  <c r="W141" i="13"/>
  <c r="W261" i="13" s="1"/>
  <c r="V141" i="13"/>
  <c r="U141" i="13"/>
  <c r="U216" i="13" s="1"/>
  <c r="T141" i="13"/>
  <c r="S141" i="13"/>
  <c r="S216" i="13" s="1"/>
  <c r="R141" i="13"/>
  <c r="Q141" i="13"/>
  <c r="P141" i="13"/>
  <c r="P261" i="13" s="1"/>
  <c r="O141" i="13"/>
  <c r="O261" i="13" s="1"/>
  <c r="N141" i="13"/>
  <c r="M141" i="13"/>
  <c r="M216" i="13" s="1"/>
  <c r="L141" i="13"/>
  <c r="K141" i="13"/>
  <c r="K216" i="13" s="1"/>
  <c r="J141" i="13"/>
  <c r="I141" i="13"/>
  <c r="H141" i="13"/>
  <c r="H261" i="13" s="1"/>
  <c r="G141" i="13"/>
  <c r="G261" i="13" s="1"/>
  <c r="F141" i="13"/>
  <c r="E141" i="13"/>
  <c r="E216" i="13" s="1"/>
  <c r="D141" i="13"/>
  <c r="C141" i="13"/>
  <c r="C216" i="13" s="1"/>
  <c r="B141" i="13"/>
  <c r="W97" i="13"/>
  <c r="W251" i="13" s="1"/>
  <c r="V97" i="13"/>
  <c r="U97" i="13"/>
  <c r="U199" i="13" s="1"/>
  <c r="T97" i="13"/>
  <c r="S97" i="13"/>
  <c r="S199" i="13" s="1"/>
  <c r="R97" i="13"/>
  <c r="R251" i="13" s="1"/>
  <c r="Q97" i="13"/>
  <c r="Q199" i="13" s="1"/>
  <c r="P97" i="13"/>
  <c r="P251" i="13" s="1"/>
  <c r="O97" i="13"/>
  <c r="O251" i="13" s="1"/>
  <c r="N97" i="13"/>
  <c r="M97" i="13"/>
  <c r="M199" i="13" s="1"/>
  <c r="L97" i="13"/>
  <c r="K97" i="13"/>
  <c r="K199" i="13" s="1"/>
  <c r="J97" i="13"/>
  <c r="J251" i="13" s="1"/>
  <c r="I97" i="13"/>
  <c r="I199" i="13" s="1"/>
  <c r="H97" i="13"/>
  <c r="H251" i="13" s="1"/>
  <c r="G97" i="13"/>
  <c r="G251" i="13" s="1"/>
  <c r="F97" i="13"/>
  <c r="E97" i="13"/>
  <c r="E199" i="13" s="1"/>
  <c r="D97" i="13"/>
  <c r="C97" i="13"/>
  <c r="C199" i="13" s="1"/>
  <c r="B97" i="13"/>
  <c r="B251" i="13" s="1"/>
  <c r="W53" i="13"/>
  <c r="W241" i="13" s="1"/>
  <c r="V53" i="13"/>
  <c r="V241" i="13" s="1"/>
  <c r="U53" i="13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N53" i="13"/>
  <c r="N241" i="13" s="1"/>
  <c r="M53" i="13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D53" i="13"/>
  <c r="D241" i="13" s="1"/>
  <c r="C53" i="13"/>
  <c r="C241" i="13" s="1"/>
  <c r="B53" i="13"/>
  <c r="B241" i="13" s="1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V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J87" i="12"/>
  <c r="B87" i="12"/>
  <c r="F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W106" i="4" s="1"/>
  <c r="V77" i="12"/>
  <c r="V106" i="4" s="1"/>
  <c r="U77" i="12"/>
  <c r="U106" i="4" s="1"/>
  <c r="T77" i="12"/>
  <c r="T106" i="4" s="1"/>
  <c r="S77" i="12"/>
  <c r="R77" i="12"/>
  <c r="R106" i="4" s="1"/>
  <c r="Q77" i="12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K100" i="12" s="1"/>
  <c r="K161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D77" i="12"/>
  <c r="D106" i="4" s="1"/>
  <c r="C77" i="12"/>
  <c r="B77" i="12"/>
  <c r="B106" i="4" s="1"/>
  <c r="F76" i="12"/>
  <c r="F75" i="12" s="1"/>
  <c r="W74" i="12"/>
  <c r="V74" i="12"/>
  <c r="V103" i="4" s="1"/>
  <c r="U74" i="12"/>
  <c r="T74" i="12"/>
  <c r="T103" i="4" s="1"/>
  <c r="S74" i="12"/>
  <c r="R74" i="12"/>
  <c r="Q74" i="12"/>
  <c r="P74" i="12"/>
  <c r="O74" i="12"/>
  <c r="N74" i="12"/>
  <c r="M74" i="12"/>
  <c r="M103" i="4" s="1"/>
  <c r="L74" i="12"/>
  <c r="L103" i="4" s="1"/>
  <c r="K74" i="12"/>
  <c r="K103" i="4" s="1"/>
  <c r="J74" i="12"/>
  <c r="J103" i="4" s="1"/>
  <c r="I74" i="12"/>
  <c r="I103" i="4" s="1"/>
  <c r="H74" i="12"/>
  <c r="G74" i="12"/>
  <c r="F74" i="12"/>
  <c r="E74" i="12"/>
  <c r="D74" i="12"/>
  <c r="D103" i="4" s="1"/>
  <c r="C74" i="12"/>
  <c r="C103" i="4" s="1"/>
  <c r="B74" i="12"/>
  <c r="W72" i="12"/>
  <c r="V72" i="12"/>
  <c r="U72" i="12"/>
  <c r="T72" i="12"/>
  <c r="S72" i="12"/>
  <c r="S40" i="7" s="1"/>
  <c r="R72" i="12"/>
  <c r="Q72" i="12"/>
  <c r="Q40" i="7" s="1"/>
  <c r="P72" i="12"/>
  <c r="O72" i="12"/>
  <c r="N72" i="12"/>
  <c r="M72" i="12"/>
  <c r="L72" i="12"/>
  <c r="L40" i="7" s="1"/>
  <c r="K72" i="12"/>
  <c r="J72" i="12"/>
  <c r="J40" i="7" s="1"/>
  <c r="I72" i="12"/>
  <c r="I40" i="7" s="1"/>
  <c r="H72" i="12"/>
  <c r="H40" i="7" s="1"/>
  <c r="G72" i="12"/>
  <c r="G40" i="7" s="1"/>
  <c r="F72" i="12"/>
  <c r="F40" i="7" s="1"/>
  <c r="E72" i="12"/>
  <c r="D72" i="12"/>
  <c r="C72" i="12"/>
  <c r="B72" i="12"/>
  <c r="W68" i="12"/>
  <c r="W89" i="12" s="1"/>
  <c r="V68" i="12"/>
  <c r="U68" i="12"/>
  <c r="U60" i="4" s="1"/>
  <c r="U133" i="4" s="1"/>
  <c r="T68" i="12"/>
  <c r="T89" i="12" s="1"/>
  <c r="S68" i="12"/>
  <c r="S89" i="12" s="1"/>
  <c r="R68" i="12"/>
  <c r="Q68" i="12"/>
  <c r="P68" i="12"/>
  <c r="O68" i="12"/>
  <c r="O60" i="4" s="1"/>
  <c r="O133" i="4" s="1"/>
  <c r="N68" i="12"/>
  <c r="N60" i="4" s="1"/>
  <c r="N133" i="4" s="1"/>
  <c r="M68" i="12"/>
  <c r="M89" i="12" s="1"/>
  <c r="L68" i="12"/>
  <c r="L89" i="12" s="1"/>
  <c r="K68" i="12"/>
  <c r="K89" i="12" s="1"/>
  <c r="J68" i="12"/>
  <c r="I68" i="12"/>
  <c r="I89" i="12" s="1"/>
  <c r="H68" i="12"/>
  <c r="G68" i="12"/>
  <c r="G89" i="12" s="1"/>
  <c r="F68" i="12"/>
  <c r="E68" i="12"/>
  <c r="E60" i="4" s="1"/>
  <c r="E133" i="4" s="1"/>
  <c r="D68" i="12"/>
  <c r="D89" i="12" s="1"/>
  <c r="C68" i="12"/>
  <c r="C89" i="12" s="1"/>
  <c r="B68" i="12"/>
  <c r="B60" i="4" s="1"/>
  <c r="B133" i="4" s="1"/>
  <c r="W67" i="12"/>
  <c r="W88" i="12" s="1"/>
  <c r="V67" i="12"/>
  <c r="V59" i="4" s="1"/>
  <c r="U67" i="12"/>
  <c r="U88" i="12" s="1"/>
  <c r="T67" i="12"/>
  <c r="S67" i="12"/>
  <c r="R67" i="12"/>
  <c r="R88" i="12" s="1"/>
  <c r="Q67" i="12"/>
  <c r="Q88" i="12" s="1"/>
  <c r="P67" i="12"/>
  <c r="O67" i="12"/>
  <c r="N67" i="12"/>
  <c r="M67" i="12"/>
  <c r="M59" i="4" s="1"/>
  <c r="L67" i="12"/>
  <c r="L88" i="12" s="1"/>
  <c r="K67" i="12"/>
  <c r="K88" i="12" s="1"/>
  <c r="J67" i="12"/>
  <c r="J88" i="12" s="1"/>
  <c r="I67" i="12"/>
  <c r="I100" i="12" s="1"/>
  <c r="I161" i="4" s="1"/>
  <c r="H67" i="12"/>
  <c r="G67" i="12"/>
  <c r="G59" i="4" s="1"/>
  <c r="F67" i="12"/>
  <c r="F59" i="4" s="1"/>
  <c r="E67" i="12"/>
  <c r="E59" i="4" s="1"/>
  <c r="D67" i="12"/>
  <c r="D88" i="12" s="1"/>
  <c r="C67" i="12"/>
  <c r="C88" i="12" s="1"/>
  <c r="B67" i="12"/>
  <c r="B88" i="12" s="1"/>
  <c r="W66" i="12"/>
  <c r="W99" i="12" s="1"/>
  <c r="W160" i="4" s="1"/>
  <c r="V66" i="12"/>
  <c r="V99" i="12" s="1"/>
  <c r="U66" i="12"/>
  <c r="U99" i="12" s="1"/>
  <c r="T66" i="12"/>
  <c r="T58" i="4" s="1"/>
  <c r="S66" i="12"/>
  <c r="S99" i="12" s="1"/>
  <c r="S160" i="4" s="1"/>
  <c r="R66" i="12"/>
  <c r="R99" i="12" s="1"/>
  <c r="Q66" i="12"/>
  <c r="Q99" i="12" s="1"/>
  <c r="P66" i="12"/>
  <c r="P58" i="4" s="1"/>
  <c r="O66" i="12"/>
  <c r="O99" i="12" s="1"/>
  <c r="N66" i="12"/>
  <c r="N99" i="12" s="1"/>
  <c r="N160" i="4" s="1"/>
  <c r="M66" i="12"/>
  <c r="M87" i="12" s="1"/>
  <c r="L66" i="12"/>
  <c r="K66" i="12"/>
  <c r="K87" i="12" s="1"/>
  <c r="J66" i="12"/>
  <c r="J99" i="12" s="1"/>
  <c r="I66" i="12"/>
  <c r="I87" i="12" s="1"/>
  <c r="H66" i="12"/>
  <c r="H58" i="4" s="1"/>
  <c r="G66" i="12"/>
  <c r="G99" i="12" s="1"/>
  <c r="G160" i="4" s="1"/>
  <c r="F66" i="12"/>
  <c r="F99" i="12" s="1"/>
  <c r="F160" i="4" s="1"/>
  <c r="E66" i="12"/>
  <c r="E99" i="12" s="1"/>
  <c r="D66" i="12"/>
  <c r="D65" i="12" s="1"/>
  <c r="D57" i="4" s="1"/>
  <c r="C66" i="12"/>
  <c r="C87" i="12" s="1"/>
  <c r="B66" i="12"/>
  <c r="B99" i="12" s="1"/>
  <c r="B65" i="12"/>
  <c r="B57" i="4" s="1"/>
  <c r="B132" i="4" s="1"/>
  <c r="W64" i="12"/>
  <c r="W85" i="12" s="1"/>
  <c r="V64" i="12"/>
  <c r="V97" i="12" s="1"/>
  <c r="U64" i="12"/>
  <c r="U97" i="12" s="1"/>
  <c r="U158" i="4" s="1"/>
  <c r="T64" i="12"/>
  <c r="T97" i="12" s="1"/>
  <c r="T158" i="4" s="1"/>
  <c r="S64" i="12"/>
  <c r="S56" i="4" s="1"/>
  <c r="S131" i="4" s="1"/>
  <c r="R64" i="12"/>
  <c r="R97" i="12" s="1"/>
  <c r="R158" i="4" s="1"/>
  <c r="Q64" i="12"/>
  <c r="Q56" i="4" s="1"/>
  <c r="Q131" i="4" s="1"/>
  <c r="P64" i="12"/>
  <c r="O64" i="12"/>
  <c r="O97" i="12" s="1"/>
  <c r="O158" i="4" s="1"/>
  <c r="N64" i="12"/>
  <c r="N97" i="12" s="1"/>
  <c r="N158" i="4" s="1"/>
  <c r="M64" i="12"/>
  <c r="M97" i="12" s="1"/>
  <c r="M158" i="4" s="1"/>
  <c r="L64" i="12"/>
  <c r="K64" i="12"/>
  <c r="K97" i="12" s="1"/>
  <c r="K158" i="4" s="1"/>
  <c r="J64" i="12"/>
  <c r="J97" i="12" s="1"/>
  <c r="J158" i="4" s="1"/>
  <c r="I64" i="12"/>
  <c r="I97" i="12" s="1"/>
  <c r="I158" i="4" s="1"/>
  <c r="H64" i="12"/>
  <c r="G64" i="12"/>
  <c r="F64" i="12"/>
  <c r="F97" i="12" s="1"/>
  <c r="E64" i="12"/>
  <c r="E85" i="12" s="1"/>
  <c r="D64" i="12"/>
  <c r="D97" i="12" s="1"/>
  <c r="C64" i="12"/>
  <c r="C56" i="4" s="1"/>
  <c r="C131" i="4" s="1"/>
  <c r="B64" i="12"/>
  <c r="B97" i="12" s="1"/>
  <c r="B158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Q37" i="12" s="1"/>
  <c r="P39" i="12"/>
  <c r="P37" i="12" s="1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U38" i="12"/>
  <c r="T38" i="12"/>
  <c r="T37" i="12" s="1"/>
  <c r="S38" i="12"/>
  <c r="S37" i="12" s="1"/>
  <c r="R38" i="12"/>
  <c r="R37" i="12" s="1"/>
  <c r="Q38" i="12"/>
  <c r="P38" i="12"/>
  <c r="O38" i="12"/>
  <c r="O37" i="12" s="1"/>
  <c r="N38" i="12"/>
  <c r="M38" i="12"/>
  <c r="M37" i="12" s="1"/>
  <c r="L38" i="12"/>
  <c r="L37" i="12" s="1"/>
  <c r="K38" i="12"/>
  <c r="K37" i="12" s="1"/>
  <c r="J38" i="12"/>
  <c r="J37" i="12" s="1"/>
  <c r="I38" i="12"/>
  <c r="H38" i="12"/>
  <c r="G38" i="12"/>
  <c r="G37" i="12" s="1"/>
  <c r="F38" i="12"/>
  <c r="E38" i="12"/>
  <c r="E37" i="12" s="1"/>
  <c r="D38" i="12"/>
  <c r="C38" i="12"/>
  <c r="C37" i="12" s="1"/>
  <c r="B38" i="12"/>
  <c r="B37" i="12" s="1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W32" i="12"/>
  <c r="V32" i="12"/>
  <c r="V31" i="12" s="1"/>
  <c r="U32" i="12"/>
  <c r="U31" i="12" s="1"/>
  <c r="T32" i="12"/>
  <c r="T31" i="12" s="1"/>
  <c r="S32" i="12"/>
  <c r="R32" i="12"/>
  <c r="Q32" i="12"/>
  <c r="P32" i="12"/>
  <c r="P31" i="12" s="1"/>
  <c r="O32" i="12"/>
  <c r="O31" i="12" s="1"/>
  <c r="N32" i="12"/>
  <c r="M32" i="12"/>
  <c r="M31" i="12" s="1"/>
  <c r="L32" i="12"/>
  <c r="K32" i="12"/>
  <c r="J32" i="12"/>
  <c r="I32" i="12"/>
  <c r="H32" i="12"/>
  <c r="G32" i="12"/>
  <c r="F32" i="12"/>
  <c r="E32" i="12"/>
  <c r="D32" i="12"/>
  <c r="C32" i="12"/>
  <c r="L31" i="12"/>
  <c r="K31" i="12"/>
  <c r="D31" i="12"/>
  <c r="C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V5" i="12"/>
  <c r="V82" i="12" s="1"/>
  <c r="U5" i="12"/>
  <c r="U82" i="12" s="1"/>
  <c r="T5" i="12"/>
  <c r="T7" i="4" s="1"/>
  <c r="S5" i="12"/>
  <c r="S82" i="12" s="1"/>
  <c r="R5" i="12"/>
  <c r="R3" i="12" s="1"/>
  <c r="Q5" i="12"/>
  <c r="Q7" i="4" s="1"/>
  <c r="P5" i="12"/>
  <c r="O5" i="12"/>
  <c r="N5" i="12"/>
  <c r="N82" i="12" s="1"/>
  <c r="M5" i="12"/>
  <c r="L5" i="12"/>
  <c r="K5" i="12"/>
  <c r="K82" i="12" s="1"/>
  <c r="J5" i="12"/>
  <c r="J3" i="12" s="1"/>
  <c r="I5" i="12"/>
  <c r="I82" i="12" s="1"/>
  <c r="H5" i="12"/>
  <c r="G5" i="12"/>
  <c r="F5" i="12"/>
  <c r="E5" i="12"/>
  <c r="E3" i="12" s="1"/>
  <c r="D5" i="12"/>
  <c r="C5" i="12"/>
  <c r="B5" i="12"/>
  <c r="B3" i="12" s="1"/>
  <c r="B5" i="4" s="1"/>
  <c r="P3" i="12"/>
  <c r="O3" i="12"/>
  <c r="L3" i="12"/>
  <c r="K3" i="12"/>
  <c r="I3" i="12"/>
  <c r="H3" i="12"/>
  <c r="G3" i="12"/>
  <c r="F3" i="12"/>
  <c r="D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U79" i="11"/>
  <c r="T79" i="11"/>
  <c r="T54" i="11" s="1"/>
  <c r="S79" i="11"/>
  <c r="S54" i="11" s="1"/>
  <c r="R79" i="11"/>
  <c r="Q79" i="11"/>
  <c r="P79" i="11"/>
  <c r="P54" i="11" s="1"/>
  <c r="O79" i="11"/>
  <c r="O54" i="11" s="1"/>
  <c r="N79" i="11"/>
  <c r="N54" i="11" s="1"/>
  <c r="N56" i="8" s="1"/>
  <c r="N101" i="4" s="1"/>
  <c r="M79" i="11"/>
  <c r="M54" i="11" s="1"/>
  <c r="L79" i="11"/>
  <c r="L54" i="11" s="1"/>
  <c r="K79" i="11"/>
  <c r="K54" i="11" s="1"/>
  <c r="J79" i="11"/>
  <c r="J54" i="11" s="1"/>
  <c r="I79" i="11"/>
  <c r="I54" i="11" s="1"/>
  <c r="H79" i="11"/>
  <c r="H54" i="11" s="1"/>
  <c r="G79" i="11"/>
  <c r="G54" i="11" s="1"/>
  <c r="F79" i="11"/>
  <c r="F54" i="11" s="1"/>
  <c r="E79" i="11"/>
  <c r="E54" i="11" s="1"/>
  <c r="D79" i="11"/>
  <c r="D54" i="11" s="1"/>
  <c r="C79" i="11"/>
  <c r="C54" i="11" s="1"/>
  <c r="B79" i="11"/>
  <c r="U54" i="11"/>
  <c r="U132" i="11" s="1"/>
  <c r="R54" i="11"/>
  <c r="R147" i="11" s="1"/>
  <c r="Q54" i="11"/>
  <c r="Q130" i="11" s="1"/>
  <c r="B54" i="11"/>
  <c r="B147" i="11" s="1"/>
  <c r="W35" i="11"/>
  <c r="W5" i="11" s="1"/>
  <c r="V35" i="11"/>
  <c r="V5" i="11" s="1"/>
  <c r="U35" i="11"/>
  <c r="T35" i="11"/>
  <c r="T5" i="11" s="1"/>
  <c r="S35" i="11"/>
  <c r="R35" i="11"/>
  <c r="Q35" i="11"/>
  <c r="Q145" i="11" s="1"/>
  <c r="P35" i="11"/>
  <c r="P145" i="11" s="1"/>
  <c r="O35" i="11"/>
  <c r="O5" i="11" s="1"/>
  <c r="N35" i="11"/>
  <c r="N145" i="11" s="1"/>
  <c r="M35" i="11"/>
  <c r="M145" i="11" s="1"/>
  <c r="L35" i="11"/>
  <c r="L5" i="11" s="1"/>
  <c r="K35" i="11"/>
  <c r="J35" i="11"/>
  <c r="I35" i="11"/>
  <c r="I145" i="11" s="1"/>
  <c r="H35" i="11"/>
  <c r="H145" i="11" s="1"/>
  <c r="G35" i="11"/>
  <c r="G5" i="11" s="1"/>
  <c r="F35" i="11"/>
  <c r="F145" i="11" s="1"/>
  <c r="E35" i="11"/>
  <c r="D35" i="11"/>
  <c r="D5" i="11" s="1"/>
  <c r="C35" i="11"/>
  <c r="B35" i="11"/>
  <c r="U5" i="11"/>
  <c r="U115" i="11" s="1"/>
  <c r="M5" i="11"/>
  <c r="M115" i="11" s="1"/>
  <c r="E5" i="11"/>
  <c r="E115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N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Q117" i="10" s="1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L117" i="10" s="1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S117" i="10" s="1"/>
  <c r="R118" i="10"/>
  <c r="Q118" i="10"/>
  <c r="P118" i="10"/>
  <c r="P117" i="10" s="1"/>
  <c r="O118" i="10"/>
  <c r="N118" i="10"/>
  <c r="M118" i="10"/>
  <c r="L118" i="10"/>
  <c r="K118" i="10"/>
  <c r="K117" i="10" s="1"/>
  <c r="J118" i="10"/>
  <c r="I118" i="10"/>
  <c r="H118" i="10"/>
  <c r="H117" i="10" s="1"/>
  <c r="G118" i="10"/>
  <c r="F118" i="10"/>
  <c r="F117" i="10" s="1"/>
  <c r="E118" i="10"/>
  <c r="E117" i="10" s="1"/>
  <c r="D118" i="10"/>
  <c r="C118" i="10"/>
  <c r="C117" i="10" s="1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U100" i="10" s="1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T111" i="10"/>
  <c r="S111" i="10"/>
  <c r="P111" i="10"/>
  <c r="M111" i="10"/>
  <c r="L111" i="10"/>
  <c r="K111" i="10"/>
  <c r="H111" i="10"/>
  <c r="E111" i="10"/>
  <c r="D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K100" i="10" s="1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F100" i="10" s="1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J100" i="10" s="1"/>
  <c r="I101" i="10"/>
  <c r="H101" i="10"/>
  <c r="G101" i="10"/>
  <c r="F101" i="10"/>
  <c r="E101" i="10"/>
  <c r="E100" i="10" s="1"/>
  <c r="D101" i="10"/>
  <c r="C101" i="10"/>
  <c r="B101" i="10"/>
  <c r="B100" i="10" s="1"/>
  <c r="R100" i="10"/>
  <c r="M100" i="10"/>
  <c r="W79" i="10"/>
  <c r="W128" i="10" s="1"/>
  <c r="V79" i="10"/>
  <c r="V128" i="10" s="1"/>
  <c r="U79" i="10"/>
  <c r="T79" i="10"/>
  <c r="S79" i="10"/>
  <c r="R79" i="10"/>
  <c r="Q79" i="10"/>
  <c r="P79" i="10"/>
  <c r="P128" i="10" s="1"/>
  <c r="O79" i="10"/>
  <c r="O128" i="10" s="1"/>
  <c r="N79" i="10"/>
  <c r="M79" i="10"/>
  <c r="L79" i="10"/>
  <c r="K79" i="10"/>
  <c r="J79" i="10"/>
  <c r="I79" i="10"/>
  <c r="H79" i="10"/>
  <c r="H128" i="10" s="1"/>
  <c r="G79" i="10"/>
  <c r="G128" i="10" s="1"/>
  <c r="F79" i="10"/>
  <c r="F128" i="10" s="1"/>
  <c r="E79" i="10"/>
  <c r="D79" i="10"/>
  <c r="C79" i="10"/>
  <c r="B79" i="10"/>
  <c r="W35" i="10"/>
  <c r="V35" i="10"/>
  <c r="U35" i="10"/>
  <c r="U111" i="10" s="1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C111" i="10" s="1"/>
  <c r="B35" i="10"/>
  <c r="A1" i="10"/>
  <c r="W156" i="9"/>
  <c r="O156" i="9"/>
  <c r="G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T145" i="9"/>
  <c r="D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I117" i="9" s="1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R117" i="9" s="1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U117" i="9" s="1"/>
  <c r="T118" i="9"/>
  <c r="T117" i="9" s="1"/>
  <c r="S118" i="9"/>
  <c r="R118" i="9"/>
  <c r="Q118" i="9"/>
  <c r="Q117" i="9" s="1"/>
  <c r="P118" i="9"/>
  <c r="O118" i="9"/>
  <c r="N118" i="9"/>
  <c r="M118" i="9"/>
  <c r="M117" i="9" s="1"/>
  <c r="L118" i="9"/>
  <c r="L117" i="9" s="1"/>
  <c r="K118" i="9"/>
  <c r="K117" i="9" s="1"/>
  <c r="J118" i="9"/>
  <c r="I118" i="9"/>
  <c r="H118" i="9"/>
  <c r="G118" i="9"/>
  <c r="G117" i="9" s="1"/>
  <c r="F118" i="9"/>
  <c r="F117" i="9" s="1"/>
  <c r="E118" i="9"/>
  <c r="E117" i="9" s="1"/>
  <c r="D118" i="9"/>
  <c r="D117" i="9" s="1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V111" i="9"/>
  <c r="U111" i="9"/>
  <c r="T111" i="9"/>
  <c r="N111" i="9"/>
  <c r="M111" i="9"/>
  <c r="L111" i="9"/>
  <c r="F111" i="9"/>
  <c r="E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S100" i="9" s="1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N100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G100" i="9" s="1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P100" i="9" s="1"/>
  <c r="O101" i="9"/>
  <c r="N101" i="9"/>
  <c r="M101" i="9"/>
  <c r="L101" i="9"/>
  <c r="K101" i="9"/>
  <c r="K100" i="9" s="1"/>
  <c r="J101" i="9"/>
  <c r="I101" i="9"/>
  <c r="H101" i="9"/>
  <c r="G101" i="9"/>
  <c r="F101" i="9"/>
  <c r="F100" i="9" s="1"/>
  <c r="E101" i="9"/>
  <c r="E100" i="9" s="1"/>
  <c r="D101" i="9"/>
  <c r="C101" i="9"/>
  <c r="C100" i="9" s="1"/>
  <c r="B101" i="9"/>
  <c r="V100" i="9"/>
  <c r="W79" i="9"/>
  <c r="W156" i="10" s="1"/>
  <c r="V79" i="9"/>
  <c r="V156" i="9" s="1"/>
  <c r="U79" i="9"/>
  <c r="T79" i="9"/>
  <c r="T156" i="9" s="1"/>
  <c r="S79" i="9"/>
  <c r="S156" i="9" s="1"/>
  <c r="R79" i="9"/>
  <c r="R156" i="9" s="1"/>
  <c r="Q79" i="9"/>
  <c r="P79" i="9"/>
  <c r="P156" i="9" s="1"/>
  <c r="O79" i="9"/>
  <c r="O156" i="10" s="1"/>
  <c r="N79" i="9"/>
  <c r="N156" i="9" s="1"/>
  <c r="M79" i="9"/>
  <c r="L79" i="9"/>
  <c r="L156" i="9" s="1"/>
  <c r="K79" i="9"/>
  <c r="K156" i="9" s="1"/>
  <c r="J79" i="9"/>
  <c r="J156" i="9" s="1"/>
  <c r="I79" i="9"/>
  <c r="H79" i="9"/>
  <c r="H128" i="9" s="1"/>
  <c r="G79" i="9"/>
  <c r="G156" i="10" s="1"/>
  <c r="F79" i="9"/>
  <c r="F156" i="9" s="1"/>
  <c r="E79" i="9"/>
  <c r="D79" i="9"/>
  <c r="C79" i="9"/>
  <c r="C156" i="9" s="1"/>
  <c r="B79" i="9"/>
  <c r="B156" i="9" s="1"/>
  <c r="W35" i="9"/>
  <c r="V35" i="9"/>
  <c r="V145" i="9" s="1"/>
  <c r="U35" i="9"/>
  <c r="U145" i="9" s="1"/>
  <c r="T35" i="9"/>
  <c r="T145" i="10" s="1"/>
  <c r="S35" i="9"/>
  <c r="R35" i="9"/>
  <c r="Q35" i="9"/>
  <c r="Q145" i="9" s="1"/>
  <c r="P35" i="9"/>
  <c r="P145" i="9" s="1"/>
  <c r="O35" i="9"/>
  <c r="N35" i="9"/>
  <c r="N145" i="9" s="1"/>
  <c r="M35" i="9"/>
  <c r="M145" i="9" s="1"/>
  <c r="L35" i="9"/>
  <c r="L145" i="10" s="1"/>
  <c r="K35" i="9"/>
  <c r="J35" i="9"/>
  <c r="I35" i="9"/>
  <c r="I145" i="9" s="1"/>
  <c r="H35" i="9"/>
  <c r="H145" i="9" s="1"/>
  <c r="G35" i="9"/>
  <c r="F35" i="9"/>
  <c r="F145" i="9" s="1"/>
  <c r="E35" i="9"/>
  <c r="E145" i="9" s="1"/>
  <c r="D35" i="9"/>
  <c r="D145" i="10" s="1"/>
  <c r="C35" i="9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M61" i="8"/>
  <c r="L61" i="8"/>
  <c r="K61" i="8"/>
  <c r="I60" i="8"/>
  <c r="B60" i="8"/>
  <c r="F56" i="8"/>
  <c r="U55" i="8"/>
  <c r="U100" i="4" s="1"/>
  <c r="T55" i="8"/>
  <c r="T100" i="4" s="1"/>
  <c r="M55" i="8"/>
  <c r="L55" i="8"/>
  <c r="E55" i="8"/>
  <c r="E100" i="4" s="1"/>
  <c r="W53" i="8"/>
  <c r="V53" i="8"/>
  <c r="V39" i="7" s="1"/>
  <c r="U53" i="8"/>
  <c r="T53" i="8"/>
  <c r="S53" i="8"/>
  <c r="R53" i="8"/>
  <c r="Q53" i="8"/>
  <c r="P53" i="8"/>
  <c r="O53" i="8"/>
  <c r="N53" i="8"/>
  <c r="N39" i="7" s="1"/>
  <c r="M53" i="8"/>
  <c r="L53" i="8"/>
  <c r="K53" i="8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U52" i="8"/>
  <c r="U51" i="8" s="1"/>
  <c r="W49" i="8"/>
  <c r="W54" i="4" s="1"/>
  <c r="V49" i="8"/>
  <c r="V54" i="4" s="1"/>
  <c r="U49" i="8"/>
  <c r="U54" i="4" s="1"/>
  <c r="T49" i="8"/>
  <c r="T54" i="4" s="1"/>
  <c r="S49" i="8"/>
  <c r="S54" i="4" s="1"/>
  <c r="R49" i="8"/>
  <c r="R54" i="4" s="1"/>
  <c r="Q49" i="8"/>
  <c r="Q61" i="8" s="1"/>
  <c r="P49" i="8"/>
  <c r="P54" i="4" s="1"/>
  <c r="O49" i="8"/>
  <c r="O54" i="4" s="1"/>
  <c r="N49" i="8"/>
  <c r="M49" i="8"/>
  <c r="L49" i="8"/>
  <c r="K49" i="8"/>
  <c r="J49" i="8"/>
  <c r="J61" i="8" s="1"/>
  <c r="I49" i="8"/>
  <c r="I61" i="8" s="1"/>
  <c r="H49" i="8"/>
  <c r="H54" i="4" s="1"/>
  <c r="G49" i="8"/>
  <c r="F49" i="8"/>
  <c r="F61" i="8" s="1"/>
  <c r="E49" i="8"/>
  <c r="E61" i="8" s="1"/>
  <c r="D49" i="8"/>
  <c r="D61" i="8" s="1"/>
  <c r="C49" i="8"/>
  <c r="C61" i="8" s="1"/>
  <c r="B49" i="8"/>
  <c r="W48" i="8"/>
  <c r="V48" i="8"/>
  <c r="U48" i="8"/>
  <c r="U53" i="4" s="1"/>
  <c r="T48" i="8"/>
  <c r="T60" i="8" s="1"/>
  <c r="S48" i="8"/>
  <c r="S60" i="8" s="1"/>
  <c r="R48" i="8"/>
  <c r="R47" i="8" s="1"/>
  <c r="R52" i="4" s="1"/>
  <c r="Q48" i="8"/>
  <c r="Q53" i="4" s="1"/>
  <c r="P48" i="8"/>
  <c r="P60" i="8" s="1"/>
  <c r="O48" i="8"/>
  <c r="O53" i="4" s="1"/>
  <c r="N48" i="8"/>
  <c r="N53" i="4" s="1"/>
  <c r="M48" i="8"/>
  <c r="M47" i="8" s="1"/>
  <c r="M52" i="4" s="1"/>
  <c r="L48" i="8"/>
  <c r="L53" i="4" s="1"/>
  <c r="K48" i="8"/>
  <c r="K53" i="4" s="1"/>
  <c r="J48" i="8"/>
  <c r="J60" i="8" s="1"/>
  <c r="I48" i="8"/>
  <c r="I53" i="4" s="1"/>
  <c r="H48" i="8"/>
  <c r="G48" i="8"/>
  <c r="F48" i="8"/>
  <c r="E48" i="8"/>
  <c r="E66" i="8" s="1"/>
  <c r="E155" i="4" s="1"/>
  <c r="D48" i="8"/>
  <c r="C48" i="8"/>
  <c r="C47" i="8" s="1"/>
  <c r="C52" i="4" s="1"/>
  <c r="C129" i="4" s="1"/>
  <c r="B48" i="8"/>
  <c r="B53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T20" i="8" s="1"/>
  <c r="S22" i="8"/>
  <c r="R22" i="8"/>
  <c r="Q22" i="8"/>
  <c r="P22" i="8"/>
  <c r="O22" i="8"/>
  <c r="O2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W21" i="8"/>
  <c r="V21" i="8"/>
  <c r="U21" i="8"/>
  <c r="T21" i="8"/>
  <c r="S21" i="8"/>
  <c r="R21" i="8"/>
  <c r="Q21" i="8"/>
  <c r="P21" i="8"/>
  <c r="O21" i="8"/>
  <c r="N21" i="8"/>
  <c r="N20" i="8" s="1"/>
  <c r="M21" i="8"/>
  <c r="M20" i="8" s="1"/>
  <c r="L21" i="8"/>
  <c r="L20" i="8" s="1"/>
  <c r="K21" i="8"/>
  <c r="J21" i="8"/>
  <c r="I21" i="8"/>
  <c r="H21" i="8"/>
  <c r="H20" i="8" s="1"/>
  <c r="G21" i="8"/>
  <c r="G20" i="8" s="1"/>
  <c r="F21" i="8"/>
  <c r="F20" i="8" s="1"/>
  <c r="E21" i="8"/>
  <c r="E20" i="8" s="1"/>
  <c r="D21" i="8"/>
  <c r="C21" i="8"/>
  <c r="B21" i="8"/>
  <c r="W20" i="8"/>
  <c r="V20" i="8"/>
  <c r="U20" i="8"/>
  <c r="W19" i="8"/>
  <c r="W17" i="8" s="1"/>
  <c r="V19" i="8"/>
  <c r="U19" i="8"/>
  <c r="U17" i="8" s="1"/>
  <c r="T19" i="8"/>
  <c r="S19" i="8"/>
  <c r="R19" i="8"/>
  <c r="Q19" i="8"/>
  <c r="P19" i="8"/>
  <c r="O19" i="8"/>
  <c r="N19" i="8"/>
  <c r="N17" i="8" s="1"/>
  <c r="M19" i="8"/>
  <c r="M17" i="8" s="1"/>
  <c r="L19" i="8"/>
  <c r="K19" i="8"/>
  <c r="J19" i="8"/>
  <c r="I19" i="8"/>
  <c r="H19" i="8"/>
  <c r="H17" i="8" s="1"/>
  <c r="G19" i="8"/>
  <c r="F19" i="8"/>
  <c r="F17" i="8" s="1"/>
  <c r="E19" i="8"/>
  <c r="E17" i="8" s="1"/>
  <c r="D19" i="8"/>
  <c r="C19" i="8"/>
  <c r="W18" i="8"/>
  <c r="V18" i="8"/>
  <c r="U18" i="8"/>
  <c r="T18" i="8"/>
  <c r="S18" i="8"/>
  <c r="R18" i="8"/>
  <c r="Q18" i="8"/>
  <c r="P18" i="8"/>
  <c r="P17" i="8" s="1"/>
  <c r="O18" i="8"/>
  <c r="N18" i="8"/>
  <c r="M18" i="8"/>
  <c r="L18" i="8"/>
  <c r="K18" i="8"/>
  <c r="J18" i="8"/>
  <c r="I18" i="8"/>
  <c r="I17" i="8" s="1"/>
  <c r="H18" i="8"/>
  <c r="G18" i="8"/>
  <c r="G17" i="8" s="1"/>
  <c r="F18" i="8"/>
  <c r="E18" i="8"/>
  <c r="D18" i="8"/>
  <c r="C18" i="8"/>
  <c r="C17" i="8" s="1"/>
  <c r="V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58" i="8" s="1"/>
  <c r="V7" i="8"/>
  <c r="V62" i="8" s="1"/>
  <c r="U7" i="8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L7" i="8"/>
  <c r="L62" i="8" s="1"/>
  <c r="K7" i="8"/>
  <c r="K62" i="8" s="1"/>
  <c r="J7" i="8"/>
  <c r="J62" i="8" s="1"/>
  <c r="I7" i="8"/>
  <c r="I62" i="8" s="1"/>
  <c r="H7" i="8"/>
  <c r="H62" i="8" s="1"/>
  <c r="G7" i="8"/>
  <c r="F7" i="8"/>
  <c r="F62" i="8" s="1"/>
  <c r="E7" i="8"/>
  <c r="D7" i="8"/>
  <c r="D62" i="8" s="1"/>
  <c r="C7" i="8"/>
  <c r="C62" i="8" s="1"/>
  <c r="B7" i="8"/>
  <c r="B62" i="8" s="1"/>
  <c r="W3" i="8"/>
  <c r="V3" i="8"/>
  <c r="U3" i="8"/>
  <c r="T3" i="8"/>
  <c r="S3" i="8"/>
  <c r="R3" i="8"/>
  <c r="Q3" i="8"/>
  <c r="P3" i="8"/>
  <c r="O3" i="8"/>
  <c r="O3" i="4" s="1"/>
  <c r="N3" i="8"/>
  <c r="M3" i="8"/>
  <c r="L3" i="8"/>
  <c r="K3" i="8"/>
  <c r="J3" i="8"/>
  <c r="I3" i="8"/>
  <c r="I3" i="4" s="1"/>
  <c r="H3" i="8"/>
  <c r="H3" i="4" s="1"/>
  <c r="G3" i="8"/>
  <c r="G4" i="4" s="1"/>
  <c r="F3" i="8"/>
  <c r="E3" i="8"/>
  <c r="E4" i="4" s="1"/>
  <c r="D3" i="8"/>
  <c r="D4" i="4" s="1"/>
  <c r="C3" i="8"/>
  <c r="C4" i="4" s="1"/>
  <c r="B3" i="8"/>
  <c r="A1" i="8"/>
  <c r="A54" i="7"/>
  <c r="A53" i="7"/>
  <c r="A47" i="7"/>
  <c r="U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B42" i="7"/>
  <c r="Q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W40" i="7"/>
  <c r="V40" i="7"/>
  <c r="U40" i="7"/>
  <c r="T40" i="7"/>
  <c r="R40" i="7"/>
  <c r="P40" i="7"/>
  <c r="O40" i="7"/>
  <c r="N40" i="7"/>
  <c r="M40" i="7"/>
  <c r="K40" i="7"/>
  <c r="E40" i="7"/>
  <c r="D40" i="7"/>
  <c r="C40" i="7"/>
  <c r="B40" i="7"/>
  <c r="W39" i="7"/>
  <c r="U39" i="7"/>
  <c r="T39" i="7"/>
  <c r="S39" i="7"/>
  <c r="R39" i="7"/>
  <c r="Q39" i="7"/>
  <c r="P39" i="7"/>
  <c r="O39" i="7"/>
  <c r="M39" i="7"/>
  <c r="L39" i="7"/>
  <c r="K39" i="7"/>
  <c r="E27" i="7"/>
  <c r="T27" i="7"/>
  <c r="S27" i="7"/>
  <c r="U27" i="7"/>
  <c r="M27" i="7"/>
  <c r="I27" i="7"/>
  <c r="H27" i="7"/>
  <c r="N16" i="7"/>
  <c r="G16" i="7"/>
  <c r="U16" i="7"/>
  <c r="W16" i="7"/>
  <c r="O16" i="7"/>
  <c r="K16" i="7"/>
  <c r="J16" i="7"/>
  <c r="L10" i="7"/>
  <c r="B10" i="7"/>
  <c r="D10" i="7"/>
  <c r="T10" i="7"/>
  <c r="S10" i="7"/>
  <c r="P10" i="7"/>
  <c r="O10" i="7"/>
  <c r="C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N49" i="7"/>
  <c r="M49" i="7"/>
  <c r="L49" i="7"/>
  <c r="K49" i="7"/>
  <c r="J49" i="7"/>
  <c r="I49" i="7"/>
  <c r="H49" i="7"/>
  <c r="F49" i="7"/>
  <c r="E49" i="7"/>
  <c r="D49" i="7"/>
  <c r="C49" i="7"/>
  <c r="B49" i="7"/>
  <c r="W48" i="7"/>
  <c r="T48" i="7"/>
  <c r="S48" i="7"/>
  <c r="R48" i="7"/>
  <c r="Q48" i="7"/>
  <c r="P48" i="7"/>
  <c r="O48" i="7"/>
  <c r="L48" i="7"/>
  <c r="K48" i="7"/>
  <c r="J48" i="7"/>
  <c r="I48" i="7"/>
  <c r="H48" i="7"/>
  <c r="G48" i="7"/>
  <c r="F48" i="7"/>
  <c r="E48" i="7"/>
  <c r="D48" i="7"/>
  <c r="C48" i="7"/>
  <c r="B48" i="7"/>
  <c r="A1" i="7"/>
  <c r="A48" i="6"/>
  <c r="A47" i="6"/>
  <c r="A41" i="6"/>
  <c r="W27" i="6"/>
  <c r="P27" i="6"/>
  <c r="N27" i="6"/>
  <c r="D27" i="6"/>
  <c r="B27" i="6"/>
  <c r="H27" i="6"/>
  <c r="G27" i="6"/>
  <c r="R16" i="6"/>
  <c r="W16" i="6"/>
  <c r="U16" i="6"/>
  <c r="Q16" i="6"/>
  <c r="P16" i="6"/>
  <c r="E16" i="6"/>
  <c r="O16" i="6"/>
  <c r="J16" i="6"/>
  <c r="I16" i="6"/>
  <c r="H16" i="6"/>
  <c r="C16" i="6"/>
  <c r="B16" i="6"/>
  <c r="D10" i="6"/>
  <c r="Q10" i="6"/>
  <c r="V10" i="6"/>
  <c r="U10" i="6"/>
  <c r="T10" i="6"/>
  <c r="P10" i="6"/>
  <c r="N10" i="6"/>
  <c r="K10" i="6"/>
  <c r="G10" i="6"/>
  <c r="F10" i="6"/>
  <c r="E10" i="6"/>
  <c r="A1" i="6"/>
  <c r="A48" i="5"/>
  <c r="A47" i="5"/>
  <c r="A41" i="5"/>
  <c r="P16" i="5"/>
  <c r="T16" i="5"/>
  <c r="Q16" i="5"/>
  <c r="N16" i="5"/>
  <c r="W16" i="5"/>
  <c r="M16" i="5"/>
  <c r="K16" i="5"/>
  <c r="J16" i="5"/>
  <c r="I16" i="5"/>
  <c r="H16" i="5"/>
  <c r="V16" i="5"/>
  <c r="R16" i="5"/>
  <c r="O16" i="5"/>
  <c r="J10" i="5"/>
  <c r="H10" i="5"/>
  <c r="G10" i="5"/>
  <c r="D10" i="5"/>
  <c r="Q10" i="5"/>
  <c r="O10" i="5"/>
  <c r="N10" i="5"/>
  <c r="L10" i="5"/>
  <c r="K10" i="5"/>
  <c r="V10" i="5"/>
  <c r="U10" i="5"/>
  <c r="P10" i="5"/>
  <c r="E10" i="5"/>
  <c r="A1" i="5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V179" i="4"/>
  <c r="U179" i="4"/>
  <c r="T179" i="4"/>
  <c r="S179" i="4"/>
  <c r="R179" i="4"/>
  <c r="Q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C178" i="4"/>
  <c r="B178" i="4"/>
  <c r="W177" i="4"/>
  <c r="V177" i="4"/>
  <c r="S177" i="4"/>
  <c r="R177" i="4"/>
  <c r="Q177" i="4"/>
  <c r="P177" i="4"/>
  <c r="O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W176" i="4"/>
  <c r="V176" i="4"/>
  <c r="U176" i="4"/>
  <c r="T176" i="4"/>
  <c r="S176" i="4"/>
  <c r="R176" i="4"/>
  <c r="O176" i="4"/>
  <c r="N176" i="4"/>
  <c r="M176" i="4"/>
  <c r="K176" i="4"/>
  <c r="J176" i="4"/>
  <c r="H176" i="4"/>
  <c r="G176" i="4"/>
  <c r="F176" i="4"/>
  <c r="E176" i="4"/>
  <c r="D176" i="4"/>
  <c r="C176" i="4"/>
  <c r="B176" i="4"/>
  <c r="W175" i="4"/>
  <c r="V175" i="4"/>
  <c r="U175" i="4"/>
  <c r="T175" i="4"/>
  <c r="R175" i="4"/>
  <c r="P175" i="4"/>
  <c r="L175" i="4"/>
  <c r="K175" i="4"/>
  <c r="J175" i="4"/>
  <c r="G175" i="4"/>
  <c r="E175" i="4"/>
  <c r="D175" i="4"/>
  <c r="C175" i="4"/>
  <c r="C172" i="4"/>
  <c r="V160" i="4"/>
  <c r="U160" i="4"/>
  <c r="R160" i="4"/>
  <c r="Q160" i="4"/>
  <c r="O160" i="4"/>
  <c r="J160" i="4"/>
  <c r="E160" i="4"/>
  <c r="B160" i="4"/>
  <c r="V158" i="4"/>
  <c r="F158" i="4"/>
  <c r="D158" i="4"/>
  <c r="K151" i="4"/>
  <c r="Q150" i="4"/>
  <c r="O149" i="4"/>
  <c r="S147" i="4"/>
  <c r="M140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W124" i="4"/>
  <c r="V124" i="4"/>
  <c r="U124" i="4"/>
  <c r="T124" i="4"/>
  <c r="S124" i="4"/>
  <c r="R124" i="4"/>
  <c r="Q124" i="4"/>
  <c r="P124" i="4"/>
  <c r="O124" i="4"/>
  <c r="N124" i="4"/>
  <c r="M124" i="4"/>
  <c r="K124" i="4"/>
  <c r="J124" i="4"/>
  <c r="I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B123" i="4"/>
  <c r="W122" i="4"/>
  <c r="V122" i="4"/>
  <c r="U122" i="4"/>
  <c r="S122" i="4"/>
  <c r="R122" i="4"/>
  <c r="Q122" i="4"/>
  <c r="P122" i="4"/>
  <c r="M122" i="4"/>
  <c r="L122" i="4"/>
  <c r="K122" i="4"/>
  <c r="J122" i="4"/>
  <c r="I122" i="4"/>
  <c r="H122" i="4"/>
  <c r="G122" i="4"/>
  <c r="F122" i="4"/>
  <c r="E122" i="4"/>
  <c r="D122" i="4"/>
  <c r="C122" i="4"/>
  <c r="W121" i="4"/>
  <c r="V121" i="4"/>
  <c r="U121" i="4"/>
  <c r="T121" i="4"/>
  <c r="S121" i="4"/>
  <c r="R121" i="4"/>
  <c r="Q121" i="4"/>
  <c r="P121" i="4"/>
  <c r="N121" i="4"/>
  <c r="K121" i="4"/>
  <c r="J121" i="4"/>
  <c r="I121" i="4"/>
  <c r="H121" i="4"/>
  <c r="G121" i="4"/>
  <c r="F121" i="4"/>
  <c r="E121" i="4"/>
  <c r="D121" i="4"/>
  <c r="C121" i="4"/>
  <c r="B121" i="4"/>
  <c r="U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W119" i="4"/>
  <c r="V119" i="4"/>
  <c r="T119" i="4"/>
  <c r="S119" i="4"/>
  <c r="Q119" i="4"/>
  <c r="P119" i="4"/>
  <c r="O119" i="4"/>
  <c r="N119" i="4"/>
  <c r="L119" i="4"/>
  <c r="J119" i="4"/>
  <c r="I119" i="4"/>
  <c r="F119" i="4"/>
  <c r="E119" i="4"/>
  <c r="C119" i="4"/>
  <c r="B119" i="4"/>
  <c r="W118" i="4"/>
  <c r="V118" i="4"/>
  <c r="U118" i="4"/>
  <c r="T118" i="4"/>
  <c r="S118" i="4"/>
  <c r="R118" i="4"/>
  <c r="Q118" i="4"/>
  <c r="P118" i="4"/>
  <c r="N118" i="4"/>
  <c r="K118" i="4"/>
  <c r="J118" i="4"/>
  <c r="I118" i="4"/>
  <c r="H118" i="4"/>
  <c r="F118" i="4"/>
  <c r="D118" i="4"/>
  <c r="W117" i="4"/>
  <c r="V117" i="4"/>
  <c r="U117" i="4"/>
  <c r="S117" i="4"/>
  <c r="R117" i="4"/>
  <c r="P117" i="4"/>
  <c r="O117" i="4"/>
  <c r="N117" i="4"/>
  <c r="M117" i="4"/>
  <c r="L117" i="4"/>
  <c r="K117" i="4"/>
  <c r="J117" i="4"/>
  <c r="I117" i="4"/>
  <c r="H117" i="4"/>
  <c r="G117" i="4"/>
  <c r="E117" i="4"/>
  <c r="D117" i="4"/>
  <c r="C117" i="4"/>
  <c r="B117" i="4"/>
  <c r="J116" i="4"/>
  <c r="E116" i="4"/>
  <c r="Q113" i="4"/>
  <c r="P113" i="4"/>
  <c r="M113" i="4"/>
  <c r="L113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C111" i="4"/>
  <c r="B111" i="4"/>
  <c r="U109" i="4"/>
  <c r="D109" i="4"/>
  <c r="B109" i="4"/>
  <c r="S106" i="4"/>
  <c r="Q106" i="4"/>
  <c r="E106" i="4"/>
  <c r="F104" i="4"/>
  <c r="W103" i="4"/>
  <c r="U103" i="4"/>
  <c r="S103" i="4"/>
  <c r="R103" i="4"/>
  <c r="Q103" i="4"/>
  <c r="P103" i="4"/>
  <c r="O103" i="4"/>
  <c r="H103" i="4"/>
  <c r="G103" i="4"/>
  <c r="F103" i="4"/>
  <c r="E103" i="4"/>
  <c r="B103" i="4"/>
  <c r="F101" i="4"/>
  <c r="W95" i="4"/>
  <c r="V95" i="4"/>
  <c r="V94" i="4" s="1"/>
  <c r="U95" i="4"/>
  <c r="T95" i="4"/>
  <c r="S95" i="4"/>
  <c r="R95" i="4"/>
  <c r="R94" i="4" s="1"/>
  <c r="Q95" i="4"/>
  <c r="Q94" i="4" s="1"/>
  <c r="P95" i="4"/>
  <c r="P94" i="4" s="1"/>
  <c r="O95" i="4"/>
  <c r="N95" i="4"/>
  <c r="N94" i="4" s="1"/>
  <c r="M95" i="4"/>
  <c r="M94" i="4" s="1"/>
  <c r="L95" i="4"/>
  <c r="K95" i="4"/>
  <c r="J95" i="4"/>
  <c r="I95" i="4"/>
  <c r="H95" i="4"/>
  <c r="G95" i="4"/>
  <c r="F95" i="4"/>
  <c r="E95" i="4"/>
  <c r="D95" i="4"/>
  <c r="C95" i="4"/>
  <c r="B95" i="4"/>
  <c r="Q88" i="4"/>
  <c r="L88" i="4"/>
  <c r="U94" i="4"/>
  <c r="J94" i="4"/>
  <c r="I94" i="4"/>
  <c r="F94" i="4"/>
  <c r="E94" i="4"/>
  <c r="B94" i="4"/>
  <c r="W78" i="4"/>
  <c r="V78" i="4"/>
  <c r="U78" i="4"/>
  <c r="T78" i="4"/>
  <c r="S78" i="4"/>
  <c r="R78" i="4"/>
  <c r="Q78" i="4"/>
  <c r="P78" i="4"/>
  <c r="P151" i="4" s="1"/>
  <c r="O78" i="4"/>
  <c r="N78" i="4"/>
  <c r="N151" i="4" s="1"/>
  <c r="M78" i="4"/>
  <c r="L78" i="4"/>
  <c r="L151" i="4" s="1"/>
  <c r="K78" i="4"/>
  <c r="J78" i="4"/>
  <c r="J151" i="4" s="1"/>
  <c r="I78" i="4"/>
  <c r="I151" i="4" s="1"/>
  <c r="H78" i="4"/>
  <c r="H151" i="4" s="1"/>
  <c r="G78" i="4"/>
  <c r="G151" i="4" s="1"/>
  <c r="F78" i="4"/>
  <c r="E78" i="4"/>
  <c r="D78" i="4"/>
  <c r="C78" i="4"/>
  <c r="C151" i="4" s="1"/>
  <c r="B78" i="4"/>
  <c r="B151" i="4" s="1"/>
  <c r="W77" i="4"/>
  <c r="V77" i="4"/>
  <c r="V150" i="4" s="1"/>
  <c r="U77" i="4"/>
  <c r="U150" i="4" s="1"/>
  <c r="T77" i="4"/>
  <c r="T150" i="4" s="1"/>
  <c r="S77" i="4"/>
  <c r="R77" i="4"/>
  <c r="R150" i="4" s="1"/>
  <c r="Q77" i="4"/>
  <c r="P77" i="4"/>
  <c r="P150" i="4" s="1"/>
  <c r="O77" i="4"/>
  <c r="N77" i="4"/>
  <c r="M77" i="4"/>
  <c r="L77" i="4"/>
  <c r="L150" i="4" s="1"/>
  <c r="K77" i="4"/>
  <c r="J77" i="4"/>
  <c r="I77" i="4"/>
  <c r="H77" i="4"/>
  <c r="H150" i="4" s="1"/>
  <c r="G77" i="4"/>
  <c r="F77" i="4"/>
  <c r="E77" i="4"/>
  <c r="D77" i="4"/>
  <c r="C77" i="4"/>
  <c r="B77" i="4"/>
  <c r="W76" i="4"/>
  <c r="W149" i="4" s="1"/>
  <c r="V76" i="4"/>
  <c r="V149" i="4" s="1"/>
  <c r="U76" i="4"/>
  <c r="U149" i="4" s="1"/>
  <c r="T76" i="4"/>
  <c r="T149" i="4" s="1"/>
  <c r="S76" i="4"/>
  <c r="S149" i="4" s="1"/>
  <c r="R76" i="4"/>
  <c r="R149" i="4" s="1"/>
  <c r="Q76" i="4"/>
  <c r="P76" i="4"/>
  <c r="P149" i="4" s="1"/>
  <c r="O76" i="4"/>
  <c r="N76" i="4"/>
  <c r="M76" i="4"/>
  <c r="M149" i="4" s="1"/>
  <c r="L76" i="4"/>
  <c r="L149" i="4" s="1"/>
  <c r="K76" i="4"/>
  <c r="K149" i="4" s="1"/>
  <c r="J76" i="4"/>
  <c r="I76" i="4"/>
  <c r="H76" i="4"/>
  <c r="G76" i="4"/>
  <c r="F76" i="4"/>
  <c r="E76" i="4"/>
  <c r="D76" i="4"/>
  <c r="C76" i="4"/>
  <c r="B76" i="4"/>
  <c r="B149" i="4" s="1"/>
  <c r="W75" i="4"/>
  <c r="V75" i="4"/>
  <c r="U75" i="4"/>
  <c r="U148" i="4" s="1"/>
  <c r="T75" i="4"/>
  <c r="S75" i="4"/>
  <c r="S148" i="4" s="1"/>
  <c r="R75" i="4"/>
  <c r="R148" i="4" s="1"/>
  <c r="Q75" i="4"/>
  <c r="Q148" i="4" s="1"/>
  <c r="P75" i="4"/>
  <c r="P148" i="4" s="1"/>
  <c r="O75" i="4"/>
  <c r="N75" i="4"/>
  <c r="N148" i="4" s="1"/>
  <c r="M75" i="4"/>
  <c r="M148" i="4" s="1"/>
  <c r="L75" i="4"/>
  <c r="L148" i="4" s="1"/>
  <c r="K75" i="4"/>
  <c r="K148" i="4" s="1"/>
  <c r="J75" i="4"/>
  <c r="J148" i="4" s="1"/>
  <c r="I75" i="4"/>
  <c r="I148" i="4" s="1"/>
  <c r="H75" i="4"/>
  <c r="H148" i="4" s="1"/>
  <c r="G75" i="4"/>
  <c r="F75" i="4"/>
  <c r="F148" i="4" s="1"/>
  <c r="E75" i="4"/>
  <c r="E148" i="4" s="1"/>
  <c r="D75" i="4"/>
  <c r="C75" i="4"/>
  <c r="B75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K147" i="4" s="1"/>
  <c r="J74" i="4"/>
  <c r="J147" i="4" s="1"/>
  <c r="I74" i="4"/>
  <c r="I147" i="4" s="1"/>
  <c r="H74" i="4"/>
  <c r="H147" i="4" s="1"/>
  <c r="G74" i="4"/>
  <c r="G147" i="4" s="1"/>
  <c r="F74" i="4"/>
  <c r="F147" i="4" s="1"/>
  <c r="E74" i="4"/>
  <c r="D74" i="4"/>
  <c r="C74" i="4"/>
  <c r="C147" i="4" s="1"/>
  <c r="B74" i="4"/>
  <c r="B147" i="4" s="1"/>
  <c r="W73" i="4"/>
  <c r="V73" i="4"/>
  <c r="U73" i="4"/>
  <c r="T73" i="4"/>
  <c r="S73" i="4"/>
  <c r="R73" i="4"/>
  <c r="R146" i="4" s="1"/>
  <c r="Q73" i="4"/>
  <c r="Q146" i="4" s="1"/>
  <c r="P73" i="4"/>
  <c r="P146" i="4" s="1"/>
  <c r="O73" i="4"/>
  <c r="O146" i="4" s="1"/>
  <c r="N73" i="4"/>
  <c r="N146" i="4" s="1"/>
  <c r="M73" i="4"/>
  <c r="M146" i="4" s="1"/>
  <c r="L73" i="4"/>
  <c r="L146" i="4" s="1"/>
  <c r="K73" i="4"/>
  <c r="J73" i="4"/>
  <c r="J146" i="4" s="1"/>
  <c r="I73" i="4"/>
  <c r="I146" i="4" s="1"/>
  <c r="H73" i="4"/>
  <c r="H146" i="4" s="1"/>
  <c r="G73" i="4"/>
  <c r="G146" i="4" s="1"/>
  <c r="F73" i="4"/>
  <c r="F146" i="4" s="1"/>
  <c r="E73" i="4"/>
  <c r="D73" i="4"/>
  <c r="C73" i="4"/>
  <c r="B73" i="4"/>
  <c r="R72" i="4"/>
  <c r="R145" i="4" s="1"/>
  <c r="O72" i="4"/>
  <c r="O145" i="4" s="1"/>
  <c r="N72" i="4"/>
  <c r="N145" i="4" s="1"/>
  <c r="M72" i="4"/>
  <c r="M145" i="4" s="1"/>
  <c r="L72" i="4"/>
  <c r="L145" i="4" s="1"/>
  <c r="K72" i="4"/>
  <c r="K145" i="4" s="1"/>
  <c r="J72" i="4"/>
  <c r="I72" i="4"/>
  <c r="H72" i="4"/>
  <c r="G72" i="4"/>
  <c r="G145" i="4" s="1"/>
  <c r="F72" i="4"/>
  <c r="E72" i="4"/>
  <c r="D72" i="4"/>
  <c r="D145" i="4" s="1"/>
  <c r="C72" i="4"/>
  <c r="C145" i="4" s="1"/>
  <c r="B72" i="4"/>
  <c r="W71" i="4"/>
  <c r="V71" i="4"/>
  <c r="P71" i="4"/>
  <c r="P144" i="4" s="1"/>
  <c r="O71" i="4"/>
  <c r="L71" i="4"/>
  <c r="L144" i="4" s="1"/>
  <c r="I71" i="4"/>
  <c r="I144" i="4" s="1"/>
  <c r="H71" i="4"/>
  <c r="H144" i="4" s="1"/>
  <c r="G71" i="4"/>
  <c r="F71" i="4"/>
  <c r="F144" i="4" s="1"/>
  <c r="E71" i="4"/>
  <c r="E144" i="4" s="1"/>
  <c r="V70" i="4"/>
  <c r="U70" i="4"/>
  <c r="T70" i="4"/>
  <c r="T143" i="4" s="1"/>
  <c r="S70" i="4"/>
  <c r="S143" i="4" s="1"/>
  <c r="R70" i="4"/>
  <c r="P70" i="4"/>
  <c r="J70" i="4"/>
  <c r="J143" i="4" s="1"/>
  <c r="I70" i="4"/>
  <c r="I143" i="4" s="1"/>
  <c r="F70" i="4"/>
  <c r="F143" i="4" s="1"/>
  <c r="C70" i="4"/>
  <c r="C143" i="4" s="1"/>
  <c r="B70" i="4"/>
  <c r="B143" i="4" s="1"/>
  <c r="U68" i="4"/>
  <c r="U141" i="4" s="1"/>
  <c r="M68" i="4"/>
  <c r="L68" i="4"/>
  <c r="K68" i="4"/>
  <c r="J68" i="4"/>
  <c r="G68" i="4"/>
  <c r="G141" i="4" s="1"/>
  <c r="F68" i="4"/>
  <c r="E68" i="4"/>
  <c r="D68" i="4"/>
  <c r="D141" i="4" s="1"/>
  <c r="W67" i="4"/>
  <c r="V67" i="4"/>
  <c r="V140" i="4" s="1"/>
  <c r="O67" i="4"/>
  <c r="M67" i="4"/>
  <c r="K67" i="4"/>
  <c r="J67" i="4"/>
  <c r="I67" i="4"/>
  <c r="G67" i="4"/>
  <c r="F67" i="4"/>
  <c r="E67" i="4"/>
  <c r="E140" i="4" s="1"/>
  <c r="T66" i="4"/>
  <c r="T139" i="4" s="1"/>
  <c r="Q66" i="4"/>
  <c r="Q139" i="4" s="1"/>
  <c r="P66" i="4"/>
  <c r="P139" i="4" s="1"/>
  <c r="I66" i="4"/>
  <c r="I139" i="4" s="1"/>
  <c r="G66" i="4"/>
  <c r="G139" i="4" s="1"/>
  <c r="E66" i="4"/>
  <c r="D66" i="4"/>
  <c r="C66" i="4"/>
  <c r="B66" i="4"/>
  <c r="H65" i="4"/>
  <c r="W64" i="4"/>
  <c r="W137" i="4" s="1"/>
  <c r="V64" i="4"/>
  <c r="U64" i="4"/>
  <c r="Q64" i="4"/>
  <c r="G64" i="4"/>
  <c r="G137" i="4" s="1"/>
  <c r="F64" i="4"/>
  <c r="C64" i="4"/>
  <c r="B64" i="4"/>
  <c r="W63" i="4"/>
  <c r="V63" i="4"/>
  <c r="U63" i="4"/>
  <c r="U136" i="4" s="1"/>
  <c r="T63" i="4"/>
  <c r="S63" i="4"/>
  <c r="R63" i="4"/>
  <c r="Q63" i="4"/>
  <c r="P63" i="4"/>
  <c r="O63" i="4"/>
  <c r="K63" i="4"/>
  <c r="H63" i="4"/>
  <c r="F63" i="4"/>
  <c r="C63" i="4"/>
  <c r="B63" i="4"/>
  <c r="U62" i="4"/>
  <c r="T62" i="4"/>
  <c r="W60" i="4"/>
  <c r="W133" i="4" s="1"/>
  <c r="V60" i="4"/>
  <c r="V133" i="4" s="1"/>
  <c r="R60" i="4"/>
  <c r="R133" i="4" s="1"/>
  <c r="Q60" i="4"/>
  <c r="P60" i="4"/>
  <c r="P133" i="4" s="1"/>
  <c r="J60" i="4"/>
  <c r="H60" i="4"/>
  <c r="Q59" i="4"/>
  <c r="P59" i="4"/>
  <c r="N59" i="4"/>
  <c r="L59" i="4"/>
  <c r="K59" i="4"/>
  <c r="J59" i="4"/>
  <c r="H59" i="4"/>
  <c r="D59" i="4"/>
  <c r="B59" i="4"/>
  <c r="K58" i="4"/>
  <c r="J58" i="4"/>
  <c r="F58" i="4"/>
  <c r="E58" i="4"/>
  <c r="D58" i="4"/>
  <c r="P56" i="4"/>
  <c r="P131" i="4" s="1"/>
  <c r="O56" i="4"/>
  <c r="O131" i="4" s="1"/>
  <c r="M56" i="4"/>
  <c r="M131" i="4" s="1"/>
  <c r="L56" i="4"/>
  <c r="L131" i="4" s="1"/>
  <c r="K56" i="4"/>
  <c r="K131" i="4" s="1"/>
  <c r="H56" i="4"/>
  <c r="H131" i="4" s="1"/>
  <c r="G56" i="4"/>
  <c r="G131" i="4" s="1"/>
  <c r="F56" i="4"/>
  <c r="F131" i="4" s="1"/>
  <c r="D56" i="4"/>
  <c r="D131" i="4" s="1"/>
  <c r="B56" i="4"/>
  <c r="B131" i="4" s="1"/>
  <c r="M54" i="4"/>
  <c r="K54" i="4"/>
  <c r="J54" i="4"/>
  <c r="G54" i="4"/>
  <c r="E54" i="4"/>
  <c r="B54" i="4"/>
  <c r="W53" i="4"/>
  <c r="V53" i="4"/>
  <c r="G53" i="4"/>
  <c r="E53" i="4"/>
  <c r="D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S151" i="4" s="1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I150" i="4" s="1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G149" i="4" s="1"/>
  <c r="F24" i="4"/>
  <c r="E24" i="4"/>
  <c r="D24" i="4"/>
  <c r="C24" i="4"/>
  <c r="B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U17" i="4"/>
  <c r="T17" i="4"/>
  <c r="S17" i="4"/>
  <c r="R17" i="4"/>
  <c r="Q17" i="4"/>
  <c r="P17" i="4"/>
  <c r="O17" i="4"/>
  <c r="M17" i="4"/>
  <c r="I17" i="4"/>
  <c r="H17" i="4"/>
  <c r="F17" i="4"/>
  <c r="E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P13" i="4"/>
  <c r="O13" i="4"/>
  <c r="N13" i="4"/>
  <c r="L13" i="4"/>
  <c r="K13" i="4"/>
  <c r="F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9" i="4"/>
  <c r="Q9" i="4"/>
  <c r="O9" i="4"/>
  <c r="N9" i="4"/>
  <c r="M9" i="4"/>
  <c r="L9" i="4"/>
  <c r="K9" i="4"/>
  <c r="J9" i="4"/>
  <c r="I9" i="4"/>
  <c r="H9" i="4"/>
  <c r="E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U7" i="4"/>
  <c r="P7" i="4"/>
  <c r="O7" i="4"/>
  <c r="M7" i="4"/>
  <c r="L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P5" i="4"/>
  <c r="O5" i="4"/>
  <c r="L5" i="4"/>
  <c r="K5" i="4"/>
  <c r="J5" i="4"/>
  <c r="I5" i="4"/>
  <c r="H5" i="4"/>
  <c r="G5" i="4"/>
  <c r="F5" i="4"/>
  <c r="E5" i="4"/>
  <c r="D5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B4" i="4"/>
  <c r="A1" i="4"/>
  <c r="B40" i="2"/>
  <c r="B5" i="2"/>
  <c r="B28" i="2"/>
  <c r="B36" i="2"/>
  <c r="B51" i="2"/>
  <c r="B4" i="2"/>
  <c r="B59" i="2"/>
  <c r="B35" i="2"/>
  <c r="B54" i="2"/>
  <c r="B21" i="2"/>
  <c r="B18" i="2"/>
  <c r="B29" i="2"/>
  <c r="B45" i="2"/>
  <c r="B49" i="2"/>
  <c r="B6" i="2"/>
  <c r="B13" i="2"/>
  <c r="B10" i="2"/>
  <c r="B16" i="2"/>
  <c r="B24" i="2"/>
  <c r="B11" i="2"/>
  <c r="B41" i="2"/>
  <c r="B55" i="2"/>
  <c r="B19" i="2"/>
  <c r="B20" i="2"/>
  <c r="B15" i="2"/>
  <c r="B39" i="2"/>
  <c r="B46" i="2"/>
  <c r="B25" i="2"/>
  <c r="B9" i="2"/>
  <c r="B31" i="2"/>
  <c r="B26" i="2"/>
  <c r="B56" i="2"/>
  <c r="B8" i="2"/>
  <c r="B30" i="2"/>
  <c r="B34" i="2"/>
  <c r="B33" i="2"/>
  <c r="B23" i="2"/>
  <c r="B60" i="2"/>
  <c r="B44" i="2"/>
  <c r="B58" i="2"/>
  <c r="B14" i="2"/>
  <c r="B48" i="2"/>
  <c r="B53" i="2"/>
  <c r="B38" i="2"/>
  <c r="B43" i="2"/>
  <c r="B50" i="2"/>
  <c r="B61" i="2"/>
  <c r="D73" i="51" l="1"/>
  <c r="G73" i="51"/>
  <c r="I73" i="51"/>
  <c r="B104" i="51"/>
  <c r="L73" i="51"/>
  <c r="D105" i="51"/>
  <c r="O73" i="51"/>
  <c r="P73" i="51"/>
  <c r="V73" i="51"/>
  <c r="Q73" i="51"/>
  <c r="T73" i="51"/>
  <c r="W73" i="51"/>
  <c r="F73" i="51"/>
  <c r="B73" i="50"/>
  <c r="C73" i="50"/>
  <c r="I73" i="50"/>
  <c r="D73" i="50"/>
  <c r="G73" i="50"/>
  <c r="J73" i="50"/>
  <c r="V73" i="50"/>
  <c r="K73" i="50"/>
  <c r="Q73" i="50"/>
  <c r="L73" i="50"/>
  <c r="O73" i="50"/>
  <c r="U104" i="50"/>
  <c r="G105" i="50"/>
  <c r="R73" i="50"/>
  <c r="S73" i="50"/>
  <c r="T73" i="50"/>
  <c r="W73" i="50"/>
  <c r="F80" i="50"/>
  <c r="C104" i="50"/>
  <c r="I105" i="50"/>
  <c r="I105" i="51"/>
  <c r="M73" i="49"/>
  <c r="J105" i="50"/>
  <c r="J105" i="51"/>
  <c r="O73" i="49"/>
  <c r="L105" i="50"/>
  <c r="F104" i="51"/>
  <c r="M105" i="50"/>
  <c r="G104" i="51"/>
  <c r="H104" i="51"/>
  <c r="R73" i="49"/>
  <c r="H73" i="49"/>
  <c r="I104" i="50"/>
  <c r="C103" i="51"/>
  <c r="I104" i="51"/>
  <c r="O105" i="51"/>
  <c r="J104" i="51"/>
  <c r="D103" i="50"/>
  <c r="J104" i="50"/>
  <c r="C103" i="50"/>
  <c r="D103" i="51"/>
  <c r="P105" i="51"/>
  <c r="R104" i="51"/>
  <c r="E103" i="50"/>
  <c r="K104" i="50"/>
  <c r="Q105" i="50"/>
  <c r="E103" i="51"/>
  <c r="Q105" i="51"/>
  <c r="U73" i="49"/>
  <c r="S103" i="50"/>
  <c r="L105" i="51"/>
  <c r="G103" i="50"/>
  <c r="S105" i="50"/>
  <c r="E104" i="50"/>
  <c r="G103" i="51"/>
  <c r="S105" i="51"/>
  <c r="T105" i="51"/>
  <c r="W73" i="49"/>
  <c r="H80" i="49"/>
  <c r="H104" i="49"/>
  <c r="H103" i="50"/>
  <c r="T105" i="50"/>
  <c r="M104" i="50"/>
  <c r="N104" i="51"/>
  <c r="P104" i="49"/>
  <c r="P96" i="49" s="1"/>
  <c r="I103" i="51"/>
  <c r="O104" i="51"/>
  <c r="I73" i="49"/>
  <c r="P104" i="51"/>
  <c r="D73" i="49"/>
  <c r="J105" i="49"/>
  <c r="Q104" i="50"/>
  <c r="O105" i="50"/>
  <c r="K103" i="51"/>
  <c r="Q104" i="51"/>
  <c r="W105" i="51"/>
  <c r="Q80" i="49"/>
  <c r="R105" i="49"/>
  <c r="L103" i="50"/>
  <c r="R104" i="50"/>
  <c r="W105" i="50"/>
  <c r="L103" i="51"/>
  <c r="L87" i="49"/>
  <c r="M103" i="50"/>
  <c r="S104" i="50"/>
  <c r="M103" i="51"/>
  <c r="T87" i="49"/>
  <c r="N103" i="50"/>
  <c r="N103" i="51"/>
  <c r="B73" i="49"/>
  <c r="O103" i="50"/>
  <c r="O103" i="51"/>
  <c r="Q103" i="50"/>
  <c r="Q103" i="51"/>
  <c r="W104" i="51"/>
  <c r="E73" i="49"/>
  <c r="Q73" i="49"/>
  <c r="L73" i="49"/>
  <c r="C105" i="50"/>
  <c r="S103" i="51"/>
  <c r="C105" i="51"/>
  <c r="G73" i="49"/>
  <c r="U103" i="50"/>
  <c r="E105" i="50"/>
  <c r="U103" i="51"/>
  <c r="V103" i="50"/>
  <c r="V103" i="51"/>
  <c r="J73" i="49"/>
  <c r="W103" i="50"/>
  <c r="W103" i="51"/>
  <c r="G105" i="51"/>
  <c r="D151" i="4"/>
  <c r="F151" i="4"/>
  <c r="U96" i="49"/>
  <c r="H96" i="49"/>
  <c r="O151" i="4"/>
  <c r="Q151" i="4"/>
  <c r="R151" i="4"/>
  <c r="E96" i="49"/>
  <c r="V151" i="4"/>
  <c r="W151" i="4"/>
  <c r="T151" i="4"/>
  <c r="B125" i="4"/>
  <c r="B52" i="47"/>
  <c r="K52" i="47"/>
  <c r="F52" i="47"/>
  <c r="L52" i="47"/>
  <c r="I52" i="47"/>
  <c r="J52" i="47"/>
  <c r="S52" i="47"/>
  <c r="N52" i="47"/>
  <c r="H124" i="4"/>
  <c r="Q52" i="47"/>
  <c r="R52" i="47"/>
  <c r="V52" i="47"/>
  <c r="K52" i="46"/>
  <c r="R52" i="46"/>
  <c r="R60" i="46"/>
  <c r="G52" i="46"/>
  <c r="B52" i="46"/>
  <c r="E52" i="46"/>
  <c r="Q52" i="46"/>
  <c r="O52" i="46"/>
  <c r="V52" i="46"/>
  <c r="B77" i="46"/>
  <c r="M52" i="46"/>
  <c r="C52" i="46"/>
  <c r="J52" i="46"/>
  <c r="W52" i="46"/>
  <c r="D52" i="45"/>
  <c r="E52" i="45"/>
  <c r="L52" i="45"/>
  <c r="B52" i="45"/>
  <c r="H77" i="47"/>
  <c r="M52" i="45"/>
  <c r="J77" i="45"/>
  <c r="J69" i="45" s="1"/>
  <c r="B60" i="45"/>
  <c r="C60" i="45"/>
  <c r="S77" i="45"/>
  <c r="S69" i="45" s="1"/>
  <c r="F77" i="46"/>
  <c r="D60" i="45"/>
  <c r="E60" i="45"/>
  <c r="T52" i="45"/>
  <c r="J52" i="45"/>
  <c r="J60" i="45"/>
  <c r="P77" i="47"/>
  <c r="U52" i="45"/>
  <c r="K52" i="45"/>
  <c r="K60" i="45"/>
  <c r="M60" i="45"/>
  <c r="O60" i="45"/>
  <c r="S60" i="45"/>
  <c r="O77" i="46"/>
  <c r="N69" i="45"/>
  <c r="J150" i="4"/>
  <c r="C69" i="45"/>
  <c r="M150" i="4"/>
  <c r="N150" i="4"/>
  <c r="O150" i="4"/>
  <c r="T69" i="45"/>
  <c r="W150" i="4"/>
  <c r="R69" i="45"/>
  <c r="F69" i="45"/>
  <c r="G69" i="45"/>
  <c r="B150" i="4"/>
  <c r="D150" i="4"/>
  <c r="L124" i="4"/>
  <c r="E150" i="4"/>
  <c r="F150" i="4"/>
  <c r="G150" i="4"/>
  <c r="S63" i="43"/>
  <c r="I63" i="43"/>
  <c r="T63" i="43"/>
  <c r="J63" i="43"/>
  <c r="J90" i="43"/>
  <c r="Q63" i="43"/>
  <c r="R63" i="43"/>
  <c r="C123" i="4"/>
  <c r="C63" i="43"/>
  <c r="D63" i="43"/>
  <c r="K63" i="43"/>
  <c r="L63" i="43"/>
  <c r="B63" i="43"/>
  <c r="W63" i="42"/>
  <c r="B63" i="42"/>
  <c r="T63" i="42"/>
  <c r="U63" i="42"/>
  <c r="J63" i="42"/>
  <c r="M90" i="42"/>
  <c r="G63" i="42"/>
  <c r="H63" i="42"/>
  <c r="D63" i="42"/>
  <c r="F72" i="42"/>
  <c r="R63" i="42"/>
  <c r="O63" i="42"/>
  <c r="E63" i="42"/>
  <c r="P63" i="42"/>
  <c r="V72" i="42"/>
  <c r="L63" i="42"/>
  <c r="W72" i="42"/>
  <c r="K90" i="43"/>
  <c r="L90" i="43"/>
  <c r="O63" i="41"/>
  <c r="N90" i="43"/>
  <c r="I90" i="43"/>
  <c r="P63" i="41"/>
  <c r="G81" i="41"/>
  <c r="R90" i="43"/>
  <c r="T90" i="43"/>
  <c r="O90" i="41"/>
  <c r="W63" i="41"/>
  <c r="P90" i="41"/>
  <c r="P81" i="41" s="1"/>
  <c r="W90" i="41"/>
  <c r="W81" i="41" s="1"/>
  <c r="I90" i="42"/>
  <c r="D90" i="42"/>
  <c r="C72" i="41"/>
  <c r="N90" i="42"/>
  <c r="C90" i="43"/>
  <c r="D72" i="41"/>
  <c r="O90" i="42"/>
  <c r="L90" i="42"/>
  <c r="D90" i="43"/>
  <c r="I72" i="41"/>
  <c r="P90" i="42"/>
  <c r="Q90" i="42"/>
  <c r="T90" i="42"/>
  <c r="F90" i="43"/>
  <c r="K72" i="41"/>
  <c r="H63" i="41"/>
  <c r="L72" i="41"/>
  <c r="J149" i="4"/>
  <c r="N149" i="4"/>
  <c r="H81" i="41"/>
  <c r="O81" i="41"/>
  <c r="C149" i="4"/>
  <c r="D149" i="4"/>
  <c r="E149" i="4"/>
  <c r="F149" i="4"/>
  <c r="H149" i="4"/>
  <c r="I51" i="39"/>
  <c r="P51" i="39"/>
  <c r="D57" i="39"/>
  <c r="F60" i="39"/>
  <c r="B51" i="39"/>
  <c r="P63" i="39"/>
  <c r="N122" i="4"/>
  <c r="O122" i="4"/>
  <c r="C51" i="39"/>
  <c r="O51" i="39"/>
  <c r="T122" i="4"/>
  <c r="J51" i="39"/>
  <c r="H79" i="39"/>
  <c r="I79" i="39"/>
  <c r="W51" i="39"/>
  <c r="B51" i="38"/>
  <c r="C51" i="38"/>
  <c r="V51" i="38"/>
  <c r="F80" i="38"/>
  <c r="B78" i="38"/>
  <c r="K51" i="38"/>
  <c r="D79" i="38"/>
  <c r="K80" i="38"/>
  <c r="R51" i="38"/>
  <c r="L79" i="38"/>
  <c r="S51" i="38"/>
  <c r="F57" i="38"/>
  <c r="N80" i="38"/>
  <c r="R63" i="38"/>
  <c r="F51" i="38"/>
  <c r="E51" i="37"/>
  <c r="S60" i="37"/>
  <c r="C51" i="37"/>
  <c r="T60" i="37"/>
  <c r="U63" i="37"/>
  <c r="J78" i="37"/>
  <c r="V63" i="37"/>
  <c r="Q51" i="37"/>
  <c r="J57" i="37"/>
  <c r="N79" i="39"/>
  <c r="P57" i="37"/>
  <c r="M51" i="37"/>
  <c r="D51" i="37"/>
  <c r="H78" i="38"/>
  <c r="I78" i="38"/>
  <c r="U57" i="37"/>
  <c r="P79" i="38"/>
  <c r="L78" i="39"/>
  <c r="R79" i="38"/>
  <c r="E80" i="37"/>
  <c r="F80" i="37"/>
  <c r="N78" i="38"/>
  <c r="T79" i="38"/>
  <c r="J80" i="38"/>
  <c r="V79" i="39"/>
  <c r="T80" i="38"/>
  <c r="U51" i="37"/>
  <c r="L51" i="37"/>
  <c r="P78" i="38"/>
  <c r="V80" i="38"/>
  <c r="Q78" i="38"/>
  <c r="B80" i="38"/>
  <c r="T78" i="39"/>
  <c r="S51" i="37"/>
  <c r="I51" i="37"/>
  <c r="D80" i="38"/>
  <c r="B63" i="37"/>
  <c r="D63" i="37"/>
  <c r="V78" i="38"/>
  <c r="H80" i="39"/>
  <c r="F63" i="37"/>
  <c r="B79" i="38"/>
  <c r="I63" i="37"/>
  <c r="C79" i="38"/>
  <c r="T148" i="4"/>
  <c r="B122" i="4"/>
  <c r="V148" i="4"/>
  <c r="B148" i="4"/>
  <c r="C148" i="4"/>
  <c r="D148" i="4"/>
  <c r="N51" i="35"/>
  <c r="K51" i="35"/>
  <c r="L51" i="35"/>
  <c r="E51" i="35"/>
  <c r="F51" i="35"/>
  <c r="H51" i="35"/>
  <c r="T51" i="35"/>
  <c r="I51" i="35"/>
  <c r="N79" i="35"/>
  <c r="P51" i="35"/>
  <c r="L51" i="34"/>
  <c r="M51" i="34"/>
  <c r="P51" i="34"/>
  <c r="V51" i="34"/>
  <c r="Q51" i="34"/>
  <c r="S51" i="34"/>
  <c r="T51" i="34"/>
  <c r="U51" i="34"/>
  <c r="D79" i="34"/>
  <c r="J80" i="34"/>
  <c r="F51" i="34"/>
  <c r="H79" i="34"/>
  <c r="C51" i="34"/>
  <c r="D51" i="34"/>
  <c r="F78" i="34"/>
  <c r="R80" i="34"/>
  <c r="E51" i="34"/>
  <c r="H51" i="34"/>
  <c r="N51" i="34"/>
  <c r="P79" i="34"/>
  <c r="I51" i="34"/>
  <c r="T51" i="33"/>
  <c r="E78" i="33"/>
  <c r="N78" i="35"/>
  <c r="U51" i="33"/>
  <c r="Q63" i="33"/>
  <c r="F78" i="33"/>
  <c r="J79" i="34"/>
  <c r="B80" i="35"/>
  <c r="M78" i="33"/>
  <c r="E78" i="34"/>
  <c r="Q80" i="34"/>
  <c r="R51" i="33"/>
  <c r="W51" i="33"/>
  <c r="U63" i="33"/>
  <c r="N78" i="33"/>
  <c r="B51" i="33"/>
  <c r="T80" i="34"/>
  <c r="O79" i="34"/>
  <c r="F57" i="33"/>
  <c r="P79" i="33"/>
  <c r="R79" i="34"/>
  <c r="M78" i="34"/>
  <c r="D51" i="33"/>
  <c r="N57" i="33"/>
  <c r="E51" i="33"/>
  <c r="V57" i="33"/>
  <c r="W79" i="34"/>
  <c r="G51" i="33"/>
  <c r="M51" i="33"/>
  <c r="R80" i="33"/>
  <c r="H51" i="33"/>
  <c r="N51" i="33"/>
  <c r="I51" i="33"/>
  <c r="O51" i="33"/>
  <c r="U78" i="34"/>
  <c r="L51" i="33"/>
  <c r="H79" i="35"/>
  <c r="I80" i="34"/>
  <c r="D147" i="4"/>
  <c r="L147" i="4"/>
  <c r="L121" i="4"/>
  <c r="M121" i="4"/>
  <c r="N147" i="4"/>
  <c r="O147" i="4"/>
  <c r="O121" i="4"/>
  <c r="P147" i="4"/>
  <c r="Q147" i="4"/>
  <c r="R147" i="4"/>
  <c r="T147" i="4"/>
  <c r="V147" i="4"/>
  <c r="W147" i="4"/>
  <c r="P84" i="31"/>
  <c r="T84" i="31"/>
  <c r="W84" i="31"/>
  <c r="B84" i="31"/>
  <c r="E84" i="31"/>
  <c r="C84" i="31"/>
  <c r="T120" i="4"/>
  <c r="D84" i="31"/>
  <c r="J84" i="31"/>
  <c r="G84" i="31"/>
  <c r="M84" i="31"/>
  <c r="H84" i="31"/>
  <c r="K84" i="31"/>
  <c r="L84" i="31"/>
  <c r="R84" i="31"/>
  <c r="H84" i="30"/>
  <c r="I84" i="30"/>
  <c r="L84" i="30"/>
  <c r="R84" i="30"/>
  <c r="M84" i="30"/>
  <c r="P84" i="30"/>
  <c r="Q84" i="30"/>
  <c r="W84" i="30"/>
  <c r="T84" i="30"/>
  <c r="U84" i="30"/>
  <c r="B84" i="30"/>
  <c r="D84" i="30"/>
  <c r="J84" i="30"/>
  <c r="E84" i="30"/>
  <c r="E122" i="30"/>
  <c r="Q99" i="29"/>
  <c r="C120" i="30"/>
  <c r="I122" i="30"/>
  <c r="O123" i="30"/>
  <c r="R84" i="29"/>
  <c r="G90" i="29"/>
  <c r="W105" i="29"/>
  <c r="C123" i="29"/>
  <c r="K120" i="31"/>
  <c r="Q122" i="31"/>
  <c r="D84" i="29"/>
  <c r="E84" i="29"/>
  <c r="K123" i="29"/>
  <c r="K120" i="30"/>
  <c r="Q122" i="30"/>
  <c r="W123" i="30"/>
  <c r="H84" i="29"/>
  <c r="N84" i="29"/>
  <c r="I84" i="29"/>
  <c r="O84" i="29"/>
  <c r="J84" i="29"/>
  <c r="C123" i="31"/>
  <c r="L84" i="29"/>
  <c r="M84" i="29"/>
  <c r="S84" i="29"/>
  <c r="K94" i="29"/>
  <c r="S120" i="30"/>
  <c r="Q119" i="31"/>
  <c r="V84" i="29"/>
  <c r="S94" i="29"/>
  <c r="V94" i="29"/>
  <c r="W94" i="29"/>
  <c r="Q119" i="30"/>
  <c r="W120" i="30"/>
  <c r="G123" i="30"/>
  <c r="E122" i="31"/>
  <c r="T84" i="29"/>
  <c r="U84" i="29"/>
  <c r="V146" i="4"/>
  <c r="D146" i="4"/>
  <c r="E146" i="4"/>
  <c r="T146" i="4"/>
  <c r="U146" i="4"/>
  <c r="W146" i="4"/>
  <c r="V120" i="4"/>
  <c r="W120" i="4"/>
  <c r="B146" i="4"/>
  <c r="R126" i="27"/>
  <c r="S126" i="27"/>
  <c r="P98" i="27"/>
  <c r="V98" i="27"/>
  <c r="M57" i="24"/>
  <c r="M116" i="4" s="1"/>
  <c r="Q98" i="27"/>
  <c r="K110" i="27"/>
  <c r="I77" i="24"/>
  <c r="I174" i="4" s="1"/>
  <c r="V126" i="27"/>
  <c r="O57" i="24"/>
  <c r="O116" i="4" s="1"/>
  <c r="U57" i="24"/>
  <c r="U116" i="4" s="1"/>
  <c r="W126" i="27"/>
  <c r="T98" i="27"/>
  <c r="B110" i="27"/>
  <c r="E98" i="27"/>
  <c r="I110" i="27"/>
  <c r="G76" i="24"/>
  <c r="G173" i="4" s="1"/>
  <c r="E126" i="27"/>
  <c r="F110" i="27"/>
  <c r="L110" i="27"/>
  <c r="C98" i="27"/>
  <c r="G110" i="27"/>
  <c r="S110" i="27"/>
  <c r="I126" i="27"/>
  <c r="M76" i="24"/>
  <c r="M173" i="4" s="1"/>
  <c r="F98" i="27"/>
  <c r="J110" i="27"/>
  <c r="D126" i="27"/>
  <c r="M98" i="27"/>
  <c r="Q110" i="27"/>
  <c r="Q117" i="4"/>
  <c r="F126" i="27"/>
  <c r="M126" i="27"/>
  <c r="D98" i="27"/>
  <c r="N110" i="27"/>
  <c r="T110" i="27"/>
  <c r="M75" i="24"/>
  <c r="M172" i="4" s="1"/>
  <c r="K126" i="27"/>
  <c r="Q126" i="27"/>
  <c r="C118" i="4"/>
  <c r="H98" i="27"/>
  <c r="N98" i="27"/>
  <c r="R110" i="27"/>
  <c r="I98" i="27"/>
  <c r="U98" i="27"/>
  <c r="C110" i="27"/>
  <c r="F57" i="24"/>
  <c r="F116" i="4" s="1"/>
  <c r="N126" i="27"/>
  <c r="G57" i="24"/>
  <c r="G116" i="4" s="1"/>
  <c r="O126" i="27"/>
  <c r="U126" i="27"/>
  <c r="H57" i="24"/>
  <c r="H116" i="4" s="1"/>
  <c r="L98" i="27"/>
  <c r="V110" i="27"/>
  <c r="B126" i="26"/>
  <c r="H126" i="26"/>
  <c r="Q98" i="26"/>
  <c r="C110" i="26"/>
  <c r="T98" i="26"/>
  <c r="G110" i="26"/>
  <c r="H110" i="26"/>
  <c r="N110" i="26"/>
  <c r="I126" i="26"/>
  <c r="O126" i="26"/>
  <c r="H98" i="26"/>
  <c r="J126" i="26"/>
  <c r="C98" i="26"/>
  <c r="O98" i="26"/>
  <c r="K110" i="26"/>
  <c r="Q110" i="26"/>
  <c r="R110" i="26"/>
  <c r="R98" i="26"/>
  <c r="T126" i="26"/>
  <c r="O110" i="26"/>
  <c r="P110" i="26"/>
  <c r="V110" i="26"/>
  <c r="Q126" i="26"/>
  <c r="W126" i="26"/>
  <c r="D98" i="26"/>
  <c r="P98" i="26"/>
  <c r="R126" i="26"/>
  <c r="S110" i="26"/>
  <c r="U126" i="26"/>
  <c r="I98" i="26"/>
  <c r="J98" i="26"/>
  <c r="W110" i="26"/>
  <c r="B110" i="26"/>
  <c r="B98" i="26"/>
  <c r="D126" i="26"/>
  <c r="S98" i="26"/>
  <c r="G126" i="26"/>
  <c r="R136" i="25"/>
  <c r="G110" i="25"/>
  <c r="V156" i="25"/>
  <c r="K98" i="25"/>
  <c r="M98" i="25"/>
  <c r="P98" i="25"/>
  <c r="K110" i="25"/>
  <c r="F110" i="25"/>
  <c r="R110" i="25"/>
  <c r="H126" i="25"/>
  <c r="O110" i="25"/>
  <c r="S98" i="25"/>
  <c r="H110" i="25"/>
  <c r="D126" i="25"/>
  <c r="H77" i="24"/>
  <c r="H174" i="4" s="1"/>
  <c r="I110" i="25"/>
  <c r="U98" i="25"/>
  <c r="F126" i="25"/>
  <c r="G105" i="25"/>
  <c r="S110" i="25"/>
  <c r="I126" i="25"/>
  <c r="W136" i="25"/>
  <c r="O105" i="25"/>
  <c r="N110" i="25"/>
  <c r="P126" i="25"/>
  <c r="T105" i="25"/>
  <c r="W110" i="25"/>
  <c r="K126" i="25"/>
  <c r="W105" i="25"/>
  <c r="P110" i="25"/>
  <c r="F119" i="25"/>
  <c r="L126" i="25"/>
  <c r="Q110" i="25"/>
  <c r="I119" i="25"/>
  <c r="B110" i="25"/>
  <c r="N119" i="25"/>
  <c r="N126" i="25"/>
  <c r="M52" i="24"/>
  <c r="M69" i="4" s="1"/>
  <c r="C98" i="25"/>
  <c r="V119" i="25"/>
  <c r="U72" i="4"/>
  <c r="U145" i="4" s="1"/>
  <c r="Q126" i="25"/>
  <c r="H52" i="24"/>
  <c r="H69" i="4" s="1"/>
  <c r="V110" i="25"/>
  <c r="E98" i="25"/>
  <c r="S126" i="25"/>
  <c r="T126" i="25"/>
  <c r="H98" i="25"/>
  <c r="C110" i="25"/>
  <c r="J110" i="25"/>
  <c r="V126" i="25"/>
  <c r="J74" i="24"/>
  <c r="J171" i="4" s="1"/>
  <c r="J69" i="4"/>
  <c r="J142" i="4" s="1"/>
  <c r="R143" i="4"/>
  <c r="B145" i="4"/>
  <c r="F117" i="4"/>
  <c r="T52" i="24"/>
  <c r="S136" i="25"/>
  <c r="Q156" i="25"/>
  <c r="U74" i="24"/>
  <c r="U171" i="4" s="1"/>
  <c r="E145" i="4"/>
  <c r="T156" i="25"/>
  <c r="J156" i="25"/>
  <c r="V143" i="4"/>
  <c r="F145" i="4"/>
  <c r="E156" i="25"/>
  <c r="O136" i="25"/>
  <c r="B144" i="4"/>
  <c r="H145" i="4"/>
  <c r="S57" i="24"/>
  <c r="S116" i="4" s="1"/>
  <c r="T75" i="24"/>
  <c r="T172" i="4" s="1"/>
  <c r="H142" i="4"/>
  <c r="C144" i="4"/>
  <c r="N57" i="24"/>
  <c r="N116" i="4" s="1"/>
  <c r="D144" i="4"/>
  <c r="J145" i="4"/>
  <c r="C156" i="25"/>
  <c r="M142" i="4"/>
  <c r="O76" i="24"/>
  <c r="O173" i="4" s="1"/>
  <c r="M77" i="24"/>
  <c r="M174" i="4" s="1"/>
  <c r="R57" i="24"/>
  <c r="R116" i="4" s="1"/>
  <c r="B136" i="25"/>
  <c r="F156" i="25"/>
  <c r="R156" i="25"/>
  <c r="C136" i="25"/>
  <c r="Q39" i="4"/>
  <c r="D70" i="4"/>
  <c r="D143" i="4" s="1"/>
  <c r="P72" i="4"/>
  <c r="P145" i="4" s="1"/>
  <c r="T117" i="4"/>
  <c r="U76" i="24"/>
  <c r="U173" i="4" s="1"/>
  <c r="C67" i="24"/>
  <c r="D156" i="25"/>
  <c r="K67" i="24"/>
  <c r="G136" i="25"/>
  <c r="K156" i="25"/>
  <c r="W76" i="24"/>
  <c r="W173" i="4" s="1"/>
  <c r="E70" i="4"/>
  <c r="E143" i="4" s="1"/>
  <c r="Q72" i="4"/>
  <c r="Q145" i="4" s="1"/>
  <c r="M71" i="4"/>
  <c r="M144" i="4" s="1"/>
  <c r="N71" i="4"/>
  <c r="N144" i="4" s="1"/>
  <c r="C57" i="24"/>
  <c r="C116" i="4" s="1"/>
  <c r="E68" i="24"/>
  <c r="S75" i="24"/>
  <c r="S172" i="4" s="1"/>
  <c r="M68" i="24"/>
  <c r="J136" i="25"/>
  <c r="N156" i="25"/>
  <c r="U68" i="24"/>
  <c r="K136" i="25"/>
  <c r="I156" i="25"/>
  <c r="U156" i="25"/>
  <c r="K70" i="4"/>
  <c r="K143" i="4" s="1"/>
  <c r="W72" i="4"/>
  <c r="W145" i="4" s="1"/>
  <c r="U75" i="24"/>
  <c r="U172" i="4" s="1"/>
  <c r="O69" i="24"/>
  <c r="P39" i="4"/>
  <c r="C39" i="4"/>
  <c r="L70" i="4"/>
  <c r="L143" i="4" s="1"/>
  <c r="M70" i="4"/>
  <c r="G77" i="24"/>
  <c r="G174" i="4" s="1"/>
  <c r="W69" i="24"/>
  <c r="L156" i="25"/>
  <c r="B156" i="25"/>
  <c r="B30" i="4"/>
  <c r="S156" i="25"/>
  <c r="U71" i="4"/>
  <c r="U144" i="4" s="1"/>
  <c r="E52" i="24"/>
  <c r="E69" i="4" s="1"/>
  <c r="E142" i="4" s="1"/>
  <c r="D57" i="24"/>
  <c r="D116" i="4" s="1"/>
  <c r="P143" i="4"/>
  <c r="V144" i="4"/>
  <c r="J77" i="24"/>
  <c r="J174" i="4" s="1"/>
  <c r="K57" i="24"/>
  <c r="K116" i="4" s="1"/>
  <c r="O156" i="25"/>
  <c r="M163" i="23"/>
  <c r="M61" i="20"/>
  <c r="M114" i="4" s="1"/>
  <c r="M57" i="20"/>
  <c r="M56" i="20" s="1"/>
  <c r="U172" i="23"/>
  <c r="U62" i="20"/>
  <c r="U115" i="4" s="1"/>
  <c r="D155" i="23"/>
  <c r="D61" i="20"/>
  <c r="D114" i="4" s="1"/>
  <c r="U79" i="20"/>
  <c r="U170" i="4" s="1"/>
  <c r="E48" i="23"/>
  <c r="L48" i="23"/>
  <c r="U78" i="20"/>
  <c r="U169" i="4" s="1"/>
  <c r="G60" i="20"/>
  <c r="G113" i="4" s="1"/>
  <c r="E192" i="23"/>
  <c r="W5" i="23"/>
  <c r="U192" i="23"/>
  <c r="U57" i="20"/>
  <c r="U56" i="20" s="1"/>
  <c r="I60" i="20"/>
  <c r="I113" i="4" s="1"/>
  <c r="D153" i="23"/>
  <c r="T77" i="20"/>
  <c r="T168" i="4" s="1"/>
  <c r="O60" i="20"/>
  <c r="O113" i="4" s="1"/>
  <c r="E79" i="20"/>
  <c r="E170" i="4" s="1"/>
  <c r="G141" i="23"/>
  <c r="T60" i="20"/>
  <c r="H141" i="23"/>
  <c r="T160" i="23"/>
  <c r="L141" i="23"/>
  <c r="T141" i="23"/>
  <c r="D78" i="20"/>
  <c r="D169" i="4" s="1"/>
  <c r="L137" i="23"/>
  <c r="D99" i="23"/>
  <c r="T137" i="23"/>
  <c r="S48" i="23"/>
  <c r="S61" i="20" s="1"/>
  <c r="S114" i="4" s="1"/>
  <c r="L99" i="23"/>
  <c r="P141" i="23"/>
  <c r="T99" i="23"/>
  <c r="K78" i="20"/>
  <c r="K169" i="4" s="1"/>
  <c r="T61" i="20"/>
  <c r="T114" i="4" s="1"/>
  <c r="H99" i="23"/>
  <c r="H62" i="20" s="1"/>
  <c r="H115" i="4" s="1"/>
  <c r="D5" i="23"/>
  <c r="R132" i="22"/>
  <c r="V165" i="22"/>
  <c r="W165" i="22"/>
  <c r="Q146" i="22"/>
  <c r="V132" i="22"/>
  <c r="R146" i="22"/>
  <c r="T146" i="22"/>
  <c r="E165" i="22"/>
  <c r="O132" i="22"/>
  <c r="V146" i="22"/>
  <c r="U171" i="22"/>
  <c r="C165" i="22"/>
  <c r="C146" i="22"/>
  <c r="O146" i="22"/>
  <c r="D165" i="22"/>
  <c r="B132" i="22"/>
  <c r="F165" i="22"/>
  <c r="H165" i="22"/>
  <c r="F132" i="22"/>
  <c r="B146" i="22"/>
  <c r="D146" i="22"/>
  <c r="K165" i="22"/>
  <c r="I132" i="22"/>
  <c r="K146" i="22"/>
  <c r="L165" i="22"/>
  <c r="J132" i="22"/>
  <c r="F146" i="22"/>
  <c r="N165" i="22"/>
  <c r="O165" i="22"/>
  <c r="U165" i="22"/>
  <c r="I146" i="22"/>
  <c r="P165" i="22"/>
  <c r="N132" i="22"/>
  <c r="J146" i="22"/>
  <c r="L146" i="22"/>
  <c r="S165" i="22"/>
  <c r="Q132" i="22"/>
  <c r="G132" i="22"/>
  <c r="S146" i="22"/>
  <c r="T165" i="22"/>
  <c r="H67" i="4"/>
  <c r="E157" i="21"/>
  <c r="O213" i="22"/>
  <c r="E146" i="21"/>
  <c r="N157" i="21"/>
  <c r="L146" i="21"/>
  <c r="V165" i="21"/>
  <c r="K141" i="21"/>
  <c r="K132" i="21" s="1"/>
  <c r="W165" i="21"/>
  <c r="M165" i="21"/>
  <c r="P183" i="21"/>
  <c r="M211" i="22"/>
  <c r="O146" i="21"/>
  <c r="J146" i="21"/>
  <c r="D165" i="21"/>
  <c r="C70" i="20"/>
  <c r="P132" i="21"/>
  <c r="K146" i="21"/>
  <c r="B68" i="4"/>
  <c r="B141" i="4" s="1"/>
  <c r="D70" i="20"/>
  <c r="C68" i="4"/>
  <c r="C141" i="4" s="1"/>
  <c r="M146" i="21"/>
  <c r="K70" i="20"/>
  <c r="S132" i="21"/>
  <c r="T146" i="21"/>
  <c r="V146" i="21"/>
  <c r="H165" i="21"/>
  <c r="I165" i="21"/>
  <c r="U165" i="21"/>
  <c r="C71" i="20"/>
  <c r="W146" i="21"/>
  <c r="R146" i="21"/>
  <c r="F165" i="21"/>
  <c r="C139" i="4"/>
  <c r="O141" i="4"/>
  <c r="I68" i="4"/>
  <c r="S146" i="21"/>
  <c r="G165" i="21"/>
  <c r="U146" i="21"/>
  <c r="J160" i="21"/>
  <c r="G213" i="22"/>
  <c r="R66" i="4"/>
  <c r="R139" i="4" s="1"/>
  <c r="S66" i="4"/>
  <c r="S139" i="4" s="1"/>
  <c r="V66" i="4"/>
  <c r="C132" i="21"/>
  <c r="D146" i="21"/>
  <c r="N165" i="21"/>
  <c r="T165" i="21"/>
  <c r="E165" i="21"/>
  <c r="Q68" i="4"/>
  <c r="Q141" i="4" s="1"/>
  <c r="O165" i="21"/>
  <c r="D67" i="4"/>
  <c r="D140" i="4" s="1"/>
  <c r="S68" i="4"/>
  <c r="S141" i="4" s="1"/>
  <c r="P51" i="20"/>
  <c r="P65" i="4" s="1"/>
  <c r="E211" i="22"/>
  <c r="G146" i="21"/>
  <c r="S39" i="4"/>
  <c r="B139" i="4"/>
  <c r="O66" i="4"/>
  <c r="O139" i="4" s="1"/>
  <c r="U67" i="4"/>
  <c r="U140" i="4" s="1"/>
  <c r="P205" i="21"/>
  <c r="H140" i="4"/>
  <c r="V194" i="23"/>
  <c r="E141" i="4"/>
  <c r="L77" i="20"/>
  <c r="L168" i="4" s="1"/>
  <c r="R51" i="20"/>
  <c r="R65" i="4" s="1"/>
  <c r="R138" i="4" s="1"/>
  <c r="Q70" i="20"/>
  <c r="K205" i="23"/>
  <c r="H138" i="4"/>
  <c r="V139" i="4"/>
  <c r="F141" i="4"/>
  <c r="S70" i="20"/>
  <c r="J183" i="23"/>
  <c r="E183" i="23"/>
  <c r="W139" i="4"/>
  <c r="T70" i="20"/>
  <c r="C140" i="4"/>
  <c r="E71" i="20"/>
  <c r="P138" i="4"/>
  <c r="J141" i="4"/>
  <c r="J194" i="23"/>
  <c r="K141" i="4"/>
  <c r="F140" i="4"/>
  <c r="L141" i="4"/>
  <c r="F194" i="23"/>
  <c r="V183" i="23"/>
  <c r="M141" i="4"/>
  <c r="N141" i="4"/>
  <c r="F30" i="4"/>
  <c r="I140" i="4"/>
  <c r="U71" i="20"/>
  <c r="C183" i="23"/>
  <c r="G30" i="4"/>
  <c r="D139" i="4"/>
  <c r="J140" i="4"/>
  <c r="P141" i="4"/>
  <c r="V71" i="20"/>
  <c r="B51" i="20"/>
  <c r="B65" i="4" s="1"/>
  <c r="B138" i="4" s="1"/>
  <c r="H79" i="20"/>
  <c r="H170" i="4" s="1"/>
  <c r="U183" i="23"/>
  <c r="K140" i="4"/>
  <c r="J3" i="4"/>
  <c r="J128" i="4" s="1"/>
  <c r="I30" i="4"/>
  <c r="F66" i="4"/>
  <c r="F139" i="4" s="1"/>
  <c r="L67" i="4"/>
  <c r="L140" i="4" s="1"/>
  <c r="R68" i="4"/>
  <c r="R141" i="4" s="1"/>
  <c r="F51" i="20"/>
  <c r="F65" i="4" s="1"/>
  <c r="F138" i="4" s="1"/>
  <c r="C78" i="20"/>
  <c r="C169" i="4" s="1"/>
  <c r="H183" i="21"/>
  <c r="K51" i="20"/>
  <c r="K65" i="4" s="1"/>
  <c r="U59" i="20"/>
  <c r="U112" i="4" s="1"/>
  <c r="I183" i="21"/>
  <c r="N51" i="20"/>
  <c r="N65" i="4" s="1"/>
  <c r="N138" i="4" s="1"/>
  <c r="N183" i="23"/>
  <c r="H33" i="4"/>
  <c r="D39" i="4"/>
  <c r="J66" i="4"/>
  <c r="J139" i="4" s="1"/>
  <c r="P67" i="4"/>
  <c r="P140" i="4" s="1"/>
  <c r="E113" i="4"/>
  <c r="K3" i="4"/>
  <c r="K128" i="4" s="1"/>
  <c r="V51" i="20"/>
  <c r="V65" i="4" s="1"/>
  <c r="V138" i="4" s="1"/>
  <c r="M79" i="20"/>
  <c r="M170" i="4" s="1"/>
  <c r="I69" i="20"/>
  <c r="K183" i="23"/>
  <c r="F42" i="4"/>
  <c r="H66" i="4"/>
  <c r="H139" i="4" s="1"/>
  <c r="T68" i="4"/>
  <c r="T141" i="4" s="1"/>
  <c r="L3" i="4"/>
  <c r="L128" i="4" s="1"/>
  <c r="N79" i="20"/>
  <c r="N170" i="4" s="1"/>
  <c r="L66" i="4"/>
  <c r="L139" i="4" s="1"/>
  <c r="R67" i="4"/>
  <c r="R140" i="4" s="1"/>
  <c r="F183" i="23"/>
  <c r="R183" i="23"/>
  <c r="S67" i="4"/>
  <c r="S140" i="4" s="1"/>
  <c r="J51" i="20"/>
  <c r="J65" i="4" s="1"/>
  <c r="J138" i="4" s="1"/>
  <c r="Q69" i="20"/>
  <c r="S183" i="23"/>
  <c r="N66" i="4"/>
  <c r="N139" i="4" s="1"/>
  <c r="T67" i="4"/>
  <c r="T140" i="4" s="1"/>
  <c r="H173" i="19"/>
  <c r="H80" i="16"/>
  <c r="H109" i="4" s="1"/>
  <c r="H165" i="19"/>
  <c r="H167" i="19"/>
  <c r="N183" i="19"/>
  <c r="N81" i="16"/>
  <c r="N110" i="4" s="1"/>
  <c r="P165" i="19"/>
  <c r="P80" i="16"/>
  <c r="P109" i="4" s="1"/>
  <c r="P169" i="19"/>
  <c r="P167" i="19"/>
  <c r="R168" i="19"/>
  <c r="R176" i="19"/>
  <c r="R80" i="16"/>
  <c r="R109" i="4" s="1"/>
  <c r="T167" i="19"/>
  <c r="T80" i="16"/>
  <c r="T109" i="4" s="1"/>
  <c r="F183" i="19"/>
  <c r="F81" i="16"/>
  <c r="F110" i="4" s="1"/>
  <c r="I176" i="19"/>
  <c r="I80" i="16"/>
  <c r="I77" i="16"/>
  <c r="I76" i="16" s="1"/>
  <c r="I171" i="19"/>
  <c r="J176" i="19"/>
  <c r="J80" i="16"/>
  <c r="J109" i="4" s="1"/>
  <c r="J168" i="19"/>
  <c r="I190" i="19"/>
  <c r="E171" i="19"/>
  <c r="G197" i="19"/>
  <c r="N197" i="19"/>
  <c r="T197" i="19"/>
  <c r="O197" i="19"/>
  <c r="E197" i="19"/>
  <c r="R197" i="19"/>
  <c r="E5" i="19"/>
  <c r="E80" i="16" s="1"/>
  <c r="E109" i="4" s="1"/>
  <c r="V197" i="19"/>
  <c r="L5" i="19"/>
  <c r="L80" i="16" s="1"/>
  <c r="L109" i="4" s="1"/>
  <c r="B176" i="19"/>
  <c r="W197" i="19"/>
  <c r="M5" i="19"/>
  <c r="H61" i="19"/>
  <c r="H81" i="16" s="1"/>
  <c r="H110" i="4" s="1"/>
  <c r="Q5" i="19"/>
  <c r="D197" i="19"/>
  <c r="P61" i="19"/>
  <c r="P81" i="16" s="1"/>
  <c r="P110" i="4" s="1"/>
  <c r="B197" i="19"/>
  <c r="U197" i="19"/>
  <c r="U97" i="16"/>
  <c r="U173" i="18"/>
  <c r="K178" i="18"/>
  <c r="M197" i="18"/>
  <c r="C178" i="18"/>
  <c r="N178" i="18"/>
  <c r="D96" i="16"/>
  <c r="T5" i="18"/>
  <c r="T97" i="16" s="1"/>
  <c r="R178" i="18"/>
  <c r="R95" i="16"/>
  <c r="S178" i="18"/>
  <c r="T96" i="16"/>
  <c r="T95" i="16" s="1"/>
  <c r="D197" i="18"/>
  <c r="J197" i="18"/>
  <c r="U96" i="16"/>
  <c r="U95" i="16" s="1"/>
  <c r="V178" i="18"/>
  <c r="D95" i="16"/>
  <c r="L197" i="18"/>
  <c r="R197" i="18"/>
  <c r="B178" i="18"/>
  <c r="H178" i="18"/>
  <c r="E197" i="18"/>
  <c r="P197" i="18"/>
  <c r="F178" i="18"/>
  <c r="E246" i="18"/>
  <c r="L5" i="18"/>
  <c r="L97" i="16" s="1"/>
  <c r="T197" i="18"/>
  <c r="G63" i="4"/>
  <c r="P96" i="16"/>
  <c r="V178" i="17"/>
  <c r="B5" i="18"/>
  <c r="B97" i="16" s="1"/>
  <c r="G178" i="17"/>
  <c r="Q197" i="17"/>
  <c r="D197" i="17"/>
  <c r="I217" i="17"/>
  <c r="E178" i="17"/>
  <c r="U197" i="17"/>
  <c r="K166" i="18"/>
  <c r="I171" i="18"/>
  <c r="R90" i="16"/>
  <c r="B178" i="17"/>
  <c r="H178" i="17"/>
  <c r="L197" i="17"/>
  <c r="J5" i="18"/>
  <c r="J97" i="16" s="1"/>
  <c r="C178" i="17"/>
  <c r="O178" i="17"/>
  <c r="C197" i="17"/>
  <c r="N166" i="18"/>
  <c r="K223" i="18"/>
  <c r="S71" i="16"/>
  <c r="F178" i="17"/>
  <c r="B96" i="16"/>
  <c r="B95" i="16" s="1"/>
  <c r="M178" i="17"/>
  <c r="I175" i="18"/>
  <c r="D64" i="4"/>
  <c r="C96" i="16"/>
  <c r="D5" i="17"/>
  <c r="E5" i="17"/>
  <c r="Q5" i="18"/>
  <c r="H5" i="17"/>
  <c r="J178" i="17"/>
  <c r="P178" i="17"/>
  <c r="H64" i="4"/>
  <c r="H137" i="4" s="1"/>
  <c r="C53" i="16"/>
  <c r="F96" i="16"/>
  <c r="I5" i="17"/>
  <c r="K178" i="17"/>
  <c r="W178" i="17"/>
  <c r="E197" i="17"/>
  <c r="K197" i="17"/>
  <c r="C5" i="18"/>
  <c r="U166" i="18"/>
  <c r="I64" i="4"/>
  <c r="I137" i="4" s="1"/>
  <c r="K5" i="17"/>
  <c r="F197" i="17"/>
  <c r="E5" i="18"/>
  <c r="E173" i="18" s="1"/>
  <c r="V166" i="18"/>
  <c r="J64" i="4"/>
  <c r="H96" i="16"/>
  <c r="L5" i="17"/>
  <c r="F5" i="18"/>
  <c r="F97" i="16" s="1"/>
  <c r="L64" i="4"/>
  <c r="I96" i="16"/>
  <c r="M5" i="17"/>
  <c r="N178" i="17"/>
  <c r="T197" i="17"/>
  <c r="K5" i="18"/>
  <c r="J96" i="16"/>
  <c r="P5" i="17"/>
  <c r="U178" i="17"/>
  <c r="I197" i="17"/>
  <c r="M5" i="18"/>
  <c r="K96" i="16"/>
  <c r="Q5" i="17"/>
  <c r="N5" i="18"/>
  <c r="N97" i="16" s="1"/>
  <c r="L96" i="16"/>
  <c r="S5" i="17"/>
  <c r="S5" i="18"/>
  <c r="R178" i="17"/>
  <c r="N96" i="16"/>
  <c r="N95" i="16" s="1"/>
  <c r="S178" i="17"/>
  <c r="M197" i="17"/>
  <c r="S197" i="17"/>
  <c r="G3" i="4"/>
  <c r="G128" i="4" s="1"/>
  <c r="G9" i="4"/>
  <c r="L33" i="4"/>
  <c r="Q30" i="4"/>
  <c r="I42" i="4"/>
  <c r="J63" i="4"/>
  <c r="J136" i="4" s="1"/>
  <c r="K136" i="4"/>
  <c r="R64" i="4"/>
  <c r="R137" i="4" s="1"/>
  <c r="M103" i="16"/>
  <c r="M166" i="4" s="1"/>
  <c r="C71" i="16"/>
  <c r="P64" i="4"/>
  <c r="P137" i="4" s="1"/>
  <c r="N33" i="4"/>
  <c r="M63" i="4"/>
  <c r="M136" i="4" s="1"/>
  <c r="S64" i="4"/>
  <c r="S137" i="4" s="1"/>
  <c r="N103" i="16"/>
  <c r="N166" i="4" s="1"/>
  <c r="E71" i="16"/>
  <c r="N63" i="4"/>
  <c r="N136" i="4" s="1"/>
  <c r="T64" i="4"/>
  <c r="T137" i="4" s="1"/>
  <c r="Q33" i="4"/>
  <c r="P136" i="4"/>
  <c r="V137" i="4"/>
  <c r="G90" i="16"/>
  <c r="Q136" i="4"/>
  <c r="U137" i="4"/>
  <c r="R136" i="4"/>
  <c r="H217" i="17"/>
  <c r="T136" i="4"/>
  <c r="T52" i="16"/>
  <c r="T61" i="4" s="1"/>
  <c r="T134" i="4" s="1"/>
  <c r="V103" i="16"/>
  <c r="V166" i="4" s="1"/>
  <c r="U71" i="16"/>
  <c r="V136" i="4"/>
  <c r="B137" i="4"/>
  <c r="S136" i="4"/>
  <c r="N30" i="4"/>
  <c r="C137" i="4"/>
  <c r="D137" i="4"/>
  <c r="P217" i="17"/>
  <c r="P3" i="4"/>
  <c r="P128" i="4" s="1"/>
  <c r="Q217" i="17"/>
  <c r="T135" i="4"/>
  <c r="F137" i="4"/>
  <c r="E137" i="4"/>
  <c r="B136" i="4"/>
  <c r="C136" i="4"/>
  <c r="D136" i="4"/>
  <c r="J137" i="4"/>
  <c r="E103" i="16"/>
  <c r="E166" i="4" s="1"/>
  <c r="H39" i="4"/>
  <c r="E63" i="4"/>
  <c r="E136" i="4" s="1"/>
  <c r="K64" i="4"/>
  <c r="K137" i="4" s="1"/>
  <c r="F103" i="16"/>
  <c r="F166" i="4" s="1"/>
  <c r="I95" i="16"/>
  <c r="M137" i="4"/>
  <c r="I39" i="4"/>
  <c r="F136" i="4"/>
  <c r="L137" i="4"/>
  <c r="K39" i="4"/>
  <c r="H136" i="4"/>
  <c r="N137" i="4"/>
  <c r="L39" i="4"/>
  <c r="I63" i="4"/>
  <c r="I136" i="4" s="1"/>
  <c r="O64" i="4"/>
  <c r="O137" i="4" s="1"/>
  <c r="U211" i="15"/>
  <c r="U78" i="12"/>
  <c r="U107" i="4" s="1"/>
  <c r="T220" i="15"/>
  <c r="T78" i="12"/>
  <c r="T107" i="4" s="1"/>
  <c r="V213" i="15"/>
  <c r="V78" i="12"/>
  <c r="V107" i="4" s="1"/>
  <c r="N38" i="7"/>
  <c r="O162" i="15"/>
  <c r="W171" i="15"/>
  <c r="I187" i="15"/>
  <c r="O187" i="15"/>
  <c r="F105" i="4"/>
  <c r="M38" i="7"/>
  <c r="J187" i="15"/>
  <c r="S162" i="15"/>
  <c r="M187" i="15"/>
  <c r="T162" i="15"/>
  <c r="V162" i="15"/>
  <c r="W162" i="15"/>
  <c r="C171" i="15"/>
  <c r="I171" i="15"/>
  <c r="Q187" i="15"/>
  <c r="W187" i="15"/>
  <c r="H100" i="12"/>
  <c r="H161" i="4" s="1"/>
  <c r="D171" i="15"/>
  <c r="R187" i="15"/>
  <c r="Q115" i="15"/>
  <c r="Q78" i="12" s="1"/>
  <c r="Q107" i="4" s="1"/>
  <c r="F171" i="15"/>
  <c r="V181" i="15"/>
  <c r="T187" i="15"/>
  <c r="P34" i="15"/>
  <c r="G171" i="15"/>
  <c r="U187" i="15"/>
  <c r="S34" i="15"/>
  <c r="V187" i="15"/>
  <c r="C76" i="12"/>
  <c r="C105" i="4" s="1"/>
  <c r="V34" i="15"/>
  <c r="H162" i="15"/>
  <c r="P171" i="15"/>
  <c r="G76" i="12"/>
  <c r="G75" i="12" s="1"/>
  <c r="G104" i="4" s="1"/>
  <c r="C162" i="15"/>
  <c r="I162" i="15"/>
  <c r="K171" i="15"/>
  <c r="Q171" i="15"/>
  <c r="L38" i="7"/>
  <c r="H76" i="12"/>
  <c r="H75" i="12" s="1"/>
  <c r="H104" i="4" s="1"/>
  <c r="D162" i="15"/>
  <c r="L171" i="15"/>
  <c r="K76" i="12"/>
  <c r="K75" i="12" s="1"/>
  <c r="K104" i="4" s="1"/>
  <c r="N76" i="12"/>
  <c r="N75" i="12" s="1"/>
  <c r="N104" i="4" s="1"/>
  <c r="F162" i="15"/>
  <c r="N171" i="15"/>
  <c r="S100" i="12"/>
  <c r="S161" i="4" s="1"/>
  <c r="F71" i="12"/>
  <c r="F70" i="12" s="1"/>
  <c r="O76" i="12"/>
  <c r="O75" i="12" s="1"/>
  <c r="O104" i="4" s="1"/>
  <c r="E78" i="12"/>
  <c r="G162" i="15"/>
  <c r="O171" i="15"/>
  <c r="G187" i="15"/>
  <c r="T100" i="12"/>
  <c r="T161" i="4" s="1"/>
  <c r="F78" i="12"/>
  <c r="F107" i="4" s="1"/>
  <c r="B187" i="15"/>
  <c r="H71" i="12"/>
  <c r="H70" i="12" s="1"/>
  <c r="N71" i="12"/>
  <c r="N70" i="12" s="1"/>
  <c r="I216" i="15"/>
  <c r="L78" i="12"/>
  <c r="L107" i="4" s="1"/>
  <c r="P162" i="15"/>
  <c r="D187" i="15"/>
  <c r="K106" i="4"/>
  <c r="W76" i="12"/>
  <c r="W105" i="4" s="1"/>
  <c r="M78" i="12"/>
  <c r="M107" i="4" s="1"/>
  <c r="K162" i="15"/>
  <c r="Q162" i="15"/>
  <c r="S171" i="15"/>
  <c r="E187" i="15"/>
  <c r="N78" i="12"/>
  <c r="N107" i="4" s="1"/>
  <c r="L162" i="15"/>
  <c r="T171" i="15"/>
  <c r="F187" i="15"/>
  <c r="C75" i="12"/>
  <c r="C104" i="4" s="1"/>
  <c r="N162" i="15"/>
  <c r="V171" i="15"/>
  <c r="J204" i="14"/>
  <c r="G171" i="14"/>
  <c r="O181" i="14"/>
  <c r="K187" i="14"/>
  <c r="E204" i="14"/>
  <c r="F162" i="14"/>
  <c r="H171" i="14"/>
  <c r="N171" i="14"/>
  <c r="L187" i="14"/>
  <c r="R187" i="14"/>
  <c r="I171" i="14"/>
  <c r="W181" i="14"/>
  <c r="M187" i="14"/>
  <c r="H204" i="14"/>
  <c r="T204" i="14"/>
  <c r="I204" i="14"/>
  <c r="D162" i="14"/>
  <c r="L171" i="14"/>
  <c r="P187" i="14"/>
  <c r="R204" i="14"/>
  <c r="G162" i="14"/>
  <c r="O171" i="14"/>
  <c r="M204" i="14"/>
  <c r="H162" i="14"/>
  <c r="N162" i="14"/>
  <c r="P171" i="14"/>
  <c r="V171" i="14"/>
  <c r="T187" i="14"/>
  <c r="I162" i="14"/>
  <c r="Q171" i="14"/>
  <c r="U187" i="14"/>
  <c r="Q204" i="14"/>
  <c r="L162" i="14"/>
  <c r="T171" i="14"/>
  <c r="B187" i="14"/>
  <c r="S204" i="14"/>
  <c r="D204" i="14"/>
  <c r="O162" i="14"/>
  <c r="W171" i="14"/>
  <c r="U204" i="14"/>
  <c r="Q162" i="14"/>
  <c r="C187" i="14"/>
  <c r="T162" i="14"/>
  <c r="F171" i="14"/>
  <c r="D187" i="14"/>
  <c r="J187" i="14"/>
  <c r="U162" i="14"/>
  <c r="E187" i="14"/>
  <c r="L204" i="14"/>
  <c r="W162" i="14"/>
  <c r="D171" i="14"/>
  <c r="F181" i="14"/>
  <c r="H187" i="14"/>
  <c r="E171" i="14"/>
  <c r="G181" i="14"/>
  <c r="I187" i="14"/>
  <c r="C204" i="14"/>
  <c r="E56" i="4"/>
  <c r="E131" i="4" s="1"/>
  <c r="I59" i="4"/>
  <c r="W162" i="13"/>
  <c r="J187" i="13"/>
  <c r="J65" i="12"/>
  <c r="J57" i="4" s="1"/>
  <c r="J132" i="4" s="1"/>
  <c r="I56" i="4"/>
  <c r="I131" i="4" s="1"/>
  <c r="U162" i="13"/>
  <c r="K162" i="13"/>
  <c r="D171" i="13"/>
  <c r="G181" i="13"/>
  <c r="D204" i="13"/>
  <c r="T162" i="13"/>
  <c r="J56" i="4"/>
  <c r="J131" i="4" s="1"/>
  <c r="V162" i="13"/>
  <c r="E171" i="13"/>
  <c r="H181" i="13"/>
  <c r="B224" i="13"/>
  <c r="Q243" i="13"/>
  <c r="K253" i="13"/>
  <c r="G171" i="13"/>
  <c r="F204" i="13"/>
  <c r="W181" i="13"/>
  <c r="H233" i="13"/>
  <c r="G261" i="14"/>
  <c r="K224" i="13"/>
  <c r="O171" i="13"/>
  <c r="K60" i="4"/>
  <c r="K133" i="4" s="1"/>
  <c r="R243" i="13"/>
  <c r="J171" i="13"/>
  <c r="Q187" i="13"/>
  <c r="C261" i="13"/>
  <c r="O65" i="12"/>
  <c r="O57" i="4" s="1"/>
  <c r="R187" i="13"/>
  <c r="K261" i="13"/>
  <c r="E251" i="14"/>
  <c r="G162" i="13"/>
  <c r="S162" i="13"/>
  <c r="L171" i="13"/>
  <c r="L204" i="13"/>
  <c r="W233" i="13"/>
  <c r="S261" i="13"/>
  <c r="R162" i="13"/>
  <c r="S171" i="13"/>
  <c r="L60" i="4"/>
  <c r="L133" i="4" s="1"/>
  <c r="C253" i="13"/>
  <c r="M60" i="4"/>
  <c r="M133" i="4" s="1"/>
  <c r="B58" i="4"/>
  <c r="B85" i="12"/>
  <c r="B162" i="13"/>
  <c r="H162" i="13"/>
  <c r="M171" i="13"/>
  <c r="T187" i="13"/>
  <c r="S253" i="13"/>
  <c r="M261" i="14"/>
  <c r="C58" i="4"/>
  <c r="L65" i="12"/>
  <c r="L57" i="4" s="1"/>
  <c r="L132" i="4" s="1"/>
  <c r="C85" i="12"/>
  <c r="P233" i="13"/>
  <c r="U187" i="13"/>
  <c r="N204" i="13"/>
  <c r="E162" i="13"/>
  <c r="F162" i="13"/>
  <c r="W171" i="13"/>
  <c r="Q204" i="13"/>
  <c r="G58" i="4"/>
  <c r="S60" i="4"/>
  <c r="S133" i="4" s="1"/>
  <c r="R171" i="13"/>
  <c r="C187" i="13"/>
  <c r="O224" i="13"/>
  <c r="I243" i="13"/>
  <c r="G204" i="13"/>
  <c r="T60" i="4"/>
  <c r="T133" i="4" s="1"/>
  <c r="M101" i="12"/>
  <c r="M162" i="4" s="1"/>
  <c r="P224" i="13"/>
  <c r="M251" i="14"/>
  <c r="O162" i="13"/>
  <c r="T171" i="13"/>
  <c r="T204" i="13"/>
  <c r="G216" i="13"/>
  <c r="J162" i="13"/>
  <c r="U171" i="13"/>
  <c r="K171" i="13"/>
  <c r="O216" i="13"/>
  <c r="U261" i="14"/>
  <c r="V171" i="13"/>
  <c r="V204" i="13"/>
  <c r="W216" i="13"/>
  <c r="I251" i="13"/>
  <c r="L162" i="13"/>
  <c r="B187" i="13"/>
  <c r="Q251" i="13"/>
  <c r="W261" i="14"/>
  <c r="M162" i="13"/>
  <c r="C97" i="12"/>
  <c r="C158" i="4" s="1"/>
  <c r="D187" i="13"/>
  <c r="P187" i="13"/>
  <c r="C204" i="13"/>
  <c r="J100" i="12"/>
  <c r="J161" i="4" s="1"/>
  <c r="E187" i="13"/>
  <c r="K187" i="13"/>
  <c r="W224" i="13"/>
  <c r="H133" i="4"/>
  <c r="U89" i="12"/>
  <c r="B3" i="4"/>
  <c r="B128" i="4" s="1"/>
  <c r="V7" i="4"/>
  <c r="C59" i="4"/>
  <c r="I60" i="4"/>
  <c r="C38" i="7"/>
  <c r="N31" i="12"/>
  <c r="F37" i="12"/>
  <c r="P100" i="12"/>
  <c r="P161" i="4" s="1"/>
  <c r="V101" i="12"/>
  <c r="V162" i="4" s="1"/>
  <c r="V89" i="12"/>
  <c r="J133" i="4"/>
  <c r="F3" i="4"/>
  <c r="F128" i="4" s="1"/>
  <c r="G233" i="13"/>
  <c r="E128" i="4"/>
  <c r="R33" i="4"/>
  <c r="T39" i="4"/>
  <c r="J30" i="4"/>
  <c r="T33" i="4"/>
  <c r="R38" i="7"/>
  <c r="F73" i="12"/>
  <c r="F102" i="4" s="1"/>
  <c r="E101" i="12"/>
  <c r="E162" i="4" s="1"/>
  <c r="I224" i="13"/>
  <c r="N85" i="12"/>
  <c r="J224" i="13"/>
  <c r="W82" i="12"/>
  <c r="N37" i="12"/>
  <c r="Q85" i="12"/>
  <c r="W31" i="12"/>
  <c r="R85" i="12"/>
  <c r="O233" i="13"/>
  <c r="O30" i="4"/>
  <c r="W75" i="12"/>
  <c r="W104" i="4" s="1"/>
  <c r="S85" i="12"/>
  <c r="S224" i="13"/>
  <c r="W33" i="4"/>
  <c r="P33" i="4"/>
  <c r="N56" i="4"/>
  <c r="N131" i="4" s="1"/>
  <c r="V85" i="12"/>
  <c r="Q97" i="12"/>
  <c r="Q158" i="4" s="1"/>
  <c r="Q3" i="12"/>
  <c r="F101" i="12"/>
  <c r="F162" i="4" s="1"/>
  <c r="S97" i="12"/>
  <c r="S158" i="4" s="1"/>
  <c r="S3" i="12"/>
  <c r="I65" i="12"/>
  <c r="I99" i="12"/>
  <c r="I160" i="4" s="1"/>
  <c r="B243" i="13"/>
  <c r="B100" i="12"/>
  <c r="B161" i="4" s="1"/>
  <c r="Q224" i="13"/>
  <c r="O87" i="12"/>
  <c r="R224" i="13"/>
  <c r="H224" i="13"/>
  <c r="G224" i="13"/>
  <c r="I58" i="4"/>
  <c r="W42" i="4"/>
  <c r="B42" i="4"/>
  <c r="N73" i="12"/>
  <c r="N102" i="4" s="1"/>
  <c r="U101" i="12"/>
  <c r="U162" i="4" s="1"/>
  <c r="R56" i="4"/>
  <c r="R131" i="4" s="1"/>
  <c r="L58" i="4"/>
  <c r="R59" i="4"/>
  <c r="G105" i="4"/>
  <c r="U37" i="12"/>
  <c r="K65" i="12"/>
  <c r="K98" i="12" s="1"/>
  <c r="K159" i="4" s="1"/>
  <c r="R128" i="4"/>
  <c r="N42" i="4"/>
  <c r="M58" i="4"/>
  <c r="S59" i="4"/>
  <c r="C82" i="12"/>
  <c r="V37" i="12"/>
  <c r="B63" i="12"/>
  <c r="B55" i="4" s="1"/>
  <c r="B130" i="4" s="1"/>
  <c r="Q65" i="12"/>
  <c r="Q57" i="4" s="1"/>
  <c r="Q132" i="4" s="1"/>
  <c r="R87" i="12"/>
  <c r="D101" i="12"/>
  <c r="D162" i="4" s="1"/>
  <c r="K7" i="4"/>
  <c r="V30" i="4"/>
  <c r="T56" i="4"/>
  <c r="T131" i="4" s="1"/>
  <c r="N58" i="4"/>
  <c r="T59" i="4"/>
  <c r="J31" i="12"/>
  <c r="W37" i="12"/>
  <c r="R65" i="12"/>
  <c r="E100" i="12"/>
  <c r="E161" i="4" s="1"/>
  <c r="T101" i="12"/>
  <c r="T162" i="4" s="1"/>
  <c r="D33" i="4"/>
  <c r="O59" i="4"/>
  <c r="R30" i="4"/>
  <c r="T3" i="12"/>
  <c r="Q87" i="12"/>
  <c r="W30" i="4"/>
  <c r="U56" i="4"/>
  <c r="U131" i="4" s="1"/>
  <c r="O58" i="4"/>
  <c r="U59" i="4"/>
  <c r="S65" i="12"/>
  <c r="V56" i="4"/>
  <c r="V131" i="4" s="1"/>
  <c r="E107" i="4"/>
  <c r="V38" i="7"/>
  <c r="F82" i="12"/>
  <c r="E31" i="12"/>
  <c r="T65" i="12"/>
  <c r="T57" i="4" s="1"/>
  <c r="T132" i="4" s="1"/>
  <c r="G65" i="12"/>
  <c r="G57" i="4" s="1"/>
  <c r="G132" i="4" s="1"/>
  <c r="R42" i="4"/>
  <c r="W56" i="4"/>
  <c r="W131" i="4" s="1"/>
  <c r="Q58" i="4"/>
  <c r="W59" i="4"/>
  <c r="N103" i="4"/>
  <c r="G82" i="12"/>
  <c r="F31" i="12"/>
  <c r="N101" i="12"/>
  <c r="N162" i="4" s="1"/>
  <c r="R58" i="4"/>
  <c r="G31" i="12"/>
  <c r="T88" i="12"/>
  <c r="J243" i="13"/>
  <c r="D132" i="4"/>
  <c r="S58" i="4"/>
  <c r="C60" i="4"/>
  <c r="C133" i="4" s="1"/>
  <c r="H31" i="12"/>
  <c r="C224" i="13"/>
  <c r="D60" i="4"/>
  <c r="D133" i="4" s="1"/>
  <c r="E89" i="12"/>
  <c r="V42" i="4"/>
  <c r="U58" i="4"/>
  <c r="H37" i="12"/>
  <c r="F89" i="12"/>
  <c r="V58" i="4"/>
  <c r="R31" i="12"/>
  <c r="I37" i="12"/>
  <c r="M100" i="12"/>
  <c r="M161" i="4" s="1"/>
  <c r="N7" i="4"/>
  <c r="J42" i="4"/>
  <c r="R7" i="4"/>
  <c r="S7" i="4"/>
  <c r="F60" i="4"/>
  <c r="F133" i="4" s="1"/>
  <c r="C106" i="4"/>
  <c r="W58" i="4"/>
  <c r="G60" i="4"/>
  <c r="G133" i="4" s="1"/>
  <c r="M82" i="12"/>
  <c r="S31" i="12"/>
  <c r="D37" i="12"/>
  <c r="N89" i="12"/>
  <c r="T132" i="11"/>
  <c r="T52" i="8"/>
  <c r="T51" i="8" s="1"/>
  <c r="T56" i="8"/>
  <c r="T101" i="4" s="1"/>
  <c r="V136" i="11"/>
  <c r="V115" i="11"/>
  <c r="V55" i="8"/>
  <c r="V100" i="4" s="1"/>
  <c r="V107" i="11"/>
  <c r="V111" i="11"/>
  <c r="D132" i="11"/>
  <c r="D56" i="8"/>
  <c r="D101" i="4" s="1"/>
  <c r="E132" i="11"/>
  <c r="E52" i="8"/>
  <c r="E51" i="8" s="1"/>
  <c r="E56" i="8"/>
  <c r="E101" i="4" s="1"/>
  <c r="D52" i="8"/>
  <c r="D51" i="8" s="1"/>
  <c r="I130" i="11"/>
  <c r="I56" i="8"/>
  <c r="I101" i="4" s="1"/>
  <c r="J147" i="11"/>
  <c r="J56" i="8"/>
  <c r="J101" i="4" s="1"/>
  <c r="J122" i="11"/>
  <c r="L132" i="11"/>
  <c r="L56" i="8"/>
  <c r="L101" i="4" s="1"/>
  <c r="M132" i="11"/>
  <c r="M56" i="8"/>
  <c r="M101" i="4" s="1"/>
  <c r="L52" i="8"/>
  <c r="L51" i="8" s="1"/>
  <c r="U56" i="8"/>
  <c r="U101" i="4" s="1"/>
  <c r="B122" i="11"/>
  <c r="M52" i="8"/>
  <c r="M51" i="8" s="1"/>
  <c r="D55" i="8"/>
  <c r="D100" i="4" s="1"/>
  <c r="R122" i="11"/>
  <c r="N67" i="8"/>
  <c r="N156" i="4" s="1"/>
  <c r="B56" i="8"/>
  <c r="B101" i="4" s="1"/>
  <c r="F5" i="11"/>
  <c r="H5" i="11"/>
  <c r="I5" i="11"/>
  <c r="R128" i="11"/>
  <c r="N5" i="11"/>
  <c r="T128" i="11"/>
  <c r="P5" i="11"/>
  <c r="U128" i="11"/>
  <c r="Q5" i="11"/>
  <c r="Q56" i="8"/>
  <c r="Q101" i="4" s="1"/>
  <c r="F111" i="11"/>
  <c r="R56" i="8"/>
  <c r="R101" i="4" s="1"/>
  <c r="N111" i="11"/>
  <c r="G117" i="10"/>
  <c r="D100" i="10"/>
  <c r="J117" i="10"/>
  <c r="G100" i="10"/>
  <c r="S100" i="10"/>
  <c r="M117" i="10"/>
  <c r="H100" i="10"/>
  <c r="N100" i="10"/>
  <c r="N117" i="10"/>
  <c r="T117" i="10"/>
  <c r="I100" i="10"/>
  <c r="O117" i="10"/>
  <c r="R117" i="10"/>
  <c r="O100" i="10"/>
  <c r="P100" i="10"/>
  <c r="V100" i="10"/>
  <c r="V117" i="10"/>
  <c r="L100" i="10"/>
  <c r="U117" i="10"/>
  <c r="Q100" i="10"/>
  <c r="W117" i="10"/>
  <c r="C100" i="10"/>
  <c r="I117" i="10"/>
  <c r="T100" i="10"/>
  <c r="D117" i="10"/>
  <c r="W100" i="10"/>
  <c r="B117" i="10"/>
  <c r="S47" i="8"/>
  <c r="S52" i="4" s="1"/>
  <c r="M53" i="4"/>
  <c r="R53" i="4"/>
  <c r="S53" i="4"/>
  <c r="P128" i="9"/>
  <c r="T53" i="4"/>
  <c r="W128" i="9"/>
  <c r="M145" i="10"/>
  <c r="D111" i="9"/>
  <c r="C117" i="9"/>
  <c r="E145" i="11"/>
  <c r="U136" i="9"/>
  <c r="U145" i="10"/>
  <c r="L100" i="9"/>
  <c r="V145" i="10"/>
  <c r="B156" i="11"/>
  <c r="B156" i="10"/>
  <c r="H117" i="9"/>
  <c r="H156" i="9"/>
  <c r="H147" i="9" s="1"/>
  <c r="C156" i="10"/>
  <c r="B100" i="9"/>
  <c r="I54" i="4"/>
  <c r="F156" i="10"/>
  <c r="H100" i="9"/>
  <c r="J156" i="11"/>
  <c r="O100" i="9"/>
  <c r="N117" i="9"/>
  <c r="W147" i="9"/>
  <c r="J100" i="9"/>
  <c r="O117" i="9"/>
  <c r="J156" i="10"/>
  <c r="L156" i="11"/>
  <c r="K147" i="9"/>
  <c r="P117" i="9"/>
  <c r="E145" i="10"/>
  <c r="K156" i="10"/>
  <c r="T100" i="9"/>
  <c r="K60" i="8"/>
  <c r="F145" i="10"/>
  <c r="L156" i="10"/>
  <c r="Q60" i="8"/>
  <c r="M100" i="9"/>
  <c r="B117" i="9"/>
  <c r="R60" i="8"/>
  <c r="S117" i="9"/>
  <c r="H145" i="10"/>
  <c r="N156" i="10"/>
  <c r="U145" i="11"/>
  <c r="I145" i="10"/>
  <c r="V145" i="11"/>
  <c r="C53" i="4"/>
  <c r="T47" i="8"/>
  <c r="T52" i="4" s="1"/>
  <c r="T129" i="4" s="1"/>
  <c r="Q100" i="9"/>
  <c r="W100" i="9"/>
  <c r="V117" i="9"/>
  <c r="R100" i="9"/>
  <c r="W117" i="9"/>
  <c r="L145" i="9"/>
  <c r="R156" i="10"/>
  <c r="S156" i="10"/>
  <c r="D100" i="9"/>
  <c r="N145" i="10"/>
  <c r="T156" i="10"/>
  <c r="V156" i="11"/>
  <c r="U100" i="9"/>
  <c r="J117" i="9"/>
  <c r="G128" i="9"/>
  <c r="F47" i="8"/>
  <c r="P145" i="10"/>
  <c r="V156" i="10"/>
  <c r="O128" i="9"/>
  <c r="Q145" i="10"/>
  <c r="F59" i="8"/>
  <c r="F52" i="4"/>
  <c r="K17" i="8"/>
  <c r="L100" i="4"/>
  <c r="O42" i="4"/>
  <c r="G58" i="8"/>
  <c r="D20" i="8"/>
  <c r="J47" i="8"/>
  <c r="J53" i="4"/>
  <c r="F33" i="4"/>
  <c r="F4" i="4"/>
  <c r="H4" i="4"/>
  <c r="D17" i="8"/>
  <c r="K47" i="8"/>
  <c r="K52" i="4" s="1"/>
  <c r="K129" i="4" s="1"/>
  <c r="B67" i="8"/>
  <c r="B156" i="4" s="1"/>
  <c r="T136" i="9"/>
  <c r="C60" i="8"/>
  <c r="O147" i="9"/>
  <c r="U42" i="4"/>
  <c r="U47" i="8"/>
  <c r="U52" i="4" s="1"/>
  <c r="U129" i="4" s="1"/>
  <c r="C147" i="9"/>
  <c r="D3" i="4"/>
  <c r="D128" i="4" s="1"/>
  <c r="D54" i="4"/>
  <c r="L17" i="8"/>
  <c r="F147" i="9"/>
  <c r="C54" i="4"/>
  <c r="V33" i="4"/>
  <c r="S129" i="4"/>
  <c r="F54" i="4"/>
  <c r="I20" i="8"/>
  <c r="P147" i="9"/>
  <c r="D136" i="9"/>
  <c r="G42" i="4"/>
  <c r="J17" i="8"/>
  <c r="E136" i="9"/>
  <c r="F53" i="4"/>
  <c r="L54" i="4"/>
  <c r="T17" i="8"/>
  <c r="L47" i="8"/>
  <c r="L52" i="4" s="1"/>
  <c r="L129" i="4" s="1"/>
  <c r="R67" i="8"/>
  <c r="R156" i="4" s="1"/>
  <c r="N61" i="8"/>
  <c r="N147" i="9"/>
  <c r="B33" i="4"/>
  <c r="E42" i="4"/>
  <c r="Q42" i="4"/>
  <c r="P20" i="8"/>
  <c r="M66" i="8"/>
  <c r="M155" i="4" s="1"/>
  <c r="S61" i="8"/>
  <c r="H53" i="4"/>
  <c r="N54" i="4"/>
  <c r="O17" i="8"/>
  <c r="Q20" i="8"/>
  <c r="T61" i="8"/>
  <c r="U61" i="8"/>
  <c r="Q17" i="8"/>
  <c r="L136" i="9"/>
  <c r="R17" i="8"/>
  <c r="S147" i="9"/>
  <c r="M136" i="9"/>
  <c r="Q54" i="4"/>
  <c r="M100" i="4"/>
  <c r="S17" i="8"/>
  <c r="G147" i="9"/>
  <c r="D47" i="8"/>
  <c r="H128" i="4"/>
  <c r="I33" i="4"/>
  <c r="V147" i="9"/>
  <c r="I128" i="4"/>
  <c r="J33" i="4"/>
  <c r="M42" i="4"/>
  <c r="E47" i="8"/>
  <c r="E52" i="4" s="1"/>
  <c r="E129" i="4" s="1"/>
  <c r="U66" i="8"/>
  <c r="U155" i="4" s="1"/>
  <c r="P53" i="4"/>
  <c r="J38" i="7"/>
  <c r="B38" i="7"/>
  <c r="U38" i="7"/>
  <c r="U5" i="7" s="1"/>
  <c r="U55" i="7" s="1"/>
  <c r="K38" i="7"/>
  <c r="S38" i="7"/>
  <c r="S5" i="7" s="1"/>
  <c r="S52" i="7" s="1"/>
  <c r="T38" i="7"/>
  <c r="T5" i="7" s="1"/>
  <c r="T53" i="7" s="1"/>
  <c r="D38" i="7"/>
  <c r="E38" i="7"/>
  <c r="F38" i="7"/>
  <c r="M10" i="5"/>
  <c r="N27" i="7"/>
  <c r="S10" i="5"/>
  <c r="I10" i="5"/>
  <c r="T10" i="5"/>
  <c r="L10" i="6"/>
  <c r="R10" i="6"/>
  <c r="H16" i="7"/>
  <c r="M10" i="6"/>
  <c r="M5" i="6" s="1"/>
  <c r="C10" i="6"/>
  <c r="C5" i="6" s="1"/>
  <c r="P16" i="7"/>
  <c r="R88" i="4"/>
  <c r="C10" i="5"/>
  <c r="W10" i="5"/>
  <c r="V27" i="7"/>
  <c r="F27" i="7"/>
  <c r="S10" i="6"/>
  <c r="C16" i="5"/>
  <c r="B10" i="5"/>
  <c r="V16" i="7"/>
  <c r="K10" i="7"/>
  <c r="U16" i="5"/>
  <c r="S16" i="5"/>
  <c r="R10" i="5"/>
  <c r="D16" i="5"/>
  <c r="E16" i="5"/>
  <c r="O27" i="6"/>
  <c r="L16" i="5"/>
  <c r="G16" i="5"/>
  <c r="H10" i="6"/>
  <c r="L16" i="7"/>
  <c r="J27" i="7"/>
  <c r="O88" i="4"/>
  <c r="P88" i="4"/>
  <c r="V88" i="4"/>
  <c r="M27" i="6"/>
  <c r="D16" i="6"/>
  <c r="C27" i="6"/>
  <c r="C48" i="6" s="1"/>
  <c r="U10" i="7"/>
  <c r="V10" i="7"/>
  <c r="Q16" i="7"/>
  <c r="O27" i="7"/>
  <c r="T88" i="4"/>
  <c r="B16" i="5"/>
  <c r="F16" i="6"/>
  <c r="F5" i="6" s="1"/>
  <c r="W10" i="7"/>
  <c r="R16" i="7"/>
  <c r="P27" i="7"/>
  <c r="P27" i="5"/>
  <c r="O10" i="6"/>
  <c r="O46" i="6" s="1"/>
  <c r="G16" i="6"/>
  <c r="M16" i="6"/>
  <c r="F27" i="6"/>
  <c r="F48" i="6" s="1"/>
  <c r="L27" i="6"/>
  <c r="S16" i="7"/>
  <c r="Q27" i="7"/>
  <c r="N16" i="6"/>
  <c r="T16" i="7"/>
  <c r="R27" i="7"/>
  <c r="J10" i="7"/>
  <c r="B88" i="4"/>
  <c r="F16" i="5"/>
  <c r="I27" i="6"/>
  <c r="U27" i="6"/>
  <c r="U5" i="6" s="1"/>
  <c r="F16" i="7"/>
  <c r="D27" i="7"/>
  <c r="K16" i="6"/>
  <c r="K5" i="6" s="1"/>
  <c r="K43" i="6" s="1"/>
  <c r="J27" i="6"/>
  <c r="V27" i="6"/>
  <c r="W88" i="4"/>
  <c r="L16" i="6"/>
  <c r="K27" i="6"/>
  <c r="W27" i="7"/>
  <c r="S27" i="6"/>
  <c r="S5" i="6" s="1"/>
  <c r="I10" i="7"/>
  <c r="W10" i="6"/>
  <c r="W5" i="6" s="1"/>
  <c r="T27" i="6"/>
  <c r="E16" i="7"/>
  <c r="C27" i="7"/>
  <c r="F88" i="4"/>
  <c r="B10" i="6"/>
  <c r="B5" i="6" s="1"/>
  <c r="V16" i="6"/>
  <c r="E10" i="7"/>
  <c r="E5" i="7" s="1"/>
  <c r="E55" i="7" s="1"/>
  <c r="I88" i="4"/>
  <c r="F10" i="7"/>
  <c r="R10" i="7"/>
  <c r="D88" i="4"/>
  <c r="J88" i="4"/>
  <c r="H94" i="4"/>
  <c r="N5" i="6"/>
  <c r="N43" i="6" s="1"/>
  <c r="Q27" i="6"/>
  <c r="Q5" i="6" s="1"/>
  <c r="G10" i="7"/>
  <c r="B16" i="7"/>
  <c r="L27" i="7"/>
  <c r="S16" i="6"/>
  <c r="R27" i="6"/>
  <c r="H10" i="7"/>
  <c r="C16" i="7"/>
  <c r="F10" i="5"/>
  <c r="T16" i="6"/>
  <c r="D16" i="7"/>
  <c r="B27" i="7"/>
  <c r="G88" i="4"/>
  <c r="E27" i="6"/>
  <c r="E5" i="6" s="1"/>
  <c r="Q10" i="7"/>
  <c r="H88" i="4"/>
  <c r="N88" i="4"/>
  <c r="I10" i="6"/>
  <c r="I5" i="6" s="1"/>
  <c r="M16" i="7"/>
  <c r="K27" i="7"/>
  <c r="J10" i="6"/>
  <c r="J5" i="6" s="1"/>
  <c r="J48" i="6" s="1"/>
  <c r="M10" i="7"/>
  <c r="N10" i="7"/>
  <c r="N5" i="7" s="1"/>
  <c r="I16" i="7"/>
  <c r="G27" i="7"/>
  <c r="O128" i="4"/>
  <c r="G33" i="4"/>
  <c r="U135" i="4"/>
  <c r="S138" i="4"/>
  <c r="O132" i="4"/>
  <c r="M143" i="4"/>
  <c r="U143" i="4"/>
  <c r="G144" i="4"/>
  <c r="O144" i="4"/>
  <c r="W144" i="4"/>
  <c r="I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C88" i="4"/>
  <c r="K88" i="4"/>
  <c r="S88" i="4"/>
  <c r="E39" i="4"/>
  <c r="M39" i="4"/>
  <c r="U39" i="4"/>
  <c r="G39" i="4"/>
  <c r="O39" i="4"/>
  <c r="W39" i="4"/>
  <c r="I133" i="4"/>
  <c r="Q133" i="4"/>
  <c r="C94" i="4"/>
  <c r="K94" i="4"/>
  <c r="S94" i="4"/>
  <c r="O33" i="4"/>
  <c r="K138" i="4"/>
  <c r="E88" i="4"/>
  <c r="M88" i="4"/>
  <c r="U88" i="4"/>
  <c r="D94" i="4"/>
  <c r="L94" i="4"/>
  <c r="T94" i="4"/>
  <c r="C30" i="4"/>
  <c r="K30" i="4"/>
  <c r="S30" i="4"/>
  <c r="E30" i="4"/>
  <c r="M30" i="4"/>
  <c r="U30" i="4"/>
  <c r="C42" i="4"/>
  <c r="K42" i="4"/>
  <c r="S42" i="4"/>
  <c r="M129" i="4"/>
  <c r="C33" i="4"/>
  <c r="K33" i="4"/>
  <c r="S33" i="4"/>
  <c r="E33" i="4"/>
  <c r="M33" i="4"/>
  <c r="U33" i="4"/>
  <c r="G136" i="4"/>
  <c r="O136" i="4"/>
  <c r="W136" i="4"/>
  <c r="Q137" i="4"/>
  <c r="C138" i="4"/>
  <c r="E139" i="4"/>
  <c r="M139" i="4"/>
  <c r="U139" i="4"/>
  <c r="G140" i="4"/>
  <c r="O140" i="4"/>
  <c r="W140" i="4"/>
  <c r="I141" i="4"/>
  <c r="G94" i="4"/>
  <c r="O94" i="4"/>
  <c r="W94" i="4"/>
  <c r="L59" i="8"/>
  <c r="R43" i="6"/>
  <c r="N45" i="6"/>
  <c r="D47" i="6"/>
  <c r="D5" i="6"/>
  <c r="D45" i="6" s="1"/>
  <c r="L5" i="6"/>
  <c r="L45" i="6" s="1"/>
  <c r="T5" i="6"/>
  <c r="T45" i="6" s="1"/>
  <c r="N47" i="6"/>
  <c r="D30" i="4"/>
  <c r="L30" i="4"/>
  <c r="T30" i="4"/>
  <c r="F39" i="4"/>
  <c r="N39" i="4"/>
  <c r="V39" i="4"/>
  <c r="D42" i="4"/>
  <c r="L42" i="4"/>
  <c r="T42" i="4"/>
  <c r="R129" i="4"/>
  <c r="N46" i="6"/>
  <c r="P47" i="6"/>
  <c r="P45" i="6"/>
  <c r="P5" i="5"/>
  <c r="P43" i="5" s="1"/>
  <c r="P45" i="5"/>
  <c r="Q27" i="5"/>
  <c r="D42" i="6"/>
  <c r="P5" i="6"/>
  <c r="P44" i="6" s="1"/>
  <c r="P46" i="6"/>
  <c r="R5" i="6"/>
  <c r="R44" i="6" s="1"/>
  <c r="H30" i="4"/>
  <c r="P30" i="4"/>
  <c r="J27" i="5"/>
  <c r="B39" i="4"/>
  <c r="J39" i="4"/>
  <c r="R39" i="4"/>
  <c r="H42" i="4"/>
  <c r="P42" i="4"/>
  <c r="P48" i="6"/>
  <c r="U48" i="7"/>
  <c r="H58" i="8"/>
  <c r="R59" i="8"/>
  <c r="G62" i="8"/>
  <c r="W62" i="8"/>
  <c r="F67" i="8"/>
  <c r="F156" i="4" s="1"/>
  <c r="B145" i="9"/>
  <c r="B136" i="9" s="1"/>
  <c r="B111" i="9"/>
  <c r="J145" i="9"/>
  <c r="J136" i="9" s="1"/>
  <c r="J111" i="9"/>
  <c r="R145" i="9"/>
  <c r="R136" i="9" s="1"/>
  <c r="R111" i="9"/>
  <c r="D156" i="9"/>
  <c r="D147" i="9" s="1"/>
  <c r="D128" i="9"/>
  <c r="G145" i="10"/>
  <c r="O145" i="10"/>
  <c r="W145" i="10"/>
  <c r="I156" i="10"/>
  <c r="Q156" i="10"/>
  <c r="D115" i="11"/>
  <c r="D111" i="11"/>
  <c r="D107" i="11"/>
  <c r="D136" i="11"/>
  <c r="D112" i="11"/>
  <c r="D108" i="11"/>
  <c r="D113" i="11"/>
  <c r="D109" i="11"/>
  <c r="D105" i="11"/>
  <c r="D106" i="11"/>
  <c r="L115" i="11"/>
  <c r="L111" i="11"/>
  <c r="L107" i="11"/>
  <c r="L136" i="11"/>
  <c r="L112" i="11"/>
  <c r="L108" i="11"/>
  <c r="L113" i="11"/>
  <c r="L109" i="11"/>
  <c r="L105" i="11"/>
  <c r="L106" i="11"/>
  <c r="T115" i="11"/>
  <c r="T111" i="11"/>
  <c r="T107" i="11"/>
  <c r="T136" i="11"/>
  <c r="T112" i="11"/>
  <c r="T100" i="11" s="1"/>
  <c r="T108" i="11"/>
  <c r="T113" i="11"/>
  <c r="T109" i="11"/>
  <c r="T105" i="11"/>
  <c r="T106" i="11"/>
  <c r="C147" i="11"/>
  <c r="C123" i="11"/>
  <c r="C56" i="8"/>
  <c r="C101" i="4" s="1"/>
  <c r="C132" i="11"/>
  <c r="C129" i="11"/>
  <c r="C125" i="11"/>
  <c r="C130" i="11"/>
  <c r="C126" i="11"/>
  <c r="C122" i="11"/>
  <c r="K147" i="11"/>
  <c r="K123" i="11"/>
  <c r="K56" i="8"/>
  <c r="K101" i="4" s="1"/>
  <c r="K132" i="11"/>
  <c r="K129" i="11"/>
  <c r="K125" i="11"/>
  <c r="K130" i="11"/>
  <c r="K126" i="11"/>
  <c r="K122" i="11"/>
  <c r="K117" i="11" s="1"/>
  <c r="S147" i="11"/>
  <c r="S123" i="11"/>
  <c r="S56" i="8"/>
  <c r="S101" i="4" s="1"/>
  <c r="S132" i="11"/>
  <c r="S129" i="11"/>
  <c r="S125" i="11"/>
  <c r="S130" i="11"/>
  <c r="S126" i="11"/>
  <c r="S122" i="11"/>
  <c r="O86" i="12"/>
  <c r="V48" i="7"/>
  <c r="F60" i="8"/>
  <c r="N60" i="8"/>
  <c r="V66" i="8"/>
  <c r="V155" i="4" s="1"/>
  <c r="V60" i="8"/>
  <c r="H61" i="8"/>
  <c r="P61" i="8"/>
  <c r="L58" i="8"/>
  <c r="L60" i="8"/>
  <c r="R61" i="8"/>
  <c r="I67" i="8"/>
  <c r="I156" i="4" s="1"/>
  <c r="C145" i="9"/>
  <c r="C136" i="9" s="1"/>
  <c r="C111" i="9"/>
  <c r="C145" i="10"/>
  <c r="K145" i="9"/>
  <c r="K136" i="9" s="1"/>
  <c r="K111" i="9"/>
  <c r="K145" i="10"/>
  <c r="S145" i="9"/>
  <c r="S136" i="9" s="1"/>
  <c r="S111" i="9"/>
  <c r="S145" i="10"/>
  <c r="E156" i="9"/>
  <c r="E147" i="9" s="1"/>
  <c r="E128" i="9"/>
  <c r="M156" i="9"/>
  <c r="M147" i="9" s="1"/>
  <c r="M128" i="9"/>
  <c r="U156" i="9"/>
  <c r="U147" i="9" s="1"/>
  <c r="U128" i="9"/>
  <c r="H136" i="9"/>
  <c r="P136" i="9"/>
  <c r="D156" i="11"/>
  <c r="O49" i="7"/>
  <c r="B20" i="8"/>
  <c r="J20" i="8"/>
  <c r="R20" i="8"/>
  <c r="G60" i="8"/>
  <c r="G47" i="8"/>
  <c r="O60" i="8"/>
  <c r="O47" i="8"/>
  <c r="W60" i="8"/>
  <c r="W47" i="8"/>
  <c r="N58" i="8"/>
  <c r="L66" i="8"/>
  <c r="L155" i="4" s="1"/>
  <c r="J67" i="8"/>
  <c r="J156" i="4" s="1"/>
  <c r="E156" i="11"/>
  <c r="M156" i="11"/>
  <c r="G38" i="7"/>
  <c r="O38" i="7"/>
  <c r="W38" i="7"/>
  <c r="M48" i="7"/>
  <c r="C20" i="8"/>
  <c r="K20" i="8"/>
  <c r="S20" i="8"/>
  <c r="H47" i="8"/>
  <c r="P47" i="8"/>
  <c r="O58" i="8"/>
  <c r="F136" i="9"/>
  <c r="N136" i="9"/>
  <c r="V136" i="9"/>
  <c r="L147" i="9"/>
  <c r="T147" i="9"/>
  <c r="B145" i="10"/>
  <c r="J145" i="10"/>
  <c r="R145" i="10"/>
  <c r="D156" i="10"/>
  <c r="G136" i="11"/>
  <c r="G112" i="11"/>
  <c r="G108" i="11"/>
  <c r="G113" i="11"/>
  <c r="G109" i="11"/>
  <c r="G105" i="11"/>
  <c r="G55" i="8"/>
  <c r="G106" i="11"/>
  <c r="G52" i="8"/>
  <c r="G51" i="8" s="1"/>
  <c r="G115" i="11"/>
  <c r="G107" i="11"/>
  <c r="O136" i="11"/>
  <c r="O112" i="11"/>
  <c r="O108" i="11"/>
  <c r="O113" i="11"/>
  <c r="O109" i="11"/>
  <c r="O105" i="11"/>
  <c r="O55" i="8"/>
  <c r="O106" i="11"/>
  <c r="O52" i="8"/>
  <c r="O51" i="8" s="1"/>
  <c r="O115" i="11"/>
  <c r="O107" i="11"/>
  <c r="W136" i="11"/>
  <c r="W112" i="11"/>
  <c r="W108" i="11"/>
  <c r="W113" i="11"/>
  <c r="W109" i="11"/>
  <c r="W105" i="11"/>
  <c r="W55" i="8"/>
  <c r="W66" i="8" s="1"/>
  <c r="W155" i="4" s="1"/>
  <c r="W106" i="11"/>
  <c r="W52" i="8"/>
  <c r="W51" i="8" s="1"/>
  <c r="W115" i="11"/>
  <c r="W107" i="11"/>
  <c r="F129" i="11"/>
  <c r="F125" i="11"/>
  <c r="F130" i="11"/>
  <c r="F126" i="11"/>
  <c r="F122" i="11"/>
  <c r="F117" i="11" s="1"/>
  <c r="F147" i="11"/>
  <c r="F123" i="11"/>
  <c r="F132" i="11"/>
  <c r="N129" i="11"/>
  <c r="N125" i="11"/>
  <c r="N130" i="11"/>
  <c r="N126" i="11"/>
  <c r="N122" i="11"/>
  <c r="N147" i="11"/>
  <c r="N123" i="11"/>
  <c r="N132" i="11"/>
  <c r="O5" i="6"/>
  <c r="O43" i="6" s="1"/>
  <c r="H38" i="7"/>
  <c r="P38" i="7"/>
  <c r="P5" i="7" s="1"/>
  <c r="P53" i="7" s="1"/>
  <c r="N48" i="7"/>
  <c r="V47" i="8"/>
  <c r="I47" i="8"/>
  <c r="Q47" i="8"/>
  <c r="C67" i="8"/>
  <c r="C156" i="4" s="1"/>
  <c r="T54" i="8"/>
  <c r="P58" i="8"/>
  <c r="D60" i="8"/>
  <c r="Q67" i="8"/>
  <c r="Q156" i="4" s="1"/>
  <c r="I100" i="9"/>
  <c r="E156" i="10"/>
  <c r="M156" i="10"/>
  <c r="U156" i="10"/>
  <c r="G129" i="11"/>
  <c r="G125" i="11"/>
  <c r="G130" i="11"/>
  <c r="G126" i="11"/>
  <c r="G122" i="11"/>
  <c r="G147" i="11"/>
  <c r="G123" i="11"/>
  <c r="G56" i="8"/>
  <c r="G101" i="4" s="1"/>
  <c r="G132" i="11"/>
  <c r="O129" i="11"/>
  <c r="O125" i="11"/>
  <c r="O130" i="11"/>
  <c r="O126" i="11"/>
  <c r="O122" i="11"/>
  <c r="O147" i="11"/>
  <c r="O123" i="11"/>
  <c r="O56" i="8"/>
  <c r="O101" i="4" s="1"/>
  <c r="O132" i="11"/>
  <c r="W129" i="11"/>
  <c r="W125" i="11"/>
  <c r="W130" i="11"/>
  <c r="W126" i="11"/>
  <c r="W122" i="11"/>
  <c r="W147" i="11"/>
  <c r="W123" i="11"/>
  <c r="W56" i="8"/>
  <c r="W101" i="4" s="1"/>
  <c r="W132" i="11"/>
  <c r="I38" i="7"/>
  <c r="Q38" i="7"/>
  <c r="G49" i="7"/>
  <c r="T67" i="8"/>
  <c r="T156" i="4" s="1"/>
  <c r="D58" i="8"/>
  <c r="T58" i="8"/>
  <c r="H60" i="8"/>
  <c r="V61" i="8"/>
  <c r="T66" i="8"/>
  <c r="T155" i="4" s="1"/>
  <c r="G145" i="9"/>
  <c r="G136" i="9" s="1"/>
  <c r="G111" i="9"/>
  <c r="O145" i="9"/>
  <c r="O136" i="9" s="1"/>
  <c r="O111" i="9"/>
  <c r="W145" i="9"/>
  <c r="W136" i="9" s="1"/>
  <c r="W111" i="9"/>
  <c r="I128" i="9"/>
  <c r="I156" i="9"/>
  <c r="I147" i="9" s="1"/>
  <c r="Q128" i="9"/>
  <c r="Q156" i="9"/>
  <c r="Q147" i="9" s="1"/>
  <c r="B147" i="9"/>
  <c r="J147" i="9"/>
  <c r="R147" i="9"/>
  <c r="H130" i="11"/>
  <c r="H126" i="11"/>
  <c r="H122" i="11"/>
  <c r="H147" i="11"/>
  <c r="H123" i="11"/>
  <c r="H56" i="8"/>
  <c r="H101" i="4" s="1"/>
  <c r="H52" i="8"/>
  <c r="H51" i="8" s="1"/>
  <c r="H132" i="11"/>
  <c r="H129" i="11"/>
  <c r="H125" i="11"/>
  <c r="P130" i="11"/>
  <c r="P126" i="11"/>
  <c r="P122" i="11"/>
  <c r="P147" i="11"/>
  <c r="P123" i="11"/>
  <c r="P56" i="8"/>
  <c r="P67" i="8" s="1"/>
  <c r="P156" i="4" s="1"/>
  <c r="P52" i="8"/>
  <c r="P51" i="8" s="1"/>
  <c r="P132" i="11"/>
  <c r="P129" i="11"/>
  <c r="P125" i="11"/>
  <c r="E62" i="8"/>
  <c r="E58" i="8"/>
  <c r="M62" i="8"/>
  <c r="M58" i="8"/>
  <c r="U62" i="8"/>
  <c r="U58" i="8"/>
  <c r="B47" i="8"/>
  <c r="M59" i="8"/>
  <c r="E67" i="8"/>
  <c r="E156" i="4" s="1"/>
  <c r="F58" i="8"/>
  <c r="V58" i="8"/>
  <c r="I136" i="9"/>
  <c r="Q136" i="9"/>
  <c r="I156" i="11"/>
  <c r="N47" i="8"/>
  <c r="B61" i="8"/>
  <c r="D86" i="12"/>
  <c r="B128" i="9"/>
  <c r="J128" i="9"/>
  <c r="R128" i="9"/>
  <c r="I128" i="10"/>
  <c r="Q128" i="10"/>
  <c r="H108" i="11"/>
  <c r="P108" i="11"/>
  <c r="H112" i="11"/>
  <c r="P112" i="11"/>
  <c r="D123" i="11"/>
  <c r="L123" i="11"/>
  <c r="T123" i="11"/>
  <c r="B126" i="11"/>
  <c r="B117" i="11" s="1"/>
  <c r="J126" i="11"/>
  <c r="J117" i="11" s="1"/>
  <c r="R126" i="11"/>
  <c r="F128" i="11"/>
  <c r="N128" i="11"/>
  <c r="B130" i="11"/>
  <c r="J130" i="11"/>
  <c r="R130" i="11"/>
  <c r="B145" i="11"/>
  <c r="J145" i="11"/>
  <c r="R145" i="11"/>
  <c r="D147" i="11"/>
  <c r="L147" i="11"/>
  <c r="T147" i="11"/>
  <c r="F156" i="11"/>
  <c r="N156" i="11"/>
  <c r="W156" i="11"/>
  <c r="J86" i="12"/>
  <c r="E82" i="12"/>
  <c r="O82" i="12"/>
  <c r="E87" i="12"/>
  <c r="O88" i="12"/>
  <c r="K99" i="12"/>
  <c r="K160" i="4" s="1"/>
  <c r="O100" i="12"/>
  <c r="O161" i="4" s="1"/>
  <c r="E241" i="13"/>
  <c r="E181" i="13"/>
  <c r="M241" i="13"/>
  <c r="M233" i="13" s="1"/>
  <c r="M181" i="13"/>
  <c r="U241" i="13"/>
  <c r="U233" i="13" s="1"/>
  <c r="U181" i="13"/>
  <c r="I261" i="13"/>
  <c r="I216" i="13"/>
  <c r="Q261" i="13"/>
  <c r="Q253" i="13" s="1"/>
  <c r="Q216" i="13"/>
  <c r="J181" i="13"/>
  <c r="B199" i="13"/>
  <c r="G253" i="13"/>
  <c r="O253" i="13"/>
  <c r="W253" i="13"/>
  <c r="C128" i="9"/>
  <c r="K128" i="9"/>
  <c r="S128" i="9"/>
  <c r="B128" i="10"/>
  <c r="J128" i="10"/>
  <c r="R128" i="10"/>
  <c r="H156" i="10"/>
  <c r="P156" i="10"/>
  <c r="E106" i="11"/>
  <c r="M106" i="11"/>
  <c r="U106" i="11"/>
  <c r="I108" i="11"/>
  <c r="Q108" i="11"/>
  <c r="G111" i="11"/>
  <c r="O111" i="11"/>
  <c r="W111" i="11"/>
  <c r="E123" i="11"/>
  <c r="M123" i="11"/>
  <c r="U123" i="11"/>
  <c r="I125" i="11"/>
  <c r="Q125" i="11"/>
  <c r="G128" i="11"/>
  <c r="O128" i="11"/>
  <c r="W128" i="11"/>
  <c r="I129" i="11"/>
  <c r="Q129" i="11"/>
  <c r="I136" i="11"/>
  <c r="Q136" i="11"/>
  <c r="C145" i="11"/>
  <c r="K145" i="11"/>
  <c r="S145" i="11"/>
  <c r="E147" i="11"/>
  <c r="M147" i="11"/>
  <c r="U147" i="11"/>
  <c r="G156" i="11"/>
  <c r="O156" i="11"/>
  <c r="H97" i="12"/>
  <c r="H158" i="4" s="1"/>
  <c r="H85" i="12"/>
  <c r="P97" i="12"/>
  <c r="P158" i="4" s="1"/>
  <c r="P85" i="12"/>
  <c r="B86" i="12"/>
  <c r="Q82" i="12"/>
  <c r="G85" i="12"/>
  <c r="Q86" i="12"/>
  <c r="F87" i="12"/>
  <c r="E88" i="12"/>
  <c r="P88" i="12"/>
  <c r="O89" i="12"/>
  <c r="E97" i="12"/>
  <c r="E158" i="4" s="1"/>
  <c r="M99" i="12"/>
  <c r="M160" i="4" s="1"/>
  <c r="C100" i="12"/>
  <c r="C161" i="4" s="1"/>
  <c r="Q100" i="12"/>
  <c r="Q161" i="4" s="1"/>
  <c r="B216" i="13"/>
  <c r="B261" i="13"/>
  <c r="B253" i="13" s="1"/>
  <c r="J216" i="13"/>
  <c r="J261" i="13"/>
  <c r="R216" i="13"/>
  <c r="R261" i="13"/>
  <c r="R253" i="13" s="1"/>
  <c r="L181" i="13"/>
  <c r="G199" i="13"/>
  <c r="K204" i="13"/>
  <c r="S204" i="13"/>
  <c r="D233" i="13"/>
  <c r="L233" i="13"/>
  <c r="T233" i="13"/>
  <c r="H253" i="15"/>
  <c r="H220" i="15"/>
  <c r="H217" i="15"/>
  <c r="H210" i="15"/>
  <c r="H209" i="15"/>
  <c r="H213" i="15"/>
  <c r="H78" i="12"/>
  <c r="H218" i="15"/>
  <c r="H214" i="15"/>
  <c r="H204" i="15" s="1"/>
  <c r="H211" i="15"/>
  <c r="P253" i="15"/>
  <c r="P220" i="15"/>
  <c r="P217" i="15"/>
  <c r="P211" i="15"/>
  <c r="P214" i="15"/>
  <c r="P210" i="15"/>
  <c r="P218" i="15"/>
  <c r="P209" i="15"/>
  <c r="P78" i="12"/>
  <c r="P107" i="4" s="1"/>
  <c r="P213" i="15"/>
  <c r="I58" i="8"/>
  <c r="Q58" i="8"/>
  <c r="C59" i="8"/>
  <c r="K59" i="8"/>
  <c r="S59" i="8"/>
  <c r="E60" i="8"/>
  <c r="M60" i="8"/>
  <c r="U60" i="8"/>
  <c r="G61" i="8"/>
  <c r="O61" i="8"/>
  <c r="W61" i="8"/>
  <c r="L128" i="9"/>
  <c r="T128" i="9"/>
  <c r="C128" i="10"/>
  <c r="K128" i="10"/>
  <c r="S128" i="10"/>
  <c r="B5" i="11"/>
  <c r="J5" i="11"/>
  <c r="J111" i="11" s="1"/>
  <c r="R5" i="11"/>
  <c r="R111" i="11" s="1"/>
  <c r="V54" i="11"/>
  <c r="V128" i="11" s="1"/>
  <c r="F106" i="11"/>
  <c r="N106" i="11"/>
  <c r="V106" i="11"/>
  <c r="H107" i="11"/>
  <c r="P107" i="11"/>
  <c r="H111" i="11"/>
  <c r="P111" i="11"/>
  <c r="H115" i="11"/>
  <c r="P115" i="11"/>
  <c r="D122" i="11"/>
  <c r="L122" i="11"/>
  <c r="T122" i="11"/>
  <c r="B125" i="11"/>
  <c r="J125" i="11"/>
  <c r="R125" i="11"/>
  <c r="D126" i="11"/>
  <c r="L126" i="11"/>
  <c r="T126" i="11"/>
  <c r="H128" i="11"/>
  <c r="P128" i="11"/>
  <c r="B129" i="11"/>
  <c r="J129" i="11"/>
  <c r="R129" i="11"/>
  <c r="D130" i="11"/>
  <c r="L130" i="11"/>
  <c r="T130" i="11"/>
  <c r="D145" i="11"/>
  <c r="L145" i="11"/>
  <c r="T145" i="11"/>
  <c r="H156" i="11"/>
  <c r="P156" i="11"/>
  <c r="C3" i="12"/>
  <c r="U3" i="12"/>
  <c r="I31" i="12"/>
  <c r="Q31" i="12"/>
  <c r="C65" i="12"/>
  <c r="U65" i="12"/>
  <c r="R82" i="12"/>
  <c r="I85" i="12"/>
  <c r="G87" i="12"/>
  <c r="G88" i="12"/>
  <c r="Q89" i="12"/>
  <c r="G97" i="12"/>
  <c r="G158" i="4" s="1"/>
  <c r="R100" i="12"/>
  <c r="R161" i="4" s="1"/>
  <c r="I101" i="12"/>
  <c r="I162" i="4" s="1"/>
  <c r="N181" i="13"/>
  <c r="F187" i="13"/>
  <c r="N187" i="13"/>
  <c r="V187" i="13"/>
  <c r="H199" i="13"/>
  <c r="D224" i="13"/>
  <c r="L224" i="13"/>
  <c r="T224" i="13"/>
  <c r="E233" i="13"/>
  <c r="B58" i="8"/>
  <c r="J58" i="8"/>
  <c r="R58" i="8"/>
  <c r="F111" i="10"/>
  <c r="N111" i="10"/>
  <c r="V111" i="10"/>
  <c r="D128" i="10"/>
  <c r="L128" i="10"/>
  <c r="T128" i="10"/>
  <c r="C5" i="11"/>
  <c r="K5" i="11"/>
  <c r="S5" i="11"/>
  <c r="Q156" i="11"/>
  <c r="E105" i="11"/>
  <c r="E100" i="11" s="1"/>
  <c r="M105" i="11"/>
  <c r="U105" i="11"/>
  <c r="E109" i="11"/>
  <c r="M109" i="11"/>
  <c r="U109" i="11"/>
  <c r="E113" i="11"/>
  <c r="M113" i="11"/>
  <c r="U113" i="11"/>
  <c r="I115" i="11"/>
  <c r="Q115" i="11"/>
  <c r="E122" i="11"/>
  <c r="M122" i="11"/>
  <c r="U122" i="11"/>
  <c r="E126" i="11"/>
  <c r="M126" i="11"/>
  <c r="U126" i="11"/>
  <c r="I128" i="11"/>
  <c r="Q128" i="11"/>
  <c r="E130" i="11"/>
  <c r="M130" i="11"/>
  <c r="U130" i="11"/>
  <c r="I132" i="11"/>
  <c r="Q132" i="11"/>
  <c r="R156" i="11"/>
  <c r="M3" i="12"/>
  <c r="V3" i="12"/>
  <c r="H82" i="12"/>
  <c r="P82" i="12"/>
  <c r="O63" i="12"/>
  <c r="M65" i="12"/>
  <c r="V65" i="12"/>
  <c r="H87" i="12"/>
  <c r="H65" i="12"/>
  <c r="H63" i="12" s="1"/>
  <c r="P87" i="12"/>
  <c r="P65" i="12"/>
  <c r="J85" i="12"/>
  <c r="U85" i="12"/>
  <c r="I86" i="12"/>
  <c r="S87" i="12"/>
  <c r="H88" i="12"/>
  <c r="S88" i="12"/>
  <c r="R89" i="12"/>
  <c r="C99" i="12"/>
  <c r="C160" i="4" s="1"/>
  <c r="P99" i="12"/>
  <c r="P160" i="4" s="1"/>
  <c r="G100" i="12"/>
  <c r="G161" i="4" s="1"/>
  <c r="D216" i="13"/>
  <c r="D261" i="13"/>
  <c r="D253" i="13" s="1"/>
  <c r="L216" i="13"/>
  <c r="L261" i="13"/>
  <c r="L253" i="13" s="1"/>
  <c r="T216" i="13"/>
  <c r="T261" i="13"/>
  <c r="T253" i="13" s="1"/>
  <c r="B181" i="13"/>
  <c r="J199" i="13"/>
  <c r="E224" i="13"/>
  <c r="M224" i="13"/>
  <c r="U224" i="13"/>
  <c r="F233" i="13"/>
  <c r="N233" i="13"/>
  <c r="V233" i="13"/>
  <c r="G243" i="13"/>
  <c r="O243" i="13"/>
  <c r="W243" i="13"/>
  <c r="H253" i="13"/>
  <c r="P253" i="13"/>
  <c r="F261" i="14"/>
  <c r="N261" i="14"/>
  <c r="V261" i="14"/>
  <c r="C58" i="8"/>
  <c r="K58" i="8"/>
  <c r="S58" i="8"/>
  <c r="H111" i="9"/>
  <c r="P111" i="9"/>
  <c r="F128" i="9"/>
  <c r="N128" i="9"/>
  <c r="V128" i="9"/>
  <c r="G111" i="10"/>
  <c r="O111" i="10"/>
  <c r="W111" i="10"/>
  <c r="E128" i="10"/>
  <c r="M128" i="10"/>
  <c r="U128" i="10"/>
  <c r="V105" i="11"/>
  <c r="H106" i="11"/>
  <c r="N109" i="11"/>
  <c r="V109" i="11"/>
  <c r="F113" i="11"/>
  <c r="V113" i="11"/>
  <c r="D125" i="11"/>
  <c r="L125" i="11"/>
  <c r="T125" i="11"/>
  <c r="B128" i="11"/>
  <c r="J128" i="11"/>
  <c r="D129" i="11"/>
  <c r="L129" i="11"/>
  <c r="T129" i="11"/>
  <c r="B132" i="11"/>
  <c r="J132" i="11"/>
  <c r="R132" i="11"/>
  <c r="S156" i="11"/>
  <c r="N3" i="12"/>
  <c r="W3" i="12"/>
  <c r="E65" i="12"/>
  <c r="E63" i="12" s="1"/>
  <c r="N65" i="12"/>
  <c r="W65" i="12"/>
  <c r="J82" i="12"/>
  <c r="K85" i="12"/>
  <c r="U87" i="12"/>
  <c r="I88" i="12"/>
  <c r="W97" i="12"/>
  <c r="W158" i="4" s="1"/>
  <c r="U100" i="12"/>
  <c r="U161" i="4" s="1"/>
  <c r="L101" i="12"/>
  <c r="L162" i="4" s="1"/>
  <c r="I162" i="13"/>
  <c r="Q162" i="13"/>
  <c r="I171" i="13"/>
  <c r="Q171" i="13"/>
  <c r="D181" i="13"/>
  <c r="P181" i="13"/>
  <c r="O199" i="13"/>
  <c r="F224" i="13"/>
  <c r="N224" i="13"/>
  <c r="V224" i="13"/>
  <c r="H243" i="13"/>
  <c r="P243" i="13"/>
  <c r="I253" i="13"/>
  <c r="I111" i="9"/>
  <c r="Q111" i="9"/>
  <c r="I106" i="11"/>
  <c r="Q106" i="11"/>
  <c r="E108" i="11"/>
  <c r="M108" i="11"/>
  <c r="U108" i="11"/>
  <c r="E112" i="11"/>
  <c r="M112" i="11"/>
  <c r="U112" i="11"/>
  <c r="I123" i="11"/>
  <c r="Q123" i="11"/>
  <c r="E125" i="11"/>
  <c r="M125" i="11"/>
  <c r="U125" i="11"/>
  <c r="C128" i="11"/>
  <c r="K128" i="11"/>
  <c r="S128" i="11"/>
  <c r="E129" i="11"/>
  <c r="M129" i="11"/>
  <c r="U129" i="11"/>
  <c r="E136" i="11"/>
  <c r="M136" i="11"/>
  <c r="U136" i="11"/>
  <c r="G145" i="11"/>
  <c r="O145" i="11"/>
  <c r="W145" i="11"/>
  <c r="I147" i="11"/>
  <c r="Q147" i="11"/>
  <c r="C156" i="11"/>
  <c r="K156" i="11"/>
  <c r="T156" i="11"/>
  <c r="D85" i="12"/>
  <c r="D63" i="12"/>
  <c r="L85" i="12"/>
  <c r="T85" i="12"/>
  <c r="F65" i="12"/>
  <c r="D100" i="12"/>
  <c r="D161" i="4" s="1"/>
  <c r="L100" i="12"/>
  <c r="L161" i="4" s="1"/>
  <c r="M85" i="12"/>
  <c r="V87" i="12"/>
  <c r="J89" i="12"/>
  <c r="L97" i="12"/>
  <c r="L158" i="4" s="1"/>
  <c r="W100" i="12"/>
  <c r="W161" i="4" s="1"/>
  <c r="D199" i="13"/>
  <c r="D251" i="13"/>
  <c r="D243" i="13" s="1"/>
  <c r="L199" i="13"/>
  <c r="L251" i="13"/>
  <c r="L243" i="13" s="1"/>
  <c r="T199" i="13"/>
  <c r="T251" i="13"/>
  <c r="T243" i="13" s="1"/>
  <c r="F261" i="13"/>
  <c r="F253" i="13" s="1"/>
  <c r="F216" i="13"/>
  <c r="N261" i="13"/>
  <c r="N253" i="13" s="1"/>
  <c r="N216" i="13"/>
  <c r="V261" i="13"/>
  <c r="V253" i="13" s="1"/>
  <c r="V216" i="13"/>
  <c r="F181" i="13"/>
  <c r="R181" i="13"/>
  <c r="P199" i="13"/>
  <c r="E204" i="13"/>
  <c r="M204" i="13"/>
  <c r="U204" i="13"/>
  <c r="H216" i="13"/>
  <c r="J253" i="13"/>
  <c r="F251" i="14"/>
  <c r="N251" i="14"/>
  <c r="V251" i="14"/>
  <c r="H261" i="14"/>
  <c r="P261" i="14"/>
  <c r="I111" i="10"/>
  <c r="Q111" i="10"/>
  <c r="H105" i="11"/>
  <c r="P105" i="11"/>
  <c r="F108" i="11"/>
  <c r="N108" i="11"/>
  <c r="V108" i="11"/>
  <c r="H109" i="11"/>
  <c r="P109" i="11"/>
  <c r="F112" i="11"/>
  <c r="N112" i="11"/>
  <c r="V112" i="11"/>
  <c r="B123" i="11"/>
  <c r="J123" i="11"/>
  <c r="R123" i="11"/>
  <c r="D128" i="11"/>
  <c r="L128" i="11"/>
  <c r="U156" i="11"/>
  <c r="B82" i="12"/>
  <c r="W87" i="12"/>
  <c r="H99" i="12"/>
  <c r="H160" i="4" s="1"/>
  <c r="T181" i="13"/>
  <c r="R199" i="13"/>
  <c r="I233" i="13"/>
  <c r="Q233" i="13"/>
  <c r="C233" i="13"/>
  <c r="K233" i="13"/>
  <c r="S233" i="13"/>
  <c r="B111" i="10"/>
  <c r="J111" i="10"/>
  <c r="R111" i="10"/>
  <c r="I105" i="11"/>
  <c r="Q105" i="11"/>
  <c r="E107" i="11"/>
  <c r="M107" i="11"/>
  <c r="U107" i="11"/>
  <c r="I109" i="11"/>
  <c r="Q109" i="11"/>
  <c r="E111" i="11"/>
  <c r="M111" i="11"/>
  <c r="U111" i="11"/>
  <c r="I122" i="11"/>
  <c r="Q122" i="11"/>
  <c r="Q117" i="11" s="1"/>
  <c r="I126" i="11"/>
  <c r="Q126" i="11"/>
  <c r="E128" i="11"/>
  <c r="M128" i="11"/>
  <c r="D82" i="12"/>
  <c r="L82" i="12"/>
  <c r="T82" i="12"/>
  <c r="J63" i="12"/>
  <c r="R86" i="12"/>
  <c r="D99" i="12"/>
  <c r="D160" i="4" s="1"/>
  <c r="D87" i="12"/>
  <c r="L99" i="12"/>
  <c r="L160" i="4" s="1"/>
  <c r="L87" i="12"/>
  <c r="T99" i="12"/>
  <c r="T160" i="4" s="1"/>
  <c r="T87" i="12"/>
  <c r="F100" i="12"/>
  <c r="F161" i="4" s="1"/>
  <c r="F88" i="12"/>
  <c r="N100" i="12"/>
  <c r="N161" i="4" s="1"/>
  <c r="N88" i="12"/>
  <c r="V100" i="12"/>
  <c r="V161" i="4" s="1"/>
  <c r="V88" i="12"/>
  <c r="H101" i="12"/>
  <c r="H162" i="4" s="1"/>
  <c r="H89" i="12"/>
  <c r="P101" i="12"/>
  <c r="P162" i="4" s="1"/>
  <c r="P89" i="12"/>
  <c r="O85" i="12"/>
  <c r="N87" i="12"/>
  <c r="M88" i="12"/>
  <c r="B89" i="12"/>
  <c r="F251" i="13"/>
  <c r="F243" i="13" s="1"/>
  <c r="F199" i="13"/>
  <c r="N251" i="13"/>
  <c r="N243" i="13" s="1"/>
  <c r="N199" i="13"/>
  <c r="V251" i="13"/>
  <c r="V243" i="13" s="1"/>
  <c r="V199" i="13"/>
  <c r="V181" i="13"/>
  <c r="W199" i="13"/>
  <c r="P216" i="13"/>
  <c r="B233" i="13"/>
  <c r="J233" i="13"/>
  <c r="R233" i="13"/>
  <c r="E181" i="14"/>
  <c r="M181" i="14"/>
  <c r="U181" i="14"/>
  <c r="E199" i="14"/>
  <c r="M199" i="14"/>
  <c r="U199" i="14"/>
  <c r="E216" i="14"/>
  <c r="M216" i="14"/>
  <c r="U216" i="14"/>
  <c r="G251" i="14"/>
  <c r="O251" i="14"/>
  <c r="W251" i="14"/>
  <c r="I261" i="14"/>
  <c r="Q261" i="14"/>
  <c r="B34" i="15"/>
  <c r="J34" i="15"/>
  <c r="R34" i="15"/>
  <c r="F251" i="15"/>
  <c r="N251" i="15"/>
  <c r="V251" i="15"/>
  <c r="B261" i="15"/>
  <c r="J261" i="15"/>
  <c r="R261" i="15"/>
  <c r="H181" i="15"/>
  <c r="P181" i="15"/>
  <c r="T209" i="15"/>
  <c r="T210" i="15"/>
  <c r="T211" i="15"/>
  <c r="E214" i="15"/>
  <c r="U214" i="15"/>
  <c r="F217" i="15"/>
  <c r="L220" i="15"/>
  <c r="F199" i="14"/>
  <c r="N199" i="14"/>
  <c r="V199" i="14"/>
  <c r="H251" i="14"/>
  <c r="P251" i="14"/>
  <c r="B261" i="14"/>
  <c r="J261" i="14"/>
  <c r="R261" i="14"/>
  <c r="G251" i="15"/>
  <c r="O251" i="15"/>
  <c r="W251" i="15"/>
  <c r="I253" i="15"/>
  <c r="I211" i="15"/>
  <c r="I218" i="15"/>
  <c r="I214" i="15"/>
  <c r="I210" i="15"/>
  <c r="C261" i="15"/>
  <c r="K261" i="15"/>
  <c r="S261" i="15"/>
  <c r="I181" i="15"/>
  <c r="Q181" i="15"/>
  <c r="V209" i="15"/>
  <c r="U210" i="15"/>
  <c r="N213" i="15"/>
  <c r="I217" i="15"/>
  <c r="T89" i="16"/>
  <c r="G216" i="14"/>
  <c r="O216" i="14"/>
  <c r="W216" i="14"/>
  <c r="I251" i="14"/>
  <c r="Q251" i="14"/>
  <c r="C261" i="14"/>
  <c r="K261" i="14"/>
  <c r="S261" i="14"/>
  <c r="D34" i="15"/>
  <c r="L34" i="15"/>
  <c r="T34" i="15"/>
  <c r="H251" i="15"/>
  <c r="P251" i="15"/>
  <c r="B115" i="15"/>
  <c r="J115" i="15"/>
  <c r="J216" i="15" s="1"/>
  <c r="R115" i="15"/>
  <c r="R216" i="15" s="1"/>
  <c r="D261" i="15"/>
  <c r="L261" i="15"/>
  <c r="T261" i="15"/>
  <c r="B181" i="15"/>
  <c r="J181" i="15"/>
  <c r="R181" i="15"/>
  <c r="L209" i="15"/>
  <c r="L210" i="15"/>
  <c r="V210" i="15"/>
  <c r="V211" i="15"/>
  <c r="L216" i="15"/>
  <c r="U89" i="16"/>
  <c r="I181" i="13"/>
  <c r="Q181" i="13"/>
  <c r="C251" i="13"/>
  <c r="C243" i="13" s="1"/>
  <c r="K251" i="13"/>
  <c r="K243" i="13" s="1"/>
  <c r="S251" i="13"/>
  <c r="S243" i="13" s="1"/>
  <c r="E261" i="13"/>
  <c r="E253" i="13" s="1"/>
  <c r="M261" i="13"/>
  <c r="M253" i="13" s="1"/>
  <c r="U261" i="13"/>
  <c r="U253" i="13" s="1"/>
  <c r="H181" i="14"/>
  <c r="P181" i="14"/>
  <c r="H216" i="14"/>
  <c r="P216" i="14"/>
  <c r="B251" i="14"/>
  <c r="J251" i="14"/>
  <c r="R251" i="14"/>
  <c r="D261" i="14"/>
  <c r="L261" i="14"/>
  <c r="T261" i="14"/>
  <c r="E34" i="15"/>
  <c r="M34" i="15"/>
  <c r="U34" i="15"/>
  <c r="I251" i="15"/>
  <c r="Q251" i="15"/>
  <c r="C115" i="15"/>
  <c r="C216" i="15" s="1"/>
  <c r="K115" i="15"/>
  <c r="K216" i="15" s="1"/>
  <c r="S115" i="15"/>
  <c r="E261" i="15"/>
  <c r="E216" i="15"/>
  <c r="M261" i="15"/>
  <c r="M216" i="15"/>
  <c r="U261" i="15"/>
  <c r="U216" i="15"/>
  <c r="C181" i="15"/>
  <c r="K181" i="15"/>
  <c r="S181" i="15"/>
  <c r="N209" i="15"/>
  <c r="M210" i="15"/>
  <c r="M211" i="15"/>
  <c r="N217" i="15"/>
  <c r="M218" i="15"/>
  <c r="I181" i="14"/>
  <c r="Q181" i="14"/>
  <c r="C251" i="14"/>
  <c r="K251" i="14"/>
  <c r="S251" i="14"/>
  <c r="B251" i="15"/>
  <c r="J251" i="15"/>
  <c r="R251" i="15"/>
  <c r="D217" i="15"/>
  <c r="D213" i="15"/>
  <c r="D218" i="15"/>
  <c r="D214" i="15"/>
  <c r="D253" i="15"/>
  <c r="L217" i="15"/>
  <c r="L213" i="15"/>
  <c r="L218" i="15"/>
  <c r="L214" i="15"/>
  <c r="L253" i="15"/>
  <c r="T217" i="15"/>
  <c r="T213" i="15"/>
  <c r="T218" i="15"/>
  <c r="T214" i="15"/>
  <c r="T253" i="15"/>
  <c r="F261" i="15"/>
  <c r="F216" i="15"/>
  <c r="N261" i="15"/>
  <c r="N216" i="15"/>
  <c r="V261" i="15"/>
  <c r="V216" i="15"/>
  <c r="D181" i="15"/>
  <c r="L181" i="15"/>
  <c r="T181" i="15"/>
  <c r="F199" i="15"/>
  <c r="N199" i="15"/>
  <c r="V199" i="15"/>
  <c r="D209" i="15"/>
  <c r="D204" i="15" s="1"/>
  <c r="D210" i="15"/>
  <c r="N210" i="15"/>
  <c r="N204" i="15" s="1"/>
  <c r="D211" i="15"/>
  <c r="F213" i="15"/>
  <c r="B172" i="17"/>
  <c r="B168" i="17"/>
  <c r="B164" i="17"/>
  <c r="B173" i="17"/>
  <c r="B169" i="17"/>
  <c r="B165" i="17"/>
  <c r="B161" i="17"/>
  <c r="B53" i="16"/>
  <c r="B174" i="17"/>
  <c r="B170" i="17"/>
  <c r="B166" i="17"/>
  <c r="B162" i="17"/>
  <c r="B175" i="17"/>
  <c r="B167" i="17"/>
  <c r="B163" i="17"/>
  <c r="C181" i="13"/>
  <c r="K181" i="13"/>
  <c r="S181" i="13"/>
  <c r="E251" i="13"/>
  <c r="E243" i="13" s="1"/>
  <c r="M251" i="13"/>
  <c r="M243" i="13" s="1"/>
  <c r="U251" i="13"/>
  <c r="U243" i="13" s="1"/>
  <c r="B181" i="14"/>
  <c r="J181" i="14"/>
  <c r="R181" i="14"/>
  <c r="D251" i="14"/>
  <c r="L251" i="14"/>
  <c r="T251" i="14"/>
  <c r="C251" i="15"/>
  <c r="K251" i="15"/>
  <c r="S251" i="15"/>
  <c r="E217" i="15"/>
  <c r="E213" i="15"/>
  <c r="E209" i="15"/>
  <c r="E204" i="15" s="1"/>
  <c r="E253" i="15"/>
  <c r="E220" i="15"/>
  <c r="M217" i="15"/>
  <c r="M204" i="15" s="1"/>
  <c r="M213" i="15"/>
  <c r="M209" i="15"/>
  <c r="M253" i="15"/>
  <c r="M220" i="15"/>
  <c r="U217" i="15"/>
  <c r="U213" i="15"/>
  <c r="U209" i="15"/>
  <c r="U253" i="15"/>
  <c r="U220" i="15"/>
  <c r="G261" i="15"/>
  <c r="O261" i="15"/>
  <c r="W261" i="15"/>
  <c r="E181" i="15"/>
  <c r="M181" i="15"/>
  <c r="U181" i="15"/>
  <c r="G199" i="15"/>
  <c r="O199" i="15"/>
  <c r="W199" i="15"/>
  <c r="E210" i="15"/>
  <c r="E211" i="15"/>
  <c r="T216" i="15"/>
  <c r="D220" i="15"/>
  <c r="C181" i="14"/>
  <c r="K181" i="14"/>
  <c r="S181" i="14"/>
  <c r="D251" i="15"/>
  <c r="L251" i="15"/>
  <c r="T251" i="15"/>
  <c r="F218" i="15"/>
  <c r="F214" i="15"/>
  <c r="F253" i="15"/>
  <c r="F220" i="15"/>
  <c r="N218" i="15"/>
  <c r="N214" i="15"/>
  <c r="N253" i="15"/>
  <c r="N220" i="15"/>
  <c r="V218" i="15"/>
  <c r="V214" i="15"/>
  <c r="V253" i="15"/>
  <c r="V220" i="15"/>
  <c r="H261" i="15"/>
  <c r="H216" i="15"/>
  <c r="P261" i="15"/>
  <c r="P216" i="15"/>
  <c r="F210" i="15"/>
  <c r="F211" i="15"/>
  <c r="I213" i="15"/>
  <c r="V217" i="15"/>
  <c r="U218" i="15"/>
  <c r="U204" i="15" s="1"/>
  <c r="J240" i="17"/>
  <c r="D181" i="14"/>
  <c r="L181" i="14"/>
  <c r="T181" i="14"/>
  <c r="I34" i="15"/>
  <c r="Q34" i="15"/>
  <c r="E251" i="15"/>
  <c r="M251" i="15"/>
  <c r="U251" i="15"/>
  <c r="G115" i="15"/>
  <c r="G216" i="15" s="1"/>
  <c r="O115" i="15"/>
  <c r="W115" i="15"/>
  <c r="I261" i="15"/>
  <c r="Q261" i="15"/>
  <c r="G181" i="15"/>
  <c r="O181" i="15"/>
  <c r="W181" i="15"/>
  <c r="I199" i="15"/>
  <c r="Q199" i="15"/>
  <c r="I209" i="15"/>
  <c r="D216" i="15"/>
  <c r="I220" i="15"/>
  <c r="C92" i="16"/>
  <c r="K92" i="16"/>
  <c r="S92" i="16"/>
  <c r="E93" i="16"/>
  <c r="M93" i="16"/>
  <c r="U93" i="16"/>
  <c r="G103" i="16"/>
  <c r="G166" i="4" s="1"/>
  <c r="O103" i="16"/>
  <c r="O166" i="4" s="1"/>
  <c r="W103" i="16"/>
  <c r="W166" i="4" s="1"/>
  <c r="H203" i="17"/>
  <c r="H246" i="17"/>
  <c r="P203" i="17"/>
  <c r="P246" i="17"/>
  <c r="H162" i="17"/>
  <c r="P162" i="17"/>
  <c r="D164" i="17"/>
  <c r="L164" i="17"/>
  <c r="T164" i="17"/>
  <c r="H166" i="17"/>
  <c r="P166" i="17"/>
  <c r="D168" i="17"/>
  <c r="L168" i="17"/>
  <c r="T168" i="17"/>
  <c r="P170" i="17"/>
  <c r="B171" i="17"/>
  <c r="D172" i="17"/>
  <c r="L172" i="17"/>
  <c r="T172" i="17"/>
  <c r="H174" i="17"/>
  <c r="P174" i="17"/>
  <c r="L184" i="17"/>
  <c r="V184" i="17"/>
  <c r="B190" i="17"/>
  <c r="U190" i="17"/>
  <c r="H197" i="17"/>
  <c r="P197" i="17"/>
  <c r="B197" i="17"/>
  <c r="J197" i="17"/>
  <c r="R197" i="17"/>
  <c r="B203" i="17"/>
  <c r="E229" i="17"/>
  <c r="M229" i="17"/>
  <c r="U229" i="17"/>
  <c r="V246" i="17"/>
  <c r="J248" i="17"/>
  <c r="U217" i="18"/>
  <c r="U174" i="18"/>
  <c r="U170" i="18"/>
  <c r="U162" i="18"/>
  <c r="U175" i="18"/>
  <c r="U167" i="18"/>
  <c r="U163" i="18"/>
  <c r="U172" i="18"/>
  <c r="U168" i="18"/>
  <c r="U164" i="18"/>
  <c r="B172" i="18"/>
  <c r="B168" i="18"/>
  <c r="B164" i="18"/>
  <c r="B173" i="18"/>
  <c r="B169" i="18"/>
  <c r="B165" i="18"/>
  <c r="B161" i="18"/>
  <c r="B217" i="18"/>
  <c r="B174" i="18"/>
  <c r="B170" i="18"/>
  <c r="B162" i="18"/>
  <c r="B175" i="18"/>
  <c r="B167" i="18"/>
  <c r="B163" i="18"/>
  <c r="J172" i="18"/>
  <c r="J164" i="18"/>
  <c r="J173" i="18"/>
  <c r="J162" i="18"/>
  <c r="R172" i="18"/>
  <c r="R168" i="18"/>
  <c r="R164" i="18"/>
  <c r="R173" i="18"/>
  <c r="R169" i="18"/>
  <c r="R165" i="18"/>
  <c r="R161" i="18"/>
  <c r="R174" i="18"/>
  <c r="R170" i="18"/>
  <c r="R162" i="18"/>
  <c r="R175" i="18"/>
  <c r="R167" i="18"/>
  <c r="R163" i="18"/>
  <c r="M169" i="18"/>
  <c r="I226" i="18"/>
  <c r="U52" i="16"/>
  <c r="I71" i="16"/>
  <c r="Q71" i="16"/>
  <c r="D92" i="16"/>
  <c r="L92" i="16"/>
  <c r="T92" i="16"/>
  <c r="F93" i="16"/>
  <c r="N93" i="16"/>
  <c r="V93" i="16"/>
  <c r="T101" i="16"/>
  <c r="T164" i="4" s="1"/>
  <c r="F102" i="16"/>
  <c r="F165" i="4" s="1"/>
  <c r="N102" i="16"/>
  <c r="N165" i="4" s="1"/>
  <c r="V102" i="16"/>
  <c r="V165" i="4" s="1"/>
  <c r="H103" i="16"/>
  <c r="H166" i="4" s="1"/>
  <c r="P103" i="16"/>
  <c r="P166" i="4" s="1"/>
  <c r="G190" i="17"/>
  <c r="G237" i="17"/>
  <c r="G229" i="17" s="1"/>
  <c r="O190" i="17"/>
  <c r="O237" i="17"/>
  <c r="W190" i="17"/>
  <c r="W237" i="17"/>
  <c r="I203" i="17"/>
  <c r="I246" i="17"/>
  <c r="Q203" i="17"/>
  <c r="Q246" i="17"/>
  <c r="C209" i="17"/>
  <c r="C248" i="17"/>
  <c r="K209" i="17"/>
  <c r="K248" i="17"/>
  <c r="K240" i="17" s="1"/>
  <c r="S209" i="17"/>
  <c r="S248" i="17"/>
  <c r="S240" i="17" s="1"/>
  <c r="I162" i="17"/>
  <c r="Q162" i="17"/>
  <c r="C163" i="17"/>
  <c r="S163" i="17"/>
  <c r="E164" i="17"/>
  <c r="M164" i="17"/>
  <c r="U164" i="17"/>
  <c r="I166" i="17"/>
  <c r="Q166" i="17"/>
  <c r="C167" i="17"/>
  <c r="K167" i="17"/>
  <c r="S167" i="17"/>
  <c r="E168" i="17"/>
  <c r="M168" i="17"/>
  <c r="U168" i="17"/>
  <c r="I170" i="17"/>
  <c r="Q170" i="17"/>
  <c r="C171" i="17"/>
  <c r="S171" i="17"/>
  <c r="E172" i="17"/>
  <c r="M172" i="17"/>
  <c r="U172" i="17"/>
  <c r="I174" i="17"/>
  <c r="Q174" i="17"/>
  <c r="C175" i="17"/>
  <c r="S175" i="17"/>
  <c r="M184" i="17"/>
  <c r="W184" i="17"/>
  <c r="D190" i="17"/>
  <c r="C203" i="17"/>
  <c r="J217" i="17"/>
  <c r="R217" i="17"/>
  <c r="D217" i="17"/>
  <c r="L217" i="17"/>
  <c r="T217" i="17"/>
  <c r="F217" i="17"/>
  <c r="N217" i="17"/>
  <c r="V217" i="17"/>
  <c r="B226" i="17"/>
  <c r="B217" i="17" s="1"/>
  <c r="R248" i="17"/>
  <c r="R240" i="17" s="1"/>
  <c r="C226" i="18"/>
  <c r="K226" i="18"/>
  <c r="S226" i="18"/>
  <c r="E235" i="18"/>
  <c r="M235" i="18"/>
  <c r="U235" i="18"/>
  <c r="I246" i="18"/>
  <c r="Q246" i="18"/>
  <c r="U169" i="18"/>
  <c r="Q226" i="18"/>
  <c r="L176" i="19"/>
  <c r="L172" i="19"/>
  <c r="L168" i="19"/>
  <c r="L169" i="19"/>
  <c r="L167" i="19"/>
  <c r="L165" i="19"/>
  <c r="C91" i="16"/>
  <c r="C89" i="16" s="1"/>
  <c r="U101" i="16"/>
  <c r="U164" i="4" s="1"/>
  <c r="I103" i="16"/>
  <c r="I166" i="4" s="1"/>
  <c r="Q103" i="16"/>
  <c r="Q166" i="4" s="1"/>
  <c r="J5" i="17"/>
  <c r="J171" i="17" s="1"/>
  <c r="R5" i="17"/>
  <c r="R171" i="17" s="1"/>
  <c r="H190" i="17"/>
  <c r="H237" i="17"/>
  <c r="P190" i="17"/>
  <c r="P237" i="17"/>
  <c r="P229" i="17" s="1"/>
  <c r="D209" i="17"/>
  <c r="D248" i="17"/>
  <c r="L209" i="17"/>
  <c r="L248" i="17"/>
  <c r="T209" i="17"/>
  <c r="T248" i="17"/>
  <c r="H161" i="17"/>
  <c r="P161" i="17"/>
  <c r="D163" i="17"/>
  <c r="L163" i="17"/>
  <c r="T163" i="17"/>
  <c r="H165" i="17"/>
  <c r="P165" i="17"/>
  <c r="D167" i="17"/>
  <c r="L167" i="17"/>
  <c r="T167" i="17"/>
  <c r="H169" i="17"/>
  <c r="P169" i="17"/>
  <c r="D171" i="17"/>
  <c r="L171" i="17"/>
  <c r="T171" i="17"/>
  <c r="H173" i="17"/>
  <c r="P173" i="17"/>
  <c r="D175" i="17"/>
  <c r="L175" i="17"/>
  <c r="T175" i="17"/>
  <c r="D184" i="17"/>
  <c r="N184" i="17"/>
  <c r="E190" i="17"/>
  <c r="J203" i="17"/>
  <c r="C217" i="17"/>
  <c r="K217" i="17"/>
  <c r="S217" i="17"/>
  <c r="E217" i="17"/>
  <c r="M217" i="17"/>
  <c r="U217" i="17"/>
  <c r="V240" i="17"/>
  <c r="E162" i="18"/>
  <c r="D226" i="18"/>
  <c r="L226" i="18"/>
  <c r="T226" i="18"/>
  <c r="B246" i="18"/>
  <c r="J246" i="18"/>
  <c r="R246" i="18"/>
  <c r="M161" i="18"/>
  <c r="I248" i="18"/>
  <c r="D171" i="19"/>
  <c r="P191" i="19"/>
  <c r="P178" i="19" s="1"/>
  <c r="P187" i="19"/>
  <c r="P183" i="19"/>
  <c r="P229" i="19"/>
  <c r="P192" i="19"/>
  <c r="P188" i="19"/>
  <c r="P185" i="19"/>
  <c r="E237" i="19"/>
  <c r="H102" i="16"/>
  <c r="H165" i="4" s="1"/>
  <c r="P102" i="16"/>
  <c r="P165" i="4" s="1"/>
  <c r="B103" i="16"/>
  <c r="B166" i="4" s="1"/>
  <c r="J103" i="16"/>
  <c r="J166" i="4" s="1"/>
  <c r="R103" i="16"/>
  <c r="R166" i="4" s="1"/>
  <c r="O229" i="17"/>
  <c r="W229" i="17"/>
  <c r="I190" i="17"/>
  <c r="I237" i="17"/>
  <c r="I229" i="17" s="1"/>
  <c r="Q190" i="17"/>
  <c r="Q237" i="17"/>
  <c r="Q229" i="17" s="1"/>
  <c r="C240" i="17"/>
  <c r="E209" i="17"/>
  <c r="E248" i="17"/>
  <c r="M209" i="17"/>
  <c r="M248" i="17"/>
  <c r="U209" i="17"/>
  <c r="U248" i="17"/>
  <c r="I161" i="17"/>
  <c r="Q161" i="17"/>
  <c r="C162" i="17"/>
  <c r="K162" i="17"/>
  <c r="S162" i="17"/>
  <c r="E163" i="17"/>
  <c r="M163" i="17"/>
  <c r="U163" i="17"/>
  <c r="I165" i="17"/>
  <c r="Q165" i="17"/>
  <c r="C166" i="17"/>
  <c r="S166" i="17"/>
  <c r="E167" i="17"/>
  <c r="M167" i="17"/>
  <c r="U167" i="17"/>
  <c r="I169" i="17"/>
  <c r="Q169" i="17"/>
  <c r="C170" i="17"/>
  <c r="K170" i="17"/>
  <c r="S170" i="17"/>
  <c r="E171" i="17"/>
  <c r="M171" i="17"/>
  <c r="U171" i="17"/>
  <c r="I173" i="17"/>
  <c r="Q173" i="17"/>
  <c r="C174" i="17"/>
  <c r="S174" i="17"/>
  <c r="E175" i="17"/>
  <c r="M175" i="17"/>
  <c r="U175" i="17"/>
  <c r="E184" i="17"/>
  <c r="O184" i="17"/>
  <c r="J190" i="17"/>
  <c r="K203" i="17"/>
  <c r="H229" i="17"/>
  <c r="D229" i="17"/>
  <c r="L229" i="17"/>
  <c r="T229" i="17"/>
  <c r="B235" i="17"/>
  <c r="B229" i="17" s="1"/>
  <c r="E226" i="18"/>
  <c r="M226" i="18"/>
  <c r="U226" i="18"/>
  <c r="G235" i="18"/>
  <c r="O235" i="18"/>
  <c r="W235" i="18"/>
  <c r="C246" i="18"/>
  <c r="K246" i="18"/>
  <c r="S246" i="18"/>
  <c r="E248" i="18"/>
  <c r="M248" i="18"/>
  <c r="U248" i="18"/>
  <c r="U161" i="18"/>
  <c r="E178" i="18"/>
  <c r="M178" i="18"/>
  <c r="U178" i="18"/>
  <c r="G178" i="18"/>
  <c r="O178" i="18"/>
  <c r="W178" i="18"/>
  <c r="I178" i="18"/>
  <c r="Q178" i="18"/>
  <c r="Q248" i="18"/>
  <c r="I235" i="19"/>
  <c r="D71" i="16"/>
  <c r="L71" i="16"/>
  <c r="T71" i="16"/>
  <c r="I102" i="16"/>
  <c r="I165" i="4" s="1"/>
  <c r="Q102" i="16"/>
  <c r="Q165" i="4" s="1"/>
  <c r="C103" i="16"/>
  <c r="C166" i="4" s="1"/>
  <c r="K103" i="16"/>
  <c r="K166" i="4" s="1"/>
  <c r="S103" i="16"/>
  <c r="S166" i="4" s="1"/>
  <c r="D246" i="17"/>
  <c r="D203" i="17"/>
  <c r="L246" i="17"/>
  <c r="L203" i="17"/>
  <c r="T246" i="17"/>
  <c r="T203" i="17"/>
  <c r="D162" i="17"/>
  <c r="L162" i="17"/>
  <c r="T162" i="17"/>
  <c r="H164" i="17"/>
  <c r="P164" i="17"/>
  <c r="D166" i="17"/>
  <c r="L166" i="17"/>
  <c r="T166" i="17"/>
  <c r="H168" i="17"/>
  <c r="P168" i="17"/>
  <c r="D170" i="17"/>
  <c r="L170" i="17"/>
  <c r="T170" i="17"/>
  <c r="H172" i="17"/>
  <c r="P172" i="17"/>
  <c r="D174" i="17"/>
  <c r="L174" i="17"/>
  <c r="T174" i="17"/>
  <c r="F184" i="17"/>
  <c r="P184" i="17"/>
  <c r="L190" i="17"/>
  <c r="R203" i="17"/>
  <c r="F209" i="17"/>
  <c r="J235" i="17"/>
  <c r="J229" i="17" s="1"/>
  <c r="F237" i="17"/>
  <c r="F229" i="17" s="1"/>
  <c r="D173" i="18"/>
  <c r="D169" i="18"/>
  <c r="D165" i="18"/>
  <c r="D161" i="18"/>
  <c r="D217" i="18"/>
  <c r="D174" i="18"/>
  <c r="D170" i="18"/>
  <c r="D162" i="18"/>
  <c r="D175" i="18"/>
  <c r="D167" i="18"/>
  <c r="D163" i="18"/>
  <c r="D172" i="18"/>
  <c r="D168" i="18"/>
  <c r="D164" i="18"/>
  <c r="L174" i="18"/>
  <c r="L170" i="18"/>
  <c r="L175" i="18"/>
  <c r="L172" i="18"/>
  <c r="L168" i="18"/>
  <c r="L164" i="18"/>
  <c r="T173" i="18"/>
  <c r="T169" i="18"/>
  <c r="T165" i="18"/>
  <c r="T161" i="18"/>
  <c r="T217" i="18"/>
  <c r="T174" i="18"/>
  <c r="T170" i="18"/>
  <c r="T162" i="18"/>
  <c r="T175" i="18"/>
  <c r="T167" i="18"/>
  <c r="T163" i="18"/>
  <c r="T172" i="18"/>
  <c r="T168" i="18"/>
  <c r="T164" i="18"/>
  <c r="F226" i="18"/>
  <c r="N226" i="18"/>
  <c r="V226" i="18"/>
  <c r="H235" i="18"/>
  <c r="P235" i="18"/>
  <c r="D246" i="18"/>
  <c r="L246" i="18"/>
  <c r="T246" i="18"/>
  <c r="F248" i="18"/>
  <c r="N248" i="18"/>
  <c r="V248" i="18"/>
  <c r="G197" i="18"/>
  <c r="O197" i="18"/>
  <c r="W197" i="18"/>
  <c r="I197" i="18"/>
  <c r="Q197" i="18"/>
  <c r="C197" i="18"/>
  <c r="K197" i="18"/>
  <c r="S197" i="18"/>
  <c r="I235" i="18"/>
  <c r="E237" i="18"/>
  <c r="D217" i="19"/>
  <c r="D176" i="19"/>
  <c r="D172" i="19"/>
  <c r="D168" i="19"/>
  <c r="D167" i="19"/>
  <c r="D165" i="19"/>
  <c r="D169" i="19"/>
  <c r="F226" i="19"/>
  <c r="F5" i="19"/>
  <c r="N226" i="19"/>
  <c r="N171" i="19"/>
  <c r="N5" i="19"/>
  <c r="V226" i="19"/>
  <c r="V171" i="19"/>
  <c r="V5" i="19"/>
  <c r="Q235" i="19"/>
  <c r="D103" i="16"/>
  <c r="D166" i="4" s="1"/>
  <c r="L103" i="16"/>
  <c r="L166" i="4" s="1"/>
  <c r="T103" i="16"/>
  <c r="T166" i="4" s="1"/>
  <c r="C190" i="17"/>
  <c r="C237" i="17"/>
  <c r="K190" i="17"/>
  <c r="K237" i="17"/>
  <c r="S190" i="17"/>
  <c r="S237" i="17"/>
  <c r="E246" i="17"/>
  <c r="E203" i="17"/>
  <c r="M246" i="17"/>
  <c r="M203" i="17"/>
  <c r="U246" i="17"/>
  <c r="U203" i="17"/>
  <c r="G248" i="17"/>
  <c r="G209" i="17"/>
  <c r="O248" i="17"/>
  <c r="O209" i="17"/>
  <c r="W248" i="17"/>
  <c r="W209" i="17"/>
  <c r="C161" i="17"/>
  <c r="K161" i="17"/>
  <c r="E162" i="17"/>
  <c r="M162" i="17"/>
  <c r="U162" i="17"/>
  <c r="C165" i="17"/>
  <c r="K165" i="17"/>
  <c r="S165" i="17"/>
  <c r="E166" i="17"/>
  <c r="M166" i="17"/>
  <c r="U166" i="17"/>
  <c r="C169" i="17"/>
  <c r="K169" i="17"/>
  <c r="E170" i="17"/>
  <c r="M170" i="17"/>
  <c r="U170" i="17"/>
  <c r="C173" i="17"/>
  <c r="K173" i="17"/>
  <c r="E174" i="17"/>
  <c r="M174" i="17"/>
  <c r="U174" i="17"/>
  <c r="G184" i="17"/>
  <c r="Q184" i="17"/>
  <c r="S203" i="17"/>
  <c r="N209" i="17"/>
  <c r="R235" i="17"/>
  <c r="R229" i="17" s="1"/>
  <c r="N237" i="17"/>
  <c r="N229" i="17" s="1"/>
  <c r="M217" i="18"/>
  <c r="M174" i="18"/>
  <c r="M170" i="18"/>
  <c r="M162" i="18"/>
  <c r="M175" i="18"/>
  <c r="M167" i="18"/>
  <c r="M163" i="18"/>
  <c r="M172" i="18"/>
  <c r="M168" i="18"/>
  <c r="M164" i="18"/>
  <c r="M166" i="18"/>
  <c r="G226" i="18"/>
  <c r="O226" i="18"/>
  <c r="W226" i="18"/>
  <c r="C237" i="18"/>
  <c r="K237" i="18"/>
  <c r="S237" i="18"/>
  <c r="G248" i="18"/>
  <c r="O248" i="18"/>
  <c r="W248" i="18"/>
  <c r="M165" i="18"/>
  <c r="Q235" i="18"/>
  <c r="M237" i="18"/>
  <c r="B235" i="19"/>
  <c r="B61" i="19"/>
  <c r="B184" i="19" s="1"/>
  <c r="J184" i="19"/>
  <c r="J235" i="19"/>
  <c r="J61" i="19"/>
  <c r="R235" i="19"/>
  <c r="R61" i="19"/>
  <c r="D237" i="19"/>
  <c r="D61" i="19"/>
  <c r="D190" i="19" s="1"/>
  <c r="L237" i="19"/>
  <c r="L61" i="19"/>
  <c r="T237" i="19"/>
  <c r="T61" i="19"/>
  <c r="T190" i="19" s="1"/>
  <c r="F203" i="19"/>
  <c r="F246" i="19"/>
  <c r="N203" i="19"/>
  <c r="N246" i="19"/>
  <c r="V203" i="19"/>
  <c r="V246" i="19"/>
  <c r="H248" i="19"/>
  <c r="H209" i="19"/>
  <c r="P248" i="19"/>
  <c r="P209" i="19"/>
  <c r="Q226" i="19"/>
  <c r="F71" i="16"/>
  <c r="N71" i="16"/>
  <c r="V71" i="16"/>
  <c r="F5" i="17"/>
  <c r="F171" i="17" s="1"/>
  <c r="N5" i="17"/>
  <c r="N171" i="17" s="1"/>
  <c r="V5" i="17"/>
  <c r="H248" i="17"/>
  <c r="H240" i="17" s="1"/>
  <c r="H209" i="17"/>
  <c r="P248" i="17"/>
  <c r="P240" i="17" s="1"/>
  <c r="P209" i="17"/>
  <c r="D161" i="17"/>
  <c r="L161" i="17"/>
  <c r="T161" i="17"/>
  <c r="H163" i="17"/>
  <c r="P163" i="17"/>
  <c r="D165" i="17"/>
  <c r="L165" i="17"/>
  <c r="T165" i="17"/>
  <c r="H167" i="17"/>
  <c r="P167" i="17"/>
  <c r="D169" i="17"/>
  <c r="L169" i="17"/>
  <c r="T169" i="17"/>
  <c r="H171" i="17"/>
  <c r="P171" i="17"/>
  <c r="H184" i="17"/>
  <c r="T184" i="17"/>
  <c r="R190" i="17"/>
  <c r="V209" i="17"/>
  <c r="G217" i="17"/>
  <c r="O217" i="17"/>
  <c r="W217" i="17"/>
  <c r="V237" i="17"/>
  <c r="V229" i="17" s="1"/>
  <c r="F246" i="17"/>
  <c r="F240" i="17" s="1"/>
  <c r="N217" i="18"/>
  <c r="H226" i="18"/>
  <c r="P226" i="18"/>
  <c r="D237" i="18"/>
  <c r="L237" i="18"/>
  <c r="T237" i="18"/>
  <c r="H248" i="18"/>
  <c r="P248" i="18"/>
  <c r="U165" i="18"/>
  <c r="U237" i="18"/>
  <c r="T217" i="19"/>
  <c r="T176" i="19"/>
  <c r="T172" i="19"/>
  <c r="T168" i="19"/>
  <c r="T165" i="19"/>
  <c r="T169" i="19"/>
  <c r="T173" i="19"/>
  <c r="B132" i="21"/>
  <c r="G5" i="17"/>
  <c r="G171" i="17" s="1"/>
  <c r="O5" i="17"/>
  <c r="W5" i="17"/>
  <c r="C184" i="17"/>
  <c r="C235" i="17"/>
  <c r="C229" i="17" s="1"/>
  <c r="K184" i="17"/>
  <c r="K235" i="17"/>
  <c r="S184" i="17"/>
  <c r="S235" i="17"/>
  <c r="S229" i="17" s="1"/>
  <c r="G203" i="17"/>
  <c r="G246" i="17"/>
  <c r="G240" i="17" s="1"/>
  <c r="O203" i="17"/>
  <c r="O246" i="17"/>
  <c r="W203" i="17"/>
  <c r="W246" i="17"/>
  <c r="I248" i="17"/>
  <c r="I209" i="17"/>
  <c r="Q248" i="17"/>
  <c r="Q209" i="17"/>
  <c r="E161" i="17"/>
  <c r="M161" i="17"/>
  <c r="U161" i="17"/>
  <c r="I163" i="17"/>
  <c r="Q163" i="17"/>
  <c r="C164" i="17"/>
  <c r="K164" i="17"/>
  <c r="S164" i="17"/>
  <c r="E165" i="17"/>
  <c r="M165" i="17"/>
  <c r="U165" i="17"/>
  <c r="I167" i="17"/>
  <c r="Q167" i="17"/>
  <c r="C168" i="17"/>
  <c r="S168" i="17"/>
  <c r="E169" i="17"/>
  <c r="M169" i="17"/>
  <c r="U169" i="17"/>
  <c r="I171" i="17"/>
  <c r="Q171" i="17"/>
  <c r="I184" i="17"/>
  <c r="U184" i="17"/>
  <c r="T190" i="17"/>
  <c r="N246" i="17"/>
  <c r="N240" i="17" s="1"/>
  <c r="B248" i="17"/>
  <c r="B240" i="17" s="1"/>
  <c r="G223" i="18"/>
  <c r="G5" i="18"/>
  <c r="G166" i="18" s="1"/>
  <c r="O223" i="18"/>
  <c r="O5" i="18"/>
  <c r="W223" i="18"/>
  <c r="W5" i="18"/>
  <c r="W166" i="18" s="1"/>
  <c r="I172" i="18"/>
  <c r="I168" i="18"/>
  <c r="I164" i="18"/>
  <c r="I173" i="18"/>
  <c r="I169" i="18"/>
  <c r="I165" i="18"/>
  <c r="I161" i="18"/>
  <c r="I217" i="18"/>
  <c r="I174" i="18"/>
  <c r="I170" i="18"/>
  <c r="I162" i="18"/>
  <c r="Q172" i="18"/>
  <c r="Q168" i="18"/>
  <c r="Q164" i="18"/>
  <c r="Q173" i="18"/>
  <c r="Q169" i="18"/>
  <c r="Q165" i="18"/>
  <c r="Q161" i="18"/>
  <c r="Q217" i="18"/>
  <c r="Q174" i="18"/>
  <c r="Q170" i="18"/>
  <c r="Q162" i="18"/>
  <c r="C184" i="18"/>
  <c r="C235" i="18"/>
  <c r="K184" i="18"/>
  <c r="K235" i="18"/>
  <c r="S184" i="18"/>
  <c r="S235" i="18"/>
  <c r="G203" i="18"/>
  <c r="G246" i="18"/>
  <c r="O203" i="18"/>
  <c r="O246" i="18"/>
  <c r="W203" i="18"/>
  <c r="W246" i="18"/>
  <c r="I163" i="18"/>
  <c r="I226" i="19"/>
  <c r="H191" i="19"/>
  <c r="H183" i="19"/>
  <c r="H229" i="19"/>
  <c r="H185" i="19"/>
  <c r="F161" i="18"/>
  <c r="N161" i="18"/>
  <c r="V161" i="18"/>
  <c r="F165" i="18"/>
  <c r="N165" i="18"/>
  <c r="V165" i="18"/>
  <c r="F169" i="18"/>
  <c r="N169" i="18"/>
  <c r="V169" i="18"/>
  <c r="B171" i="18"/>
  <c r="J171" i="18"/>
  <c r="R171" i="18"/>
  <c r="F173" i="18"/>
  <c r="N173" i="18"/>
  <c r="V173" i="18"/>
  <c r="D190" i="18"/>
  <c r="B203" i="18"/>
  <c r="J203" i="18"/>
  <c r="R203" i="18"/>
  <c r="F209" i="18"/>
  <c r="N209" i="18"/>
  <c r="V209" i="18"/>
  <c r="D223" i="18"/>
  <c r="L223" i="18"/>
  <c r="T223" i="18"/>
  <c r="B226" i="18"/>
  <c r="J226" i="18"/>
  <c r="R226" i="18"/>
  <c r="B235" i="18"/>
  <c r="J235" i="18"/>
  <c r="R235" i="18"/>
  <c r="F237" i="18"/>
  <c r="N237" i="18"/>
  <c r="V237" i="18"/>
  <c r="F246" i="18"/>
  <c r="N246" i="18"/>
  <c r="V246" i="18"/>
  <c r="B248" i="18"/>
  <c r="J248" i="18"/>
  <c r="R248" i="18"/>
  <c r="E217" i="19"/>
  <c r="E176" i="19"/>
  <c r="E172" i="19"/>
  <c r="E168" i="19"/>
  <c r="M217" i="19"/>
  <c r="M176" i="19"/>
  <c r="M172" i="19"/>
  <c r="M168" i="19"/>
  <c r="U217" i="19"/>
  <c r="U176" i="19"/>
  <c r="U172" i="19"/>
  <c r="U168" i="19"/>
  <c r="G226" i="19"/>
  <c r="O226" i="19"/>
  <c r="W226" i="19"/>
  <c r="I191" i="19"/>
  <c r="I187" i="19"/>
  <c r="I183" i="19"/>
  <c r="I229" i="19"/>
  <c r="I192" i="19"/>
  <c r="I188" i="19"/>
  <c r="I185" i="19"/>
  <c r="Q191" i="19"/>
  <c r="Q187" i="19"/>
  <c r="Q183" i="19"/>
  <c r="Q229" i="19"/>
  <c r="Q192" i="19"/>
  <c r="Q188" i="19"/>
  <c r="Q185" i="19"/>
  <c r="C235" i="19"/>
  <c r="K235" i="19"/>
  <c r="S235" i="19"/>
  <c r="E190" i="19"/>
  <c r="M190" i="19"/>
  <c r="U190" i="19"/>
  <c r="G203" i="19"/>
  <c r="G246" i="19"/>
  <c r="O203" i="19"/>
  <c r="O246" i="19"/>
  <c r="W203" i="19"/>
  <c r="W246" i="19"/>
  <c r="U167" i="19"/>
  <c r="B172" i="19"/>
  <c r="E173" i="19"/>
  <c r="M237" i="19"/>
  <c r="E69" i="20"/>
  <c r="E51" i="20"/>
  <c r="M69" i="20"/>
  <c r="M51" i="20"/>
  <c r="U69" i="20"/>
  <c r="U51" i="20"/>
  <c r="M77" i="20"/>
  <c r="M168" i="4" s="1"/>
  <c r="B192" i="21"/>
  <c r="B183" i="21" s="1"/>
  <c r="B141" i="21"/>
  <c r="J192" i="21"/>
  <c r="J183" i="21" s="1"/>
  <c r="J141" i="21"/>
  <c r="J132" i="21" s="1"/>
  <c r="R192" i="21"/>
  <c r="R183" i="21" s="1"/>
  <c r="R141" i="21"/>
  <c r="R132" i="21" s="1"/>
  <c r="F202" i="21"/>
  <c r="F194" i="21" s="1"/>
  <c r="F157" i="21"/>
  <c r="V202" i="21"/>
  <c r="V157" i="21"/>
  <c r="H203" i="21"/>
  <c r="H160" i="21"/>
  <c r="P203" i="21"/>
  <c r="P194" i="21" s="1"/>
  <c r="P160" i="21"/>
  <c r="B171" i="21"/>
  <c r="B211" i="21"/>
  <c r="J171" i="21"/>
  <c r="J211" i="21"/>
  <c r="J205" i="21" s="1"/>
  <c r="R171" i="21"/>
  <c r="R211" i="21"/>
  <c r="R205" i="21" s="1"/>
  <c r="D213" i="21"/>
  <c r="D175" i="21"/>
  <c r="T213" i="21"/>
  <c r="T175" i="21"/>
  <c r="C163" i="18"/>
  <c r="K163" i="18"/>
  <c r="S163" i="18"/>
  <c r="I166" i="18"/>
  <c r="Q166" i="18"/>
  <c r="C167" i="18"/>
  <c r="K167" i="18"/>
  <c r="S167" i="18"/>
  <c r="C171" i="18"/>
  <c r="K171" i="18"/>
  <c r="K175" i="18"/>
  <c r="S175" i="18"/>
  <c r="C203" i="18"/>
  <c r="K203" i="18"/>
  <c r="S203" i="18"/>
  <c r="G209" i="18"/>
  <c r="O209" i="18"/>
  <c r="W209" i="18"/>
  <c r="E223" i="18"/>
  <c r="M223" i="18"/>
  <c r="U223" i="18"/>
  <c r="G237" i="18"/>
  <c r="O237" i="18"/>
  <c r="W237" i="18"/>
  <c r="C248" i="18"/>
  <c r="K248" i="18"/>
  <c r="S248" i="18"/>
  <c r="H226" i="19"/>
  <c r="P226" i="19"/>
  <c r="D184" i="19"/>
  <c r="D235" i="19"/>
  <c r="L184" i="19"/>
  <c r="L235" i="19"/>
  <c r="T235" i="19"/>
  <c r="F190" i="19"/>
  <c r="F237" i="19"/>
  <c r="N190" i="19"/>
  <c r="N237" i="19"/>
  <c r="V190" i="19"/>
  <c r="V237" i="19"/>
  <c r="H203" i="19"/>
  <c r="H246" i="19"/>
  <c r="P203" i="19"/>
  <c r="P246" i="19"/>
  <c r="B209" i="19"/>
  <c r="B248" i="19"/>
  <c r="J209" i="19"/>
  <c r="J248" i="19"/>
  <c r="R209" i="19"/>
  <c r="R248" i="19"/>
  <c r="M165" i="19"/>
  <c r="I167" i="19"/>
  <c r="Q169" i="19"/>
  <c r="Q172" i="19"/>
  <c r="I197" i="19"/>
  <c r="Q197" i="19"/>
  <c r="C197" i="19"/>
  <c r="K197" i="19"/>
  <c r="S197" i="19"/>
  <c r="U237" i="19"/>
  <c r="U77" i="20"/>
  <c r="U168" i="4" s="1"/>
  <c r="U194" i="21"/>
  <c r="D153" i="21"/>
  <c r="H5" i="18"/>
  <c r="H171" i="18" s="1"/>
  <c r="P5" i="18"/>
  <c r="P171" i="18" s="1"/>
  <c r="F164" i="18"/>
  <c r="N164" i="18"/>
  <c r="V164" i="18"/>
  <c r="B166" i="18"/>
  <c r="J166" i="18"/>
  <c r="R166" i="18"/>
  <c r="N168" i="18"/>
  <c r="V168" i="18"/>
  <c r="D171" i="18"/>
  <c r="T171" i="18"/>
  <c r="F172" i="18"/>
  <c r="N172" i="18"/>
  <c r="V172" i="18"/>
  <c r="D203" i="18"/>
  <c r="L203" i="18"/>
  <c r="T203" i="18"/>
  <c r="H209" i="18"/>
  <c r="P209" i="18"/>
  <c r="F223" i="18"/>
  <c r="N223" i="18"/>
  <c r="V223" i="18"/>
  <c r="D235" i="18"/>
  <c r="L235" i="18"/>
  <c r="T235" i="18"/>
  <c r="H237" i="18"/>
  <c r="P237" i="18"/>
  <c r="H246" i="18"/>
  <c r="P246" i="18"/>
  <c r="D248" i="18"/>
  <c r="L248" i="18"/>
  <c r="T248" i="18"/>
  <c r="G5" i="19"/>
  <c r="O5" i="19"/>
  <c r="O171" i="19" s="1"/>
  <c r="W5" i="19"/>
  <c r="C61" i="19"/>
  <c r="C190" i="19" s="1"/>
  <c r="K61" i="19"/>
  <c r="S61" i="19"/>
  <c r="S184" i="19" s="1"/>
  <c r="E235" i="19"/>
  <c r="M235" i="19"/>
  <c r="U235" i="19"/>
  <c r="G237" i="19"/>
  <c r="O237" i="19"/>
  <c r="W237" i="19"/>
  <c r="I246" i="19"/>
  <c r="Q246" i="19"/>
  <c r="C209" i="19"/>
  <c r="C248" i="19"/>
  <c r="K209" i="19"/>
  <c r="K248" i="19"/>
  <c r="S209" i="19"/>
  <c r="S248" i="19"/>
  <c r="E169" i="19"/>
  <c r="R172" i="19"/>
  <c r="I173" i="19"/>
  <c r="U173" i="19"/>
  <c r="G51" i="20"/>
  <c r="O51" i="20"/>
  <c r="W51" i="20"/>
  <c r="I51" i="20"/>
  <c r="Q51" i="20"/>
  <c r="L153" i="21"/>
  <c r="C162" i="18"/>
  <c r="K162" i="18"/>
  <c r="S162" i="18"/>
  <c r="C170" i="18"/>
  <c r="K170" i="18"/>
  <c r="S170" i="18"/>
  <c r="M171" i="18"/>
  <c r="U171" i="18"/>
  <c r="C174" i="18"/>
  <c r="K174" i="18"/>
  <c r="S174" i="18"/>
  <c r="C217" i="18"/>
  <c r="K217" i="18"/>
  <c r="S217" i="18"/>
  <c r="I237" i="18"/>
  <c r="Q237" i="18"/>
  <c r="H217" i="19"/>
  <c r="H176" i="19"/>
  <c r="H172" i="19"/>
  <c r="H168" i="19"/>
  <c r="P217" i="19"/>
  <c r="P176" i="19"/>
  <c r="P172" i="19"/>
  <c r="P160" i="19" s="1"/>
  <c r="P168" i="19"/>
  <c r="B171" i="19"/>
  <c r="B226" i="19"/>
  <c r="J171" i="19"/>
  <c r="J226" i="19"/>
  <c r="R171" i="19"/>
  <c r="R226" i="19"/>
  <c r="F235" i="19"/>
  <c r="F184" i="19"/>
  <c r="N235" i="19"/>
  <c r="N184" i="19"/>
  <c r="V235" i="19"/>
  <c r="V184" i="19"/>
  <c r="H190" i="19"/>
  <c r="H237" i="19"/>
  <c r="P190" i="19"/>
  <c r="P237" i="19"/>
  <c r="B246" i="19"/>
  <c r="B203" i="19"/>
  <c r="J246" i="19"/>
  <c r="J203" i="19"/>
  <c r="R246" i="19"/>
  <c r="R203" i="19"/>
  <c r="D209" i="19"/>
  <c r="D248" i="19"/>
  <c r="L209" i="19"/>
  <c r="L248" i="19"/>
  <c r="T209" i="19"/>
  <c r="T248" i="19"/>
  <c r="Q165" i="19"/>
  <c r="M167" i="19"/>
  <c r="H169" i="19"/>
  <c r="P171" i="19"/>
  <c r="M59" i="20"/>
  <c r="H146" i="21"/>
  <c r="P146" i="21"/>
  <c r="T153" i="21"/>
  <c r="F163" i="18"/>
  <c r="N163" i="18"/>
  <c r="V163" i="18"/>
  <c r="D166" i="18"/>
  <c r="L166" i="18"/>
  <c r="T166" i="18"/>
  <c r="F167" i="18"/>
  <c r="N167" i="18"/>
  <c r="V167" i="18"/>
  <c r="F171" i="18"/>
  <c r="V171" i="18"/>
  <c r="F175" i="18"/>
  <c r="N175" i="18"/>
  <c r="V175" i="18"/>
  <c r="F235" i="18"/>
  <c r="N235" i="18"/>
  <c r="V235" i="18"/>
  <c r="B237" i="18"/>
  <c r="J237" i="18"/>
  <c r="R237" i="18"/>
  <c r="I217" i="19"/>
  <c r="Q217" i="19"/>
  <c r="C226" i="19"/>
  <c r="K226" i="19"/>
  <c r="S226" i="19"/>
  <c r="E61" i="19"/>
  <c r="M61" i="19"/>
  <c r="M184" i="19" s="1"/>
  <c r="U61" i="19"/>
  <c r="G235" i="19"/>
  <c r="G184" i="19"/>
  <c r="O235" i="19"/>
  <c r="W235" i="19"/>
  <c r="I237" i="19"/>
  <c r="Q237" i="19"/>
  <c r="C246" i="19"/>
  <c r="C203" i="19"/>
  <c r="K246" i="19"/>
  <c r="K203" i="19"/>
  <c r="S246" i="19"/>
  <c r="S203" i="19"/>
  <c r="E248" i="19"/>
  <c r="M248" i="19"/>
  <c r="U248" i="19"/>
  <c r="E165" i="19"/>
  <c r="I169" i="19"/>
  <c r="U169" i="19"/>
  <c r="I172" i="19"/>
  <c r="Q190" i="19"/>
  <c r="E246" i="19"/>
  <c r="C161" i="18"/>
  <c r="K161" i="18"/>
  <c r="S161" i="18"/>
  <c r="C165" i="18"/>
  <c r="K165" i="18"/>
  <c r="S165" i="18"/>
  <c r="C169" i="18"/>
  <c r="K169" i="18"/>
  <c r="S169" i="18"/>
  <c r="G171" i="18"/>
  <c r="O171" i="18"/>
  <c r="B167" i="19"/>
  <c r="B217" i="19"/>
  <c r="B173" i="19"/>
  <c r="B169" i="19"/>
  <c r="B165" i="19"/>
  <c r="J167" i="19"/>
  <c r="J217" i="19"/>
  <c r="J173" i="19"/>
  <c r="J169" i="19"/>
  <c r="J165" i="19"/>
  <c r="R167" i="19"/>
  <c r="R217" i="19"/>
  <c r="R173" i="19"/>
  <c r="R169" i="19"/>
  <c r="R165" i="19"/>
  <c r="D226" i="19"/>
  <c r="L226" i="19"/>
  <c r="T226" i="19"/>
  <c r="F185" i="19"/>
  <c r="F191" i="19"/>
  <c r="F187" i="19"/>
  <c r="F229" i="19"/>
  <c r="F192" i="19"/>
  <c r="F188" i="19"/>
  <c r="F178" i="19" s="1"/>
  <c r="N185" i="19"/>
  <c r="N191" i="19"/>
  <c r="N187" i="19"/>
  <c r="N229" i="19"/>
  <c r="N192" i="19"/>
  <c r="N188" i="19"/>
  <c r="V185" i="19"/>
  <c r="V191" i="19"/>
  <c r="V187" i="19"/>
  <c r="V229" i="19"/>
  <c r="V192" i="19"/>
  <c r="V188" i="19"/>
  <c r="H235" i="19"/>
  <c r="P235" i="19"/>
  <c r="B237" i="19"/>
  <c r="B190" i="19"/>
  <c r="J237" i="19"/>
  <c r="J190" i="19"/>
  <c r="R237" i="19"/>
  <c r="R190" i="19"/>
  <c r="D246" i="19"/>
  <c r="D203" i="19"/>
  <c r="L246" i="19"/>
  <c r="L203" i="19"/>
  <c r="T246" i="19"/>
  <c r="T203" i="19"/>
  <c r="F248" i="19"/>
  <c r="F209" i="19"/>
  <c r="N248" i="19"/>
  <c r="N209" i="19"/>
  <c r="V248" i="19"/>
  <c r="V209" i="19"/>
  <c r="T171" i="19"/>
  <c r="J172" i="19"/>
  <c r="M173" i="19"/>
  <c r="M246" i="19"/>
  <c r="I248" i="19"/>
  <c r="L175" i="21"/>
  <c r="F162" i="18"/>
  <c r="N162" i="18"/>
  <c r="V162" i="18"/>
  <c r="F170" i="18"/>
  <c r="N170" i="18"/>
  <c r="V170" i="18"/>
  <c r="N174" i="18"/>
  <c r="V174" i="18"/>
  <c r="C5" i="19"/>
  <c r="K5" i="19"/>
  <c r="K171" i="19" s="1"/>
  <c r="S5" i="19"/>
  <c r="E226" i="19"/>
  <c r="M226" i="19"/>
  <c r="U226" i="19"/>
  <c r="G61" i="19"/>
  <c r="G190" i="19" s="1"/>
  <c r="O61" i="19"/>
  <c r="O190" i="19" s="1"/>
  <c r="W61" i="19"/>
  <c r="I184" i="19"/>
  <c r="Q184" i="19"/>
  <c r="C237" i="19"/>
  <c r="K237" i="19"/>
  <c r="K190" i="19"/>
  <c r="S237" i="19"/>
  <c r="S190" i="19"/>
  <c r="G248" i="19"/>
  <c r="G209" i="19"/>
  <c r="O248" i="19"/>
  <c r="O209" i="19"/>
  <c r="W248" i="19"/>
  <c r="W209" i="19"/>
  <c r="I165" i="19"/>
  <c r="U165" i="19"/>
  <c r="E167" i="19"/>
  <c r="E160" i="19" s="1"/>
  <c r="Q167" i="19"/>
  <c r="I168" i="19"/>
  <c r="H171" i="19"/>
  <c r="U171" i="19"/>
  <c r="P173" i="19"/>
  <c r="Q176" i="19"/>
  <c r="V183" i="19"/>
  <c r="U246" i="19"/>
  <c r="Q248" i="19"/>
  <c r="M78" i="20"/>
  <c r="M169" i="4" s="1"/>
  <c r="H205" i="21"/>
  <c r="D51" i="20"/>
  <c r="L51" i="20"/>
  <c r="T51" i="20"/>
  <c r="H69" i="20"/>
  <c r="P69" i="20"/>
  <c r="B70" i="20"/>
  <c r="J70" i="20"/>
  <c r="R70" i="20"/>
  <c r="D71" i="20"/>
  <c r="L71" i="20"/>
  <c r="T71" i="20"/>
  <c r="W202" i="21"/>
  <c r="W157" i="21"/>
  <c r="I203" i="21"/>
  <c r="I160" i="21"/>
  <c r="Q203" i="21"/>
  <c r="Q160" i="21"/>
  <c r="C171" i="21"/>
  <c r="C211" i="21"/>
  <c r="C205" i="21" s="1"/>
  <c r="K171" i="21"/>
  <c r="K211" i="21"/>
  <c r="S171" i="21"/>
  <c r="S211" i="21"/>
  <c r="E213" i="21"/>
  <c r="E175" i="21"/>
  <c r="M213" i="21"/>
  <c r="M175" i="21"/>
  <c r="U213" i="21"/>
  <c r="U175" i="21"/>
  <c r="I141" i="21"/>
  <c r="I132" i="21" s="1"/>
  <c r="Q141" i="21"/>
  <c r="Q132" i="21" s="1"/>
  <c r="E153" i="21"/>
  <c r="M153" i="21"/>
  <c r="U153" i="21"/>
  <c r="O157" i="21"/>
  <c r="P175" i="21"/>
  <c r="N203" i="21"/>
  <c r="N194" i="21" s="1"/>
  <c r="D203" i="22"/>
  <c r="L203" i="22"/>
  <c r="T203" i="22"/>
  <c r="F211" i="22"/>
  <c r="N211" i="22"/>
  <c r="V211" i="22"/>
  <c r="H213" i="22"/>
  <c r="P213" i="22"/>
  <c r="N179" i="23"/>
  <c r="N176" i="23"/>
  <c r="N172" i="23"/>
  <c r="N170" i="23"/>
  <c r="H170" i="23"/>
  <c r="H179" i="23"/>
  <c r="H176" i="23"/>
  <c r="G77" i="20"/>
  <c r="G168" i="4" s="1"/>
  <c r="F213" i="21"/>
  <c r="F175" i="21"/>
  <c r="N213" i="21"/>
  <c r="N175" i="21"/>
  <c r="V213" i="21"/>
  <c r="V175" i="21"/>
  <c r="F153" i="21"/>
  <c r="N153" i="21"/>
  <c r="V153" i="21"/>
  <c r="G157" i="21"/>
  <c r="P157" i="21"/>
  <c r="T171" i="21"/>
  <c r="Q175" i="21"/>
  <c r="D183" i="21"/>
  <c r="L183" i="21"/>
  <c r="T183" i="21"/>
  <c r="H194" i="21"/>
  <c r="B201" i="21"/>
  <c r="B194" i="21" s="1"/>
  <c r="V203" i="21"/>
  <c r="V194" i="21" s="1"/>
  <c r="C202" i="22"/>
  <c r="K202" i="22"/>
  <c r="S202" i="22"/>
  <c r="E203" i="22"/>
  <c r="M203" i="22"/>
  <c r="U203" i="22"/>
  <c r="I213" i="22"/>
  <c r="Q213" i="22"/>
  <c r="G153" i="23"/>
  <c r="W194" i="23"/>
  <c r="H77" i="20"/>
  <c r="H168" i="4" s="1"/>
  <c r="P77" i="20"/>
  <c r="P168" i="4" s="1"/>
  <c r="G201" i="21"/>
  <c r="G194" i="21" s="1"/>
  <c r="G201" i="22"/>
  <c r="O201" i="21"/>
  <c r="O194" i="21" s="1"/>
  <c r="O201" i="22"/>
  <c r="W201" i="21"/>
  <c r="W194" i="21" s="1"/>
  <c r="W201" i="22"/>
  <c r="I202" i="21"/>
  <c r="I194" i="21" s="1"/>
  <c r="I202" i="22"/>
  <c r="Q202" i="21"/>
  <c r="Q202" i="22"/>
  <c r="C203" i="21"/>
  <c r="C203" i="22"/>
  <c r="K203" i="21"/>
  <c r="K203" i="22"/>
  <c r="S203" i="21"/>
  <c r="S203" i="22"/>
  <c r="E171" i="21"/>
  <c r="E211" i="21"/>
  <c r="E205" i="21" s="1"/>
  <c r="M171" i="21"/>
  <c r="M211" i="21"/>
  <c r="U171" i="21"/>
  <c r="U211" i="21"/>
  <c r="U205" i="21" s="1"/>
  <c r="G213" i="21"/>
  <c r="G175" i="21"/>
  <c r="O213" i="21"/>
  <c r="O175" i="21"/>
  <c r="W213" i="21"/>
  <c r="W175" i="21"/>
  <c r="G153" i="21"/>
  <c r="O153" i="21"/>
  <c r="W153" i="21"/>
  <c r="H157" i="21"/>
  <c r="Q157" i="21"/>
  <c r="O160" i="21"/>
  <c r="C183" i="21"/>
  <c r="K183" i="21"/>
  <c r="S183" i="21"/>
  <c r="E183" i="21"/>
  <c r="M183" i="21"/>
  <c r="U183" i="21"/>
  <c r="J201" i="21"/>
  <c r="J194" i="21" s="1"/>
  <c r="D211" i="21"/>
  <c r="H192" i="22"/>
  <c r="P192" i="22"/>
  <c r="D202" i="22"/>
  <c r="L202" i="22"/>
  <c r="T202" i="22"/>
  <c r="F203" i="22"/>
  <c r="N203" i="22"/>
  <c r="V203" i="22"/>
  <c r="B213" i="22"/>
  <c r="J213" i="22"/>
  <c r="R213" i="22"/>
  <c r="C132" i="22"/>
  <c r="K132" i="22"/>
  <c r="T132" i="23"/>
  <c r="B194" i="23"/>
  <c r="N194" i="23"/>
  <c r="F205" i="23"/>
  <c r="V205" i="23"/>
  <c r="C69" i="20"/>
  <c r="K69" i="20"/>
  <c r="S69" i="20"/>
  <c r="E70" i="20"/>
  <c r="M70" i="20"/>
  <c r="U70" i="20"/>
  <c r="G71" i="20"/>
  <c r="O71" i="20"/>
  <c r="W71" i="20"/>
  <c r="D203" i="21"/>
  <c r="D160" i="21"/>
  <c r="L203" i="21"/>
  <c r="L194" i="21" s="1"/>
  <c r="L160" i="21"/>
  <c r="T203" i="21"/>
  <c r="T194" i="21" s="1"/>
  <c r="T160" i="21"/>
  <c r="F211" i="21"/>
  <c r="F171" i="21"/>
  <c r="N211" i="21"/>
  <c r="N171" i="21"/>
  <c r="V211" i="21"/>
  <c r="V171" i="21"/>
  <c r="D141" i="21"/>
  <c r="D132" i="21" s="1"/>
  <c r="L141" i="21"/>
  <c r="L132" i="21" s="1"/>
  <c r="T141" i="21"/>
  <c r="T132" i="21" s="1"/>
  <c r="H153" i="21"/>
  <c r="P153" i="21"/>
  <c r="I157" i="21"/>
  <c r="R157" i="21"/>
  <c r="B160" i="21"/>
  <c r="R160" i="21"/>
  <c r="R201" i="21"/>
  <c r="R194" i="21" s="1"/>
  <c r="L211" i="21"/>
  <c r="L205" i="21" s="1"/>
  <c r="H213" i="21"/>
  <c r="I192" i="22"/>
  <c r="Q192" i="22"/>
  <c r="C201" i="22"/>
  <c r="K201" i="22"/>
  <c r="S201" i="22"/>
  <c r="E202" i="22"/>
  <c r="M202" i="22"/>
  <c r="U202" i="22"/>
  <c r="G203" i="22"/>
  <c r="O203" i="22"/>
  <c r="W203" i="22"/>
  <c r="C213" i="22"/>
  <c r="K213" i="22"/>
  <c r="S213" i="22"/>
  <c r="E143" i="23"/>
  <c r="E139" i="23"/>
  <c r="E144" i="23"/>
  <c r="E140" i="23"/>
  <c r="E141" i="23"/>
  <c r="E137" i="23"/>
  <c r="M143" i="23"/>
  <c r="M139" i="23"/>
  <c r="M144" i="23"/>
  <c r="M140" i="23"/>
  <c r="M141" i="23"/>
  <c r="M137" i="23"/>
  <c r="M132" i="23" s="1"/>
  <c r="U143" i="23"/>
  <c r="U139" i="23"/>
  <c r="U144" i="23"/>
  <c r="U140" i="23"/>
  <c r="U141" i="23"/>
  <c r="U137" i="23"/>
  <c r="C161" i="23"/>
  <c r="C155" i="23"/>
  <c r="C154" i="23"/>
  <c r="C151" i="23"/>
  <c r="C158" i="23"/>
  <c r="C163" i="23"/>
  <c r="K161" i="23"/>
  <c r="K163" i="23"/>
  <c r="K151" i="23"/>
  <c r="K155" i="23"/>
  <c r="K154" i="23"/>
  <c r="K158" i="23"/>
  <c r="S161" i="23"/>
  <c r="S163" i="23"/>
  <c r="S151" i="23"/>
  <c r="S155" i="23"/>
  <c r="S154" i="23"/>
  <c r="S158" i="23"/>
  <c r="C175" i="23"/>
  <c r="I194" i="23"/>
  <c r="D69" i="20"/>
  <c r="L69" i="20"/>
  <c r="T69" i="20"/>
  <c r="F70" i="20"/>
  <c r="N70" i="20"/>
  <c r="V70" i="20"/>
  <c r="H71" i="20"/>
  <c r="P71" i="20"/>
  <c r="G192" i="21"/>
  <c r="G183" i="21" s="1"/>
  <c r="G192" i="22"/>
  <c r="O192" i="21"/>
  <c r="O183" i="21" s="1"/>
  <c r="O192" i="22"/>
  <c r="W192" i="21"/>
  <c r="W183" i="21" s="1"/>
  <c r="W192" i="22"/>
  <c r="C157" i="21"/>
  <c r="C202" i="21"/>
  <c r="K157" i="21"/>
  <c r="K202" i="21"/>
  <c r="S157" i="21"/>
  <c r="S202" i="21"/>
  <c r="S194" i="21" s="1"/>
  <c r="E203" i="21"/>
  <c r="E194" i="21" s="1"/>
  <c r="E160" i="21"/>
  <c r="M203" i="21"/>
  <c r="M194" i="21" s="1"/>
  <c r="M160" i="21"/>
  <c r="U203" i="21"/>
  <c r="U160" i="21"/>
  <c r="G211" i="21"/>
  <c r="G171" i="21"/>
  <c r="O211" i="21"/>
  <c r="O171" i="21"/>
  <c r="W211" i="21"/>
  <c r="W171" i="21"/>
  <c r="E141" i="21"/>
  <c r="E132" i="21" s="1"/>
  <c r="M141" i="21"/>
  <c r="M132" i="21" s="1"/>
  <c r="U141" i="21"/>
  <c r="U132" i="21" s="1"/>
  <c r="I153" i="21"/>
  <c r="Q153" i="21"/>
  <c r="J157" i="21"/>
  <c r="T157" i="21"/>
  <c r="C160" i="21"/>
  <c r="S160" i="21"/>
  <c r="H171" i="21"/>
  <c r="D202" i="21"/>
  <c r="T205" i="21"/>
  <c r="B192" i="22"/>
  <c r="J192" i="22"/>
  <c r="R192" i="22"/>
  <c r="D201" i="22"/>
  <c r="L201" i="22"/>
  <c r="T201" i="22"/>
  <c r="F202" i="22"/>
  <c r="N202" i="22"/>
  <c r="V202" i="22"/>
  <c r="H203" i="22"/>
  <c r="P203" i="22"/>
  <c r="D213" i="22"/>
  <c r="L213" i="22"/>
  <c r="T213" i="22"/>
  <c r="E146" i="22"/>
  <c r="M146" i="22"/>
  <c r="U146" i="22"/>
  <c r="B213" i="21"/>
  <c r="B175" i="21"/>
  <c r="J213" i="21"/>
  <c r="J175" i="21"/>
  <c r="R213" i="21"/>
  <c r="R175" i="21"/>
  <c r="F141" i="21"/>
  <c r="F132" i="21" s="1"/>
  <c r="N141" i="21"/>
  <c r="N132" i="21" s="1"/>
  <c r="V141" i="21"/>
  <c r="V132" i="21" s="1"/>
  <c r="B157" i="21"/>
  <c r="L157" i="21"/>
  <c r="U157" i="21"/>
  <c r="B165" i="21"/>
  <c r="J165" i="21"/>
  <c r="R165" i="21"/>
  <c r="F183" i="21"/>
  <c r="N183" i="21"/>
  <c r="V183" i="21"/>
  <c r="C192" i="22"/>
  <c r="C141" i="22"/>
  <c r="K192" i="22"/>
  <c r="K141" i="22"/>
  <c r="S192" i="22"/>
  <c r="S141" i="22"/>
  <c r="S132" i="22" s="1"/>
  <c r="E201" i="22"/>
  <c r="M201" i="22"/>
  <c r="U201" i="22"/>
  <c r="G157" i="22"/>
  <c r="G202" i="22"/>
  <c r="O157" i="22"/>
  <c r="O202" i="22"/>
  <c r="W157" i="22"/>
  <c r="W202" i="22"/>
  <c r="I203" i="22"/>
  <c r="I160" i="22"/>
  <c r="Q203" i="22"/>
  <c r="Q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E153" i="22"/>
  <c r="I132" i="23"/>
  <c r="I211" i="21"/>
  <c r="I205" i="21" s="1"/>
  <c r="I211" i="22"/>
  <c r="Q211" i="21"/>
  <c r="Q205" i="21" s="1"/>
  <c r="Q211" i="22"/>
  <c r="C213" i="21"/>
  <c r="C175" i="21"/>
  <c r="K213" i="21"/>
  <c r="K175" i="21"/>
  <c r="S213" i="21"/>
  <c r="S175" i="21"/>
  <c r="G141" i="21"/>
  <c r="G132" i="21" s="1"/>
  <c r="O141" i="21"/>
  <c r="O132" i="21" s="1"/>
  <c r="W141" i="21"/>
  <c r="W132" i="21" s="1"/>
  <c r="C153" i="21"/>
  <c r="K153" i="21"/>
  <c r="S153" i="21"/>
  <c r="M157" i="21"/>
  <c r="G160" i="21"/>
  <c r="W160" i="21"/>
  <c r="C165" i="21"/>
  <c r="K165" i="21"/>
  <c r="S165" i="21"/>
  <c r="I175" i="21"/>
  <c r="D192" i="22"/>
  <c r="L192" i="22"/>
  <c r="T192" i="22"/>
  <c r="B203" i="22"/>
  <c r="J203" i="22"/>
  <c r="R203" i="22"/>
  <c r="D211" i="22"/>
  <c r="L211" i="22"/>
  <c r="T211" i="22"/>
  <c r="F213" i="22"/>
  <c r="N213" i="22"/>
  <c r="V213" i="22"/>
  <c r="E132" i="22"/>
  <c r="M132" i="22"/>
  <c r="U132" i="22"/>
  <c r="M153" i="22"/>
  <c r="H160" i="23"/>
  <c r="C153" i="22"/>
  <c r="K153" i="22"/>
  <c r="S153" i="22"/>
  <c r="C157" i="22"/>
  <c r="K157" i="22"/>
  <c r="S157" i="22"/>
  <c r="C175" i="22"/>
  <c r="K175" i="22"/>
  <c r="S175" i="22"/>
  <c r="E192" i="22"/>
  <c r="M192" i="22"/>
  <c r="U192" i="22"/>
  <c r="G211" i="22"/>
  <c r="O211" i="22"/>
  <c r="W211" i="22"/>
  <c r="F5" i="23"/>
  <c r="F141" i="23" s="1"/>
  <c r="N5" i="23"/>
  <c r="V5" i="23"/>
  <c r="B48" i="23"/>
  <c r="B153" i="23" s="1"/>
  <c r="J48" i="23"/>
  <c r="J157" i="23" s="1"/>
  <c r="R48" i="23"/>
  <c r="R157" i="23" s="1"/>
  <c r="B99" i="23"/>
  <c r="B175" i="23" s="1"/>
  <c r="J99" i="23"/>
  <c r="R99" i="23"/>
  <c r="H140" i="23"/>
  <c r="P140" i="23"/>
  <c r="J141" i="23"/>
  <c r="H144" i="23"/>
  <c r="P144" i="23"/>
  <c r="R153" i="23"/>
  <c r="T157" i="23"/>
  <c r="L160" i="23"/>
  <c r="L163" i="23"/>
  <c r="J171" i="23"/>
  <c r="T171" i="23"/>
  <c r="T172" i="23"/>
  <c r="D175" i="23"/>
  <c r="Q175" i="23"/>
  <c r="U176" i="23"/>
  <c r="P192" i="23"/>
  <c r="P183" i="23" s="1"/>
  <c r="G202" i="23"/>
  <c r="H141" i="22"/>
  <c r="H132" i="22" s="1"/>
  <c r="P141" i="22"/>
  <c r="P132" i="22" s="1"/>
  <c r="D153" i="22"/>
  <c r="L153" i="22"/>
  <c r="T153" i="22"/>
  <c r="D157" i="22"/>
  <c r="L157" i="22"/>
  <c r="T157" i="22"/>
  <c r="B160" i="22"/>
  <c r="J160" i="22"/>
  <c r="R160" i="22"/>
  <c r="D171" i="22"/>
  <c r="L171" i="22"/>
  <c r="T171" i="22"/>
  <c r="D175" i="22"/>
  <c r="L175" i="22"/>
  <c r="T175" i="22"/>
  <c r="F192" i="22"/>
  <c r="N192" i="22"/>
  <c r="V192" i="22"/>
  <c r="F201" i="22"/>
  <c r="N201" i="22"/>
  <c r="V201" i="22"/>
  <c r="H202" i="22"/>
  <c r="P202" i="22"/>
  <c r="H211" i="22"/>
  <c r="P211" i="22"/>
  <c r="E153" i="23"/>
  <c r="M153" i="23"/>
  <c r="U153" i="23"/>
  <c r="Q160" i="23"/>
  <c r="C99" i="23"/>
  <c r="K99" i="23"/>
  <c r="K171" i="23" s="1"/>
  <c r="S99" i="23"/>
  <c r="S171" i="23" s="1"/>
  <c r="E171" i="23"/>
  <c r="E211" i="23"/>
  <c r="M171" i="23"/>
  <c r="M211" i="23"/>
  <c r="U171" i="23"/>
  <c r="U211" i="23"/>
  <c r="O213" i="23"/>
  <c r="W213" i="23"/>
  <c r="G139" i="23"/>
  <c r="O139" i="23"/>
  <c r="W139" i="23"/>
  <c r="I140" i="23"/>
  <c r="Q140" i="23"/>
  <c r="G143" i="23"/>
  <c r="O143" i="23"/>
  <c r="W143" i="23"/>
  <c r="I144" i="23"/>
  <c r="Q144" i="23"/>
  <c r="T153" i="23"/>
  <c r="V157" i="23"/>
  <c r="T158" i="23"/>
  <c r="M160" i="23"/>
  <c r="L161" i="23"/>
  <c r="L170" i="23"/>
  <c r="S175" i="23"/>
  <c r="L194" i="23"/>
  <c r="T194" i="23"/>
  <c r="O201" i="23"/>
  <c r="O194" i="23" s="1"/>
  <c r="D205" i="23"/>
  <c r="L205" i="23"/>
  <c r="T205" i="23"/>
  <c r="N211" i="23"/>
  <c r="N205" i="23" s="1"/>
  <c r="H139" i="23"/>
  <c r="H132" i="23" s="1"/>
  <c r="P139" i="23"/>
  <c r="H143" i="23"/>
  <c r="P143" i="23"/>
  <c r="T154" i="23"/>
  <c r="T155" i="23"/>
  <c r="L157" i="23"/>
  <c r="D160" i="23"/>
  <c r="D163" i="23"/>
  <c r="L171" i="23"/>
  <c r="L172" i="23"/>
  <c r="H175" i="23"/>
  <c r="T175" i="23"/>
  <c r="F75" i="24"/>
  <c r="F172" i="4" s="1"/>
  <c r="F52" i="24"/>
  <c r="F67" i="24"/>
  <c r="N75" i="24"/>
  <c r="N172" i="4" s="1"/>
  <c r="N67" i="24"/>
  <c r="N52" i="24"/>
  <c r="V75" i="24"/>
  <c r="V172" i="4" s="1"/>
  <c r="V52" i="24"/>
  <c r="H76" i="24"/>
  <c r="H173" i="4" s="1"/>
  <c r="H68" i="24"/>
  <c r="P76" i="24"/>
  <c r="P173" i="4" s="1"/>
  <c r="P52" i="24"/>
  <c r="P68" i="24"/>
  <c r="B77" i="24"/>
  <c r="B174" i="4" s="1"/>
  <c r="B69" i="24"/>
  <c r="B52" i="24"/>
  <c r="R77" i="24"/>
  <c r="R174" i="4" s="1"/>
  <c r="R69" i="24"/>
  <c r="R52" i="24"/>
  <c r="V67" i="24"/>
  <c r="D160" i="22"/>
  <c r="L160" i="22"/>
  <c r="T160" i="22"/>
  <c r="F171" i="22"/>
  <c r="N171" i="22"/>
  <c r="V171" i="22"/>
  <c r="F175" i="22"/>
  <c r="N175" i="22"/>
  <c r="V175" i="22"/>
  <c r="H201" i="22"/>
  <c r="P201" i="22"/>
  <c r="B202" i="22"/>
  <c r="J202" i="22"/>
  <c r="R202" i="22"/>
  <c r="B211" i="22"/>
  <c r="J211" i="22"/>
  <c r="R211" i="22"/>
  <c r="E158" i="23"/>
  <c r="E154" i="23"/>
  <c r="E161" i="23"/>
  <c r="M158" i="23"/>
  <c r="M154" i="23"/>
  <c r="M161" i="23"/>
  <c r="U158" i="23"/>
  <c r="U154" i="23"/>
  <c r="U161" i="23"/>
  <c r="C160" i="23"/>
  <c r="K160" i="23"/>
  <c r="S160" i="23"/>
  <c r="E179" i="23"/>
  <c r="E170" i="23"/>
  <c r="M179" i="23"/>
  <c r="M170" i="23"/>
  <c r="U179" i="23"/>
  <c r="U170" i="23"/>
  <c r="G211" i="23"/>
  <c r="G205" i="23" s="1"/>
  <c r="O211" i="23"/>
  <c r="O205" i="23" s="1"/>
  <c r="I139" i="23"/>
  <c r="Q139" i="23"/>
  <c r="I143" i="23"/>
  <c r="Q143" i="23"/>
  <c r="T151" i="23"/>
  <c r="W153" i="23"/>
  <c r="U155" i="23"/>
  <c r="L158" i="23"/>
  <c r="E160" i="23"/>
  <c r="D161" i="23"/>
  <c r="E163" i="23"/>
  <c r="D170" i="23"/>
  <c r="N171" i="23"/>
  <c r="M172" i="23"/>
  <c r="M176" i="23"/>
  <c r="D183" i="23"/>
  <c r="L183" i="23"/>
  <c r="T183" i="23"/>
  <c r="G192" i="23"/>
  <c r="G183" i="23" s="1"/>
  <c r="W192" i="23"/>
  <c r="W183" i="23" s="1"/>
  <c r="D201" i="23"/>
  <c r="D194" i="23" s="1"/>
  <c r="H203" i="23"/>
  <c r="H194" i="23" s="1"/>
  <c r="S211" i="23"/>
  <c r="S205" i="23" s="1"/>
  <c r="C213" i="23"/>
  <c r="C205" i="23" s="1"/>
  <c r="G75" i="24"/>
  <c r="G172" i="4" s="1"/>
  <c r="G67" i="24"/>
  <c r="G52" i="24"/>
  <c r="O75" i="24"/>
  <c r="O172" i="4" s="1"/>
  <c r="O67" i="24"/>
  <c r="O52" i="24"/>
  <c r="W75" i="24"/>
  <c r="W172" i="4" s="1"/>
  <c r="W67" i="24"/>
  <c r="W52" i="24"/>
  <c r="I76" i="24"/>
  <c r="I173" i="4" s="1"/>
  <c r="I68" i="24"/>
  <c r="Q76" i="24"/>
  <c r="Q173" i="4" s="1"/>
  <c r="Q68" i="24"/>
  <c r="C77" i="24"/>
  <c r="C174" i="4" s="1"/>
  <c r="C69" i="24"/>
  <c r="K77" i="24"/>
  <c r="K174" i="4" s="1"/>
  <c r="K69" i="24"/>
  <c r="S77" i="24"/>
  <c r="S174" i="4" s="1"/>
  <c r="S69" i="24"/>
  <c r="E160" i="22"/>
  <c r="M160" i="22"/>
  <c r="U160" i="22"/>
  <c r="G175" i="22"/>
  <c r="O175" i="22"/>
  <c r="W175" i="22"/>
  <c r="I201" i="22"/>
  <c r="Q201" i="22"/>
  <c r="B5" i="23"/>
  <c r="B141" i="23" s="1"/>
  <c r="J5" i="23"/>
  <c r="R5" i="23"/>
  <c r="F48" i="23"/>
  <c r="F160" i="23" s="1"/>
  <c r="N48" i="23"/>
  <c r="V48" i="23"/>
  <c r="F99" i="23"/>
  <c r="V99" i="23"/>
  <c r="B213" i="23"/>
  <c r="B205" i="23" s="1"/>
  <c r="J175" i="23"/>
  <c r="J213" i="23"/>
  <c r="J205" i="23" s="1"/>
  <c r="R213" i="23"/>
  <c r="R205" i="23" s="1"/>
  <c r="R175" i="23"/>
  <c r="D140" i="23"/>
  <c r="L140" i="23"/>
  <c r="T140" i="23"/>
  <c r="N141" i="23"/>
  <c r="V141" i="23"/>
  <c r="D144" i="23"/>
  <c r="L144" i="23"/>
  <c r="T144" i="23"/>
  <c r="U151" i="23"/>
  <c r="U146" i="23" s="1"/>
  <c r="N153" i="23"/>
  <c r="L154" i="23"/>
  <c r="L155" i="23"/>
  <c r="D157" i="23"/>
  <c r="D171" i="23"/>
  <c r="D172" i="23"/>
  <c r="K175" i="23"/>
  <c r="L179" i="23"/>
  <c r="H192" i="23"/>
  <c r="H183" i="23" s="1"/>
  <c r="E201" i="23"/>
  <c r="U201" i="23"/>
  <c r="I203" i="23"/>
  <c r="I205" i="23"/>
  <c r="Q205" i="23"/>
  <c r="W211" i="23"/>
  <c r="G213" i="23"/>
  <c r="D141" i="22"/>
  <c r="D132" i="22" s="1"/>
  <c r="L141" i="22"/>
  <c r="L132" i="22" s="1"/>
  <c r="T141" i="22"/>
  <c r="T132" i="22" s="1"/>
  <c r="F160" i="22"/>
  <c r="N160" i="22"/>
  <c r="V160" i="22"/>
  <c r="H175" i="22"/>
  <c r="P175" i="22"/>
  <c r="B201" i="22"/>
  <c r="J201" i="22"/>
  <c r="R201" i="22"/>
  <c r="C5" i="23"/>
  <c r="C141" i="23" s="1"/>
  <c r="K5" i="23"/>
  <c r="K141" i="23" s="1"/>
  <c r="S5" i="23"/>
  <c r="S141" i="23" s="1"/>
  <c r="G48" i="23"/>
  <c r="G157" i="23" s="1"/>
  <c r="O48" i="23"/>
  <c r="W48" i="23"/>
  <c r="C202" i="23"/>
  <c r="C157" i="23"/>
  <c r="K202" i="23"/>
  <c r="K157" i="23"/>
  <c r="S202" i="23"/>
  <c r="S157" i="23"/>
  <c r="G99" i="23"/>
  <c r="O99" i="23"/>
  <c r="O171" i="23" s="1"/>
  <c r="W99" i="23"/>
  <c r="W175" i="23" s="1"/>
  <c r="G137" i="23"/>
  <c r="O137" i="23"/>
  <c r="W137" i="23"/>
  <c r="O141" i="23"/>
  <c r="M155" i="23"/>
  <c r="F157" i="23"/>
  <c r="D158" i="23"/>
  <c r="G160" i="23"/>
  <c r="R160" i="23"/>
  <c r="F171" i="23"/>
  <c r="E172" i="23"/>
  <c r="L175" i="23"/>
  <c r="P194" i="23"/>
  <c r="G201" i="23"/>
  <c r="G194" i="23" s="1"/>
  <c r="Q202" i="23"/>
  <c r="Q194" i="23" s="1"/>
  <c r="K203" i="23"/>
  <c r="P205" i="23"/>
  <c r="H213" i="23"/>
  <c r="H205" i="23" s="1"/>
  <c r="G160" i="22"/>
  <c r="O160" i="22"/>
  <c r="W160" i="22"/>
  <c r="I175" i="22"/>
  <c r="Q175" i="22"/>
  <c r="H48" i="23"/>
  <c r="H157" i="23" s="1"/>
  <c r="P48" i="23"/>
  <c r="P157" i="23" s="1"/>
  <c r="P99" i="23"/>
  <c r="P171" i="23" s="1"/>
  <c r="L139" i="23"/>
  <c r="T139" i="23"/>
  <c r="D151" i="23"/>
  <c r="M151" i="23"/>
  <c r="M146" i="23" s="1"/>
  <c r="D154" i="23"/>
  <c r="T163" i="23"/>
  <c r="H171" i="23"/>
  <c r="N175" i="23"/>
  <c r="E176" i="23"/>
  <c r="O183" i="23"/>
  <c r="I183" i="23"/>
  <c r="Q183" i="23"/>
  <c r="M192" i="23"/>
  <c r="M183" i="23" s="1"/>
  <c r="R202" i="23"/>
  <c r="R194" i="23" s="1"/>
  <c r="K146" i="25"/>
  <c r="H160" i="22"/>
  <c r="P160" i="22"/>
  <c r="B175" i="22"/>
  <c r="J175" i="22"/>
  <c r="R175" i="22"/>
  <c r="I48" i="23"/>
  <c r="I157" i="23" s="1"/>
  <c r="Q48" i="23"/>
  <c r="C153" i="23"/>
  <c r="C201" i="23"/>
  <c r="K153" i="23"/>
  <c r="K201" i="23"/>
  <c r="S153" i="23"/>
  <c r="S201" i="23"/>
  <c r="S194" i="23" s="1"/>
  <c r="E202" i="23"/>
  <c r="E157" i="23"/>
  <c r="M202" i="23"/>
  <c r="M194" i="23" s="1"/>
  <c r="M157" i="23"/>
  <c r="U202" i="23"/>
  <c r="U194" i="23" s="1"/>
  <c r="U157" i="23"/>
  <c r="I99" i="23"/>
  <c r="I171" i="23" s="1"/>
  <c r="Q99" i="23"/>
  <c r="E213" i="23"/>
  <c r="E175" i="23"/>
  <c r="M213" i="23"/>
  <c r="M175" i="23"/>
  <c r="U213" i="23"/>
  <c r="U175" i="23"/>
  <c r="G140" i="23"/>
  <c r="O140" i="23"/>
  <c r="W140" i="23"/>
  <c r="I141" i="23"/>
  <c r="Q141" i="23"/>
  <c r="E151" i="23"/>
  <c r="E155" i="23"/>
  <c r="U160" i="23"/>
  <c r="U163" i="23"/>
  <c r="T170" i="23"/>
  <c r="D179" i="23"/>
  <c r="J69" i="24"/>
  <c r="F143" i="25"/>
  <c r="F136" i="25" s="1"/>
  <c r="F105" i="25"/>
  <c r="N143" i="25"/>
  <c r="N136" i="25" s="1"/>
  <c r="N105" i="25"/>
  <c r="V143" i="25"/>
  <c r="V136" i="25" s="1"/>
  <c r="V105" i="25"/>
  <c r="H152" i="25"/>
  <c r="H116" i="25"/>
  <c r="P152" i="25"/>
  <c r="P146" i="25" s="1"/>
  <c r="P116" i="25"/>
  <c r="B119" i="25"/>
  <c r="B153" i="25"/>
  <c r="B146" i="25" s="1"/>
  <c r="J153" i="25"/>
  <c r="J146" i="25" s="1"/>
  <c r="J119" i="25"/>
  <c r="R119" i="25"/>
  <c r="R153" i="25"/>
  <c r="D154" i="25"/>
  <c r="D122" i="25"/>
  <c r="L154" i="25"/>
  <c r="L122" i="25"/>
  <c r="T154" i="25"/>
  <c r="T146" i="25" s="1"/>
  <c r="T122" i="25"/>
  <c r="M74" i="24"/>
  <c r="M171" i="4" s="1"/>
  <c r="I67" i="24"/>
  <c r="I52" i="24"/>
  <c r="Q67" i="24"/>
  <c r="Q52" i="24"/>
  <c r="C68" i="24"/>
  <c r="C52" i="24"/>
  <c r="K68" i="24"/>
  <c r="K52" i="24"/>
  <c r="S68" i="24"/>
  <c r="S52" i="24"/>
  <c r="K76" i="24"/>
  <c r="K173" i="4" s="1"/>
  <c r="U77" i="24"/>
  <c r="U174" i="4" s="1"/>
  <c r="K116" i="25"/>
  <c r="O122" i="25"/>
  <c r="D52" i="24"/>
  <c r="B75" i="24"/>
  <c r="B172" i="4" s="1"/>
  <c r="B67" i="24"/>
  <c r="J75" i="24"/>
  <c r="J172" i="4" s="1"/>
  <c r="J67" i="24"/>
  <c r="R75" i="24"/>
  <c r="R172" i="4" s="1"/>
  <c r="R67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69" i="24"/>
  <c r="N77" i="24"/>
  <c r="N174" i="4" s="1"/>
  <c r="N69" i="24"/>
  <c r="V77" i="24"/>
  <c r="V174" i="4" s="1"/>
  <c r="V69" i="24"/>
  <c r="D75" i="24"/>
  <c r="D172" i="4" s="1"/>
  <c r="N76" i="24"/>
  <c r="N173" i="4" s="1"/>
  <c r="I105" i="25"/>
  <c r="I143" i="25"/>
  <c r="I136" i="25" s="1"/>
  <c r="Q143" i="25"/>
  <c r="Q136" i="25" s="1"/>
  <c r="Q105" i="25"/>
  <c r="E153" i="25"/>
  <c r="E119" i="25"/>
  <c r="M153" i="25"/>
  <c r="M119" i="25"/>
  <c r="U153" i="25"/>
  <c r="U146" i="25" s="1"/>
  <c r="U119" i="25"/>
  <c r="S116" i="25"/>
  <c r="W122" i="25"/>
  <c r="E74" i="24"/>
  <c r="E171" i="4" s="1"/>
  <c r="I75" i="24"/>
  <c r="I172" i="4" s="1"/>
  <c r="S76" i="24"/>
  <c r="S173" i="4" s="1"/>
  <c r="L75" i="24"/>
  <c r="L172" i="4" s="1"/>
  <c r="V76" i="24"/>
  <c r="V173" i="4" s="1"/>
  <c r="Q75" i="24"/>
  <c r="Q172" i="4" s="1"/>
  <c r="E77" i="24"/>
  <c r="E174" i="4" s="1"/>
  <c r="G98" i="25"/>
  <c r="O98" i="25"/>
  <c r="W98" i="25"/>
  <c r="E110" i="25"/>
  <c r="M110" i="25"/>
  <c r="U110" i="25"/>
  <c r="L52" i="24"/>
  <c r="H67" i="24"/>
  <c r="H75" i="24"/>
  <c r="H172" i="4" s="1"/>
  <c r="P67" i="24"/>
  <c r="P75" i="24"/>
  <c r="P172" i="4" s="1"/>
  <c r="B68" i="24"/>
  <c r="B76" i="24"/>
  <c r="B173" i="4" s="1"/>
  <c r="J68" i="24"/>
  <c r="J76" i="24"/>
  <c r="J173" i="4" s="1"/>
  <c r="R68" i="24"/>
  <c r="R76" i="24"/>
  <c r="R173" i="4" s="1"/>
  <c r="D69" i="24"/>
  <c r="D77" i="24"/>
  <c r="D174" i="4" s="1"/>
  <c r="L69" i="24"/>
  <c r="L77" i="24"/>
  <c r="L174" i="4" s="1"/>
  <c r="T69" i="24"/>
  <c r="T77" i="24"/>
  <c r="T174" i="4" s="1"/>
  <c r="F76" i="24"/>
  <c r="F173" i="4" s="1"/>
  <c r="P77" i="24"/>
  <c r="P174" i="4" s="1"/>
  <c r="Q146" i="25"/>
  <c r="B98" i="25"/>
  <c r="J98" i="25"/>
  <c r="R98" i="25"/>
  <c r="D98" i="25"/>
  <c r="L98" i="25"/>
  <c r="T98" i="25"/>
  <c r="C116" i="25"/>
  <c r="G122" i="25"/>
  <c r="C105" i="25"/>
  <c r="K105" i="25"/>
  <c r="S105" i="25"/>
  <c r="G116" i="25"/>
  <c r="O116" i="25"/>
  <c r="W116" i="25"/>
  <c r="C122" i="25"/>
  <c r="K122" i="25"/>
  <c r="S122" i="25"/>
  <c r="H143" i="25"/>
  <c r="H136" i="25" s="1"/>
  <c r="U143" i="25"/>
  <c r="U136" i="25" s="1"/>
  <c r="L152" i="25"/>
  <c r="O153" i="25"/>
  <c r="O146" i="25" s="1"/>
  <c r="E154" i="25"/>
  <c r="F143" i="26"/>
  <c r="N143" i="26"/>
  <c r="V143" i="26"/>
  <c r="H152" i="26"/>
  <c r="P152" i="26"/>
  <c r="B153" i="26"/>
  <c r="J153" i="26"/>
  <c r="R153" i="26"/>
  <c r="D154" i="26"/>
  <c r="L154" i="26"/>
  <c r="T154" i="26"/>
  <c r="L143" i="26"/>
  <c r="N153" i="26"/>
  <c r="C143" i="27"/>
  <c r="K143" i="27"/>
  <c r="S143" i="27"/>
  <c r="E152" i="27"/>
  <c r="M152" i="27"/>
  <c r="G153" i="27"/>
  <c r="O153" i="27"/>
  <c r="W153" i="27"/>
  <c r="Q154" i="27"/>
  <c r="F146" i="25"/>
  <c r="N146" i="25"/>
  <c r="V146" i="25"/>
  <c r="M152" i="25"/>
  <c r="C153" i="25"/>
  <c r="C146" i="25" s="1"/>
  <c r="H154" i="25"/>
  <c r="G105" i="26"/>
  <c r="G143" i="26"/>
  <c r="O105" i="26"/>
  <c r="O143" i="26"/>
  <c r="W105" i="26"/>
  <c r="W143" i="26"/>
  <c r="I152" i="26"/>
  <c r="I116" i="26"/>
  <c r="Q152" i="26"/>
  <c r="Q116" i="26"/>
  <c r="C153" i="26"/>
  <c r="C119" i="26"/>
  <c r="K153" i="26"/>
  <c r="K119" i="26"/>
  <c r="S153" i="26"/>
  <c r="S119" i="26"/>
  <c r="E154" i="26"/>
  <c r="E122" i="26"/>
  <c r="M154" i="26"/>
  <c r="M122" i="26"/>
  <c r="U154" i="26"/>
  <c r="U122" i="26"/>
  <c r="T143" i="26"/>
  <c r="V153" i="26"/>
  <c r="D143" i="27"/>
  <c r="L143" i="27"/>
  <c r="T143" i="27"/>
  <c r="E105" i="25"/>
  <c r="M105" i="25"/>
  <c r="I116" i="25"/>
  <c r="Q116" i="25"/>
  <c r="G119" i="25"/>
  <c r="W119" i="25"/>
  <c r="M122" i="25"/>
  <c r="U122" i="25"/>
  <c r="G146" i="25"/>
  <c r="W146" i="25"/>
  <c r="I154" i="25"/>
  <c r="I146" i="25" s="1"/>
  <c r="H143" i="26"/>
  <c r="P143" i="26"/>
  <c r="B152" i="26"/>
  <c r="J152" i="26"/>
  <c r="R152" i="26"/>
  <c r="D153" i="26"/>
  <c r="L153" i="26"/>
  <c r="T153" i="26"/>
  <c r="F154" i="26"/>
  <c r="N154" i="26"/>
  <c r="V154" i="26"/>
  <c r="E98" i="26"/>
  <c r="M98" i="26"/>
  <c r="U98" i="26"/>
  <c r="T119" i="26"/>
  <c r="N122" i="26"/>
  <c r="H154" i="26"/>
  <c r="E143" i="27"/>
  <c r="M143" i="27"/>
  <c r="U143" i="27"/>
  <c r="G152" i="27"/>
  <c r="Q153" i="27"/>
  <c r="C154" i="27"/>
  <c r="K154" i="27"/>
  <c r="E67" i="24"/>
  <c r="M67" i="24"/>
  <c r="U67" i="24"/>
  <c r="G68" i="24"/>
  <c r="O68" i="24"/>
  <c r="W68" i="24"/>
  <c r="I69" i="24"/>
  <c r="Q69" i="24"/>
  <c r="B116" i="25"/>
  <c r="J116" i="25"/>
  <c r="R116" i="25"/>
  <c r="H119" i="25"/>
  <c r="P119" i="25"/>
  <c r="F122" i="25"/>
  <c r="N122" i="25"/>
  <c r="V122" i="25"/>
  <c r="D136" i="25"/>
  <c r="L136" i="25"/>
  <c r="T136" i="25"/>
  <c r="D152" i="25"/>
  <c r="S153" i="25"/>
  <c r="S146" i="25" s="1"/>
  <c r="I143" i="26"/>
  <c r="Q143" i="26"/>
  <c r="F98" i="26"/>
  <c r="N98" i="26"/>
  <c r="V98" i="26"/>
  <c r="P105" i="26"/>
  <c r="J116" i="26"/>
  <c r="P154" i="26"/>
  <c r="H152" i="27"/>
  <c r="D154" i="27"/>
  <c r="L154" i="27"/>
  <c r="T154" i="27"/>
  <c r="E136" i="25"/>
  <c r="M136" i="25"/>
  <c r="E152" i="25"/>
  <c r="B143" i="26"/>
  <c r="J143" i="26"/>
  <c r="R143" i="26"/>
  <c r="D152" i="26"/>
  <c r="G143" i="27"/>
  <c r="G105" i="27"/>
  <c r="O105" i="27"/>
  <c r="O143" i="27"/>
  <c r="W105" i="27"/>
  <c r="W143" i="27"/>
  <c r="I152" i="27"/>
  <c r="I116" i="27"/>
  <c r="C153" i="27"/>
  <c r="K153" i="27"/>
  <c r="E154" i="27"/>
  <c r="M154" i="27"/>
  <c r="U154" i="27"/>
  <c r="P105" i="25"/>
  <c r="T116" i="25"/>
  <c r="P122" i="25"/>
  <c r="R146" i="25"/>
  <c r="H156" i="25"/>
  <c r="P156" i="25"/>
  <c r="E152" i="26"/>
  <c r="M152" i="26"/>
  <c r="U152" i="26"/>
  <c r="I154" i="26"/>
  <c r="Q154" i="26"/>
  <c r="R105" i="26"/>
  <c r="D110" i="26"/>
  <c r="L110" i="26"/>
  <c r="T110" i="26"/>
  <c r="R116" i="26"/>
  <c r="F126" i="26"/>
  <c r="N126" i="26"/>
  <c r="V126" i="26"/>
  <c r="L152" i="26"/>
  <c r="H143" i="27"/>
  <c r="P143" i="27"/>
  <c r="U116" i="25"/>
  <c r="K119" i="25"/>
  <c r="Q122" i="25"/>
  <c r="F152" i="26"/>
  <c r="N152" i="26"/>
  <c r="V152" i="26"/>
  <c r="H153" i="26"/>
  <c r="P153" i="26"/>
  <c r="B154" i="26"/>
  <c r="J154" i="26"/>
  <c r="R154" i="26"/>
  <c r="V116" i="26"/>
  <c r="T152" i="26"/>
  <c r="I143" i="27"/>
  <c r="C152" i="27"/>
  <c r="S152" i="27"/>
  <c r="E153" i="27"/>
  <c r="M153" i="27"/>
  <c r="U153" i="27"/>
  <c r="G154" i="27"/>
  <c r="O154" i="27"/>
  <c r="W154" i="27"/>
  <c r="B105" i="25"/>
  <c r="J105" i="25"/>
  <c r="R105" i="25"/>
  <c r="F116" i="25"/>
  <c r="N116" i="25"/>
  <c r="V116" i="25"/>
  <c r="D119" i="25"/>
  <c r="L119" i="25"/>
  <c r="T119" i="25"/>
  <c r="B122" i="25"/>
  <c r="J122" i="25"/>
  <c r="R122" i="25"/>
  <c r="P136" i="25"/>
  <c r="E143" i="26"/>
  <c r="M143" i="26"/>
  <c r="U143" i="26"/>
  <c r="G152" i="26"/>
  <c r="O152" i="26"/>
  <c r="W152" i="26"/>
  <c r="C154" i="26"/>
  <c r="K154" i="26"/>
  <c r="S154" i="26"/>
  <c r="L119" i="26"/>
  <c r="B122" i="26"/>
  <c r="D143" i="26"/>
  <c r="F153" i="26"/>
  <c r="F153" i="27"/>
  <c r="N153" i="27"/>
  <c r="V153" i="27"/>
  <c r="E116" i="26"/>
  <c r="M116" i="26"/>
  <c r="U116" i="26"/>
  <c r="I122" i="26"/>
  <c r="Q122" i="26"/>
  <c r="C143" i="26"/>
  <c r="K143" i="26"/>
  <c r="S143" i="26"/>
  <c r="C152" i="26"/>
  <c r="K152" i="26"/>
  <c r="S152" i="26"/>
  <c r="E153" i="26"/>
  <c r="M153" i="26"/>
  <c r="U153" i="26"/>
  <c r="G154" i="26"/>
  <c r="O154" i="26"/>
  <c r="W154" i="26"/>
  <c r="F143" i="27"/>
  <c r="N143" i="27"/>
  <c r="V143" i="27"/>
  <c r="K119" i="27"/>
  <c r="K122" i="27"/>
  <c r="T122" i="27"/>
  <c r="T152" i="27"/>
  <c r="I153" i="27"/>
  <c r="S153" i="27"/>
  <c r="H154" i="27"/>
  <c r="S154" i="27"/>
  <c r="H122" i="29"/>
  <c r="H113" i="29" s="1"/>
  <c r="H122" i="30"/>
  <c r="P122" i="29"/>
  <c r="P113" i="29" s="1"/>
  <c r="P122" i="30"/>
  <c r="B123" i="29"/>
  <c r="B113" i="29" s="1"/>
  <c r="B123" i="30"/>
  <c r="J123" i="29"/>
  <c r="J113" i="29" s="1"/>
  <c r="J123" i="30"/>
  <c r="R123" i="29"/>
  <c r="R113" i="29" s="1"/>
  <c r="R123" i="30"/>
  <c r="F90" i="29"/>
  <c r="O90" i="29"/>
  <c r="J94" i="29"/>
  <c r="T94" i="29"/>
  <c r="D119" i="30"/>
  <c r="L119" i="30"/>
  <c r="T119" i="30"/>
  <c r="F120" i="30"/>
  <c r="N120" i="30"/>
  <c r="V120" i="30"/>
  <c r="D119" i="31"/>
  <c r="L119" i="31"/>
  <c r="T119" i="31"/>
  <c r="F120" i="31"/>
  <c r="N120" i="31"/>
  <c r="V120" i="31"/>
  <c r="H122" i="31"/>
  <c r="P122" i="31"/>
  <c r="B123" i="31"/>
  <c r="C119" i="27"/>
  <c r="U119" i="27"/>
  <c r="C122" i="27"/>
  <c r="L122" i="27"/>
  <c r="U122" i="27"/>
  <c r="K152" i="27"/>
  <c r="U152" i="27"/>
  <c r="J153" i="27"/>
  <c r="I154" i="27"/>
  <c r="P90" i="29"/>
  <c r="J99" i="29"/>
  <c r="B105" i="29"/>
  <c r="G116" i="26"/>
  <c r="O116" i="26"/>
  <c r="W116" i="26"/>
  <c r="C122" i="26"/>
  <c r="K122" i="26"/>
  <c r="S122" i="26"/>
  <c r="G153" i="26"/>
  <c r="O153" i="26"/>
  <c r="W153" i="26"/>
  <c r="B152" i="27"/>
  <c r="J152" i="27"/>
  <c r="R152" i="27"/>
  <c r="D153" i="27"/>
  <c r="L153" i="27"/>
  <c r="T153" i="27"/>
  <c r="F154" i="27"/>
  <c r="N154" i="27"/>
  <c r="V154" i="27"/>
  <c r="F105" i="27"/>
  <c r="N105" i="27"/>
  <c r="V105" i="27"/>
  <c r="B116" i="27"/>
  <c r="D119" i="27"/>
  <c r="M119" i="27"/>
  <c r="V119" i="27"/>
  <c r="D122" i="27"/>
  <c r="M122" i="27"/>
  <c r="V122" i="27"/>
  <c r="L152" i="27"/>
  <c r="W152" i="27"/>
  <c r="L123" i="29"/>
  <c r="L105" i="29"/>
  <c r="T123" i="29"/>
  <c r="T105" i="29"/>
  <c r="H90" i="29"/>
  <c r="B94" i="29"/>
  <c r="L94" i="29"/>
  <c r="V99" i="29"/>
  <c r="D105" i="29"/>
  <c r="F119" i="30"/>
  <c r="N119" i="30"/>
  <c r="V119" i="30"/>
  <c r="H120" i="30"/>
  <c r="P120" i="30"/>
  <c r="B122" i="30"/>
  <c r="J122" i="30"/>
  <c r="R122" i="30"/>
  <c r="D123" i="30"/>
  <c r="L123" i="30"/>
  <c r="T123" i="30"/>
  <c r="B122" i="31"/>
  <c r="J122" i="31"/>
  <c r="R122" i="31"/>
  <c r="D123" i="31"/>
  <c r="H116" i="26"/>
  <c r="P116" i="26"/>
  <c r="D122" i="26"/>
  <c r="L122" i="26"/>
  <c r="T122" i="26"/>
  <c r="C116" i="27"/>
  <c r="M116" i="27"/>
  <c r="E119" i="27"/>
  <c r="N119" i="27"/>
  <c r="W119" i="27"/>
  <c r="E122" i="27"/>
  <c r="N122" i="27"/>
  <c r="W122" i="27"/>
  <c r="B153" i="27"/>
  <c r="I94" i="29"/>
  <c r="I120" i="29"/>
  <c r="Q94" i="29"/>
  <c r="Q120" i="29"/>
  <c r="C122" i="29"/>
  <c r="C113" i="29" s="1"/>
  <c r="C99" i="29"/>
  <c r="K122" i="29"/>
  <c r="K113" i="29" s="1"/>
  <c r="K99" i="29"/>
  <c r="S122" i="29"/>
  <c r="S113" i="29" s="1"/>
  <c r="S99" i="29"/>
  <c r="M123" i="29"/>
  <c r="M123" i="31"/>
  <c r="R90" i="29"/>
  <c r="N94" i="29"/>
  <c r="B99" i="29"/>
  <c r="E105" i="29"/>
  <c r="P105" i="29"/>
  <c r="G119" i="30"/>
  <c r="O119" i="30"/>
  <c r="W119" i="30"/>
  <c r="I120" i="30"/>
  <c r="Q120" i="30"/>
  <c r="C122" i="30"/>
  <c r="K122" i="30"/>
  <c r="S122" i="30"/>
  <c r="E123" i="30"/>
  <c r="M123" i="30"/>
  <c r="U123" i="30"/>
  <c r="I120" i="31"/>
  <c r="Q120" i="31"/>
  <c r="C122" i="31"/>
  <c r="K122" i="31"/>
  <c r="S122" i="31"/>
  <c r="E123" i="31"/>
  <c r="I153" i="26"/>
  <c r="Q153" i="26"/>
  <c r="B143" i="27"/>
  <c r="J143" i="27"/>
  <c r="R143" i="27"/>
  <c r="F119" i="27"/>
  <c r="Q143" i="27"/>
  <c r="D152" i="27"/>
  <c r="O152" i="27"/>
  <c r="D122" i="29"/>
  <c r="D113" i="29" s="1"/>
  <c r="D122" i="30"/>
  <c r="L122" i="29"/>
  <c r="L122" i="30"/>
  <c r="T122" i="29"/>
  <c r="T122" i="30"/>
  <c r="F123" i="29"/>
  <c r="F113" i="29" s="1"/>
  <c r="F123" i="30"/>
  <c r="N123" i="29"/>
  <c r="N113" i="29" s="1"/>
  <c r="N123" i="30"/>
  <c r="V123" i="29"/>
  <c r="V113" i="29" s="1"/>
  <c r="V123" i="30"/>
  <c r="J90" i="29"/>
  <c r="S90" i="29"/>
  <c r="D94" i="29"/>
  <c r="D99" i="29"/>
  <c r="N99" i="29"/>
  <c r="F105" i="29"/>
  <c r="R105" i="29"/>
  <c r="H119" i="30"/>
  <c r="P119" i="30"/>
  <c r="B120" i="30"/>
  <c r="J120" i="30"/>
  <c r="R120" i="30"/>
  <c r="B120" i="31"/>
  <c r="J120" i="31"/>
  <c r="R120" i="31"/>
  <c r="D122" i="31"/>
  <c r="L122" i="31"/>
  <c r="T122" i="31"/>
  <c r="I105" i="27"/>
  <c r="G119" i="27"/>
  <c r="G122" i="27"/>
  <c r="Q122" i="27"/>
  <c r="P152" i="27"/>
  <c r="B90" i="29"/>
  <c r="K90" i="29"/>
  <c r="T90" i="29"/>
  <c r="F94" i="29"/>
  <c r="P94" i="29"/>
  <c r="P99" i="29"/>
  <c r="U105" i="29"/>
  <c r="F152" i="27"/>
  <c r="N152" i="27"/>
  <c r="V152" i="27"/>
  <c r="H153" i="27"/>
  <c r="P153" i="27"/>
  <c r="B154" i="27"/>
  <c r="J154" i="27"/>
  <c r="R154" i="27"/>
  <c r="B105" i="27"/>
  <c r="J105" i="27"/>
  <c r="R105" i="27"/>
  <c r="G116" i="27"/>
  <c r="H119" i="27"/>
  <c r="Q119" i="27"/>
  <c r="R122" i="27"/>
  <c r="Q152" i="27"/>
  <c r="P154" i="27"/>
  <c r="Q84" i="29"/>
  <c r="C90" i="29"/>
  <c r="L90" i="29"/>
  <c r="V90" i="29"/>
  <c r="R94" i="29"/>
  <c r="F99" i="29"/>
  <c r="H105" i="29"/>
  <c r="V105" i="29"/>
  <c r="F122" i="30"/>
  <c r="N122" i="30"/>
  <c r="V122" i="30"/>
  <c r="H123" i="30"/>
  <c r="P123" i="30"/>
  <c r="B119" i="31"/>
  <c r="J119" i="31"/>
  <c r="R119" i="31"/>
  <c r="D120" i="31"/>
  <c r="L120" i="31"/>
  <c r="T120" i="31"/>
  <c r="F122" i="31"/>
  <c r="N122" i="31"/>
  <c r="P123" i="31"/>
  <c r="H116" i="27"/>
  <c r="J122" i="27"/>
  <c r="R153" i="27"/>
  <c r="E120" i="29"/>
  <c r="E113" i="29" s="1"/>
  <c r="E94" i="29"/>
  <c r="M120" i="29"/>
  <c r="M113" i="29" s="1"/>
  <c r="M94" i="29"/>
  <c r="U120" i="29"/>
  <c r="U113" i="29" s="1"/>
  <c r="U94" i="29"/>
  <c r="G122" i="29"/>
  <c r="G113" i="29" s="1"/>
  <c r="G99" i="29"/>
  <c r="O122" i="29"/>
  <c r="O113" i="29" s="1"/>
  <c r="O99" i="29"/>
  <c r="W122" i="29"/>
  <c r="W113" i="29" s="1"/>
  <c r="W99" i="29"/>
  <c r="I123" i="29"/>
  <c r="I113" i="29" s="1"/>
  <c r="I123" i="31"/>
  <c r="I105" i="29"/>
  <c r="Q123" i="29"/>
  <c r="Q105" i="29"/>
  <c r="D90" i="29"/>
  <c r="N90" i="29"/>
  <c r="W90" i="29"/>
  <c r="H94" i="29"/>
  <c r="H99" i="29"/>
  <c r="R99" i="29"/>
  <c r="J105" i="29"/>
  <c r="G122" i="30"/>
  <c r="O122" i="30"/>
  <c r="W122" i="30"/>
  <c r="I123" i="30"/>
  <c r="Q123" i="30"/>
  <c r="C119" i="31"/>
  <c r="K119" i="31"/>
  <c r="S119" i="31"/>
  <c r="E120" i="31"/>
  <c r="M120" i="31"/>
  <c r="U120" i="31"/>
  <c r="G122" i="31"/>
  <c r="O122" i="31"/>
  <c r="W122" i="31"/>
  <c r="Q123" i="31"/>
  <c r="F90" i="30"/>
  <c r="N90" i="30"/>
  <c r="V90" i="30"/>
  <c r="D105" i="30"/>
  <c r="L105" i="30"/>
  <c r="T105" i="30"/>
  <c r="B119" i="30"/>
  <c r="J119" i="30"/>
  <c r="R119" i="30"/>
  <c r="D120" i="30"/>
  <c r="L120" i="30"/>
  <c r="T120" i="30"/>
  <c r="I90" i="31"/>
  <c r="Q90" i="31"/>
  <c r="E119" i="31"/>
  <c r="M119" i="31"/>
  <c r="U119" i="31"/>
  <c r="G120" i="31"/>
  <c r="O120" i="31"/>
  <c r="W120" i="31"/>
  <c r="H123" i="31"/>
  <c r="R123" i="31"/>
  <c r="K60" i="33"/>
  <c r="M63" i="33"/>
  <c r="B79" i="33"/>
  <c r="B72" i="33" s="1"/>
  <c r="R79" i="33"/>
  <c r="R72" i="33" s="1"/>
  <c r="E79" i="34"/>
  <c r="M79" i="34"/>
  <c r="U79" i="34"/>
  <c r="C79" i="35"/>
  <c r="K79" i="35"/>
  <c r="U80" i="35"/>
  <c r="D51" i="39"/>
  <c r="N51" i="39"/>
  <c r="G90" i="30"/>
  <c r="O90" i="30"/>
  <c r="W90" i="30"/>
  <c r="G94" i="30"/>
  <c r="O94" i="30"/>
  <c r="W94" i="30"/>
  <c r="I99" i="30"/>
  <c r="Q99" i="30"/>
  <c r="E105" i="30"/>
  <c r="M105" i="30"/>
  <c r="U105" i="30"/>
  <c r="C119" i="30"/>
  <c r="K119" i="30"/>
  <c r="S119" i="30"/>
  <c r="E120" i="30"/>
  <c r="M120" i="30"/>
  <c r="U120" i="30"/>
  <c r="C123" i="30"/>
  <c r="K123" i="30"/>
  <c r="S123" i="30"/>
  <c r="B90" i="31"/>
  <c r="J90" i="31"/>
  <c r="R90" i="31"/>
  <c r="B94" i="31"/>
  <c r="J94" i="31"/>
  <c r="R94" i="31"/>
  <c r="D99" i="31"/>
  <c r="L99" i="31"/>
  <c r="T99" i="31"/>
  <c r="P105" i="31"/>
  <c r="F119" i="31"/>
  <c r="N119" i="31"/>
  <c r="V119" i="31"/>
  <c r="H120" i="31"/>
  <c r="P120" i="31"/>
  <c r="S123" i="31"/>
  <c r="D79" i="33"/>
  <c r="D60" i="33"/>
  <c r="L79" i="33"/>
  <c r="L60" i="33"/>
  <c r="T79" i="33"/>
  <c r="T60" i="33"/>
  <c r="B57" i="33"/>
  <c r="N63" i="33"/>
  <c r="C79" i="33"/>
  <c r="S79" i="33"/>
  <c r="D57" i="34"/>
  <c r="D78" i="34"/>
  <c r="L57" i="34"/>
  <c r="L78" i="34"/>
  <c r="T57" i="34"/>
  <c r="T78" i="34"/>
  <c r="F79" i="34"/>
  <c r="F60" i="34"/>
  <c r="N79" i="34"/>
  <c r="N60" i="34"/>
  <c r="V79" i="34"/>
  <c r="V60" i="34"/>
  <c r="H63" i="34"/>
  <c r="H80" i="34"/>
  <c r="P63" i="34"/>
  <c r="P80" i="34"/>
  <c r="L79" i="34"/>
  <c r="E90" i="29"/>
  <c r="M90" i="29"/>
  <c r="U90" i="29"/>
  <c r="H90" i="30"/>
  <c r="P90" i="30"/>
  <c r="H94" i="30"/>
  <c r="P94" i="30"/>
  <c r="B99" i="30"/>
  <c r="J99" i="30"/>
  <c r="R99" i="30"/>
  <c r="C90" i="31"/>
  <c r="K90" i="31"/>
  <c r="S90" i="31"/>
  <c r="C94" i="31"/>
  <c r="K94" i="31"/>
  <c r="S94" i="31"/>
  <c r="E99" i="31"/>
  <c r="M99" i="31"/>
  <c r="Q105" i="31"/>
  <c r="G119" i="31"/>
  <c r="O119" i="31"/>
  <c r="W119" i="31"/>
  <c r="V122" i="31"/>
  <c r="J123" i="31"/>
  <c r="T123" i="31"/>
  <c r="C57" i="33"/>
  <c r="C78" i="33"/>
  <c r="K57" i="33"/>
  <c r="K78" i="33"/>
  <c r="K72" i="33" s="1"/>
  <c r="S57" i="33"/>
  <c r="S78" i="33"/>
  <c r="E79" i="33"/>
  <c r="E72" i="33" s="1"/>
  <c r="E60" i="33"/>
  <c r="M79" i="33"/>
  <c r="M72" i="33" s="1"/>
  <c r="M60" i="33"/>
  <c r="U79" i="33"/>
  <c r="U72" i="33" s="1"/>
  <c r="U60" i="33"/>
  <c r="G63" i="33"/>
  <c r="G80" i="33"/>
  <c r="O63" i="33"/>
  <c r="O80" i="33"/>
  <c r="W63" i="33"/>
  <c r="W80" i="33"/>
  <c r="D57" i="33"/>
  <c r="Q57" i="33"/>
  <c r="T79" i="34"/>
  <c r="J51" i="37"/>
  <c r="R51" i="37"/>
  <c r="I90" i="30"/>
  <c r="Q90" i="30"/>
  <c r="I94" i="30"/>
  <c r="Q94" i="30"/>
  <c r="C99" i="30"/>
  <c r="K99" i="30"/>
  <c r="S99" i="30"/>
  <c r="G105" i="30"/>
  <c r="O105" i="30"/>
  <c r="W105" i="30"/>
  <c r="E119" i="30"/>
  <c r="M119" i="30"/>
  <c r="U119" i="30"/>
  <c r="F123" i="31"/>
  <c r="N123" i="31"/>
  <c r="V123" i="31"/>
  <c r="D90" i="31"/>
  <c r="L90" i="31"/>
  <c r="T90" i="31"/>
  <c r="D94" i="31"/>
  <c r="L94" i="31"/>
  <c r="T94" i="31"/>
  <c r="F99" i="31"/>
  <c r="N99" i="31"/>
  <c r="B105" i="31"/>
  <c r="H119" i="31"/>
  <c r="P119" i="31"/>
  <c r="K123" i="31"/>
  <c r="U123" i="31"/>
  <c r="L78" i="35"/>
  <c r="L78" i="33"/>
  <c r="T78" i="35"/>
  <c r="T78" i="33"/>
  <c r="F79" i="33"/>
  <c r="F72" i="33" s="1"/>
  <c r="F60" i="33"/>
  <c r="F79" i="35"/>
  <c r="N79" i="33"/>
  <c r="N72" i="33" s="1"/>
  <c r="N60" i="33"/>
  <c r="V79" i="35"/>
  <c r="V79" i="33"/>
  <c r="V60" i="33"/>
  <c r="H80" i="35"/>
  <c r="H80" i="33"/>
  <c r="H72" i="33" s="1"/>
  <c r="P80" i="33"/>
  <c r="P80" i="35"/>
  <c r="R57" i="33"/>
  <c r="E63" i="33"/>
  <c r="F80" i="34"/>
  <c r="C90" i="42"/>
  <c r="C72" i="42"/>
  <c r="K90" i="42"/>
  <c r="K72" i="42"/>
  <c r="S90" i="42"/>
  <c r="S72" i="42"/>
  <c r="H105" i="30"/>
  <c r="P105" i="30"/>
  <c r="U122" i="31"/>
  <c r="G123" i="31"/>
  <c r="O123" i="31"/>
  <c r="W123" i="31"/>
  <c r="C105" i="31"/>
  <c r="L123" i="31"/>
  <c r="C51" i="33"/>
  <c r="K51" i="33"/>
  <c r="S51" i="33"/>
  <c r="T57" i="33"/>
  <c r="F63" i="33"/>
  <c r="V72" i="33"/>
  <c r="P78" i="33"/>
  <c r="J79" i="33"/>
  <c r="J72" i="33" s="1"/>
  <c r="D80" i="33"/>
  <c r="N80" i="34"/>
  <c r="E57" i="35"/>
  <c r="E78" i="35"/>
  <c r="M78" i="35"/>
  <c r="M57" i="35"/>
  <c r="U78" i="35"/>
  <c r="U57" i="35"/>
  <c r="G79" i="35"/>
  <c r="G60" i="35"/>
  <c r="O60" i="35"/>
  <c r="O79" i="35"/>
  <c r="W79" i="35"/>
  <c r="W60" i="35"/>
  <c r="I80" i="35"/>
  <c r="I63" i="35"/>
  <c r="Q80" i="35"/>
  <c r="Q63" i="35"/>
  <c r="C94" i="30"/>
  <c r="K94" i="30"/>
  <c r="S94" i="30"/>
  <c r="E99" i="30"/>
  <c r="M99" i="30"/>
  <c r="U99" i="30"/>
  <c r="I105" i="30"/>
  <c r="Q105" i="30"/>
  <c r="F94" i="31"/>
  <c r="N94" i="31"/>
  <c r="V94" i="31"/>
  <c r="H99" i="31"/>
  <c r="P99" i="31"/>
  <c r="D105" i="31"/>
  <c r="H63" i="33"/>
  <c r="H78" i="34"/>
  <c r="H57" i="34"/>
  <c r="P78" i="34"/>
  <c r="B79" i="34"/>
  <c r="B78" i="34"/>
  <c r="V80" i="34"/>
  <c r="D78" i="35"/>
  <c r="F99" i="30"/>
  <c r="N99" i="30"/>
  <c r="V99" i="30"/>
  <c r="I99" i="31"/>
  <c r="Q99" i="31"/>
  <c r="E105" i="31"/>
  <c r="G78" i="33"/>
  <c r="G78" i="34"/>
  <c r="G57" i="33"/>
  <c r="O78" i="33"/>
  <c r="O78" i="34"/>
  <c r="O57" i="33"/>
  <c r="O78" i="35"/>
  <c r="W78" i="35"/>
  <c r="W78" i="33"/>
  <c r="W78" i="34"/>
  <c r="W57" i="33"/>
  <c r="I79" i="33"/>
  <c r="I72" i="33" s="1"/>
  <c r="I60" i="33"/>
  <c r="I79" i="35"/>
  <c r="I79" i="34"/>
  <c r="Q79" i="33"/>
  <c r="Q72" i="33" s="1"/>
  <c r="Q60" i="33"/>
  <c r="Q79" i="34"/>
  <c r="C80" i="33"/>
  <c r="C80" i="34"/>
  <c r="C63" i="33"/>
  <c r="C80" i="35"/>
  <c r="K80" i="35"/>
  <c r="K80" i="33"/>
  <c r="K80" i="34"/>
  <c r="K63" i="33"/>
  <c r="S80" i="33"/>
  <c r="S80" i="35"/>
  <c r="S80" i="34"/>
  <c r="S63" i="33"/>
  <c r="J57" i="33"/>
  <c r="V63" i="33"/>
  <c r="I78" i="34"/>
  <c r="I57" i="34"/>
  <c r="Q78" i="34"/>
  <c r="Q57" i="34"/>
  <c r="C79" i="34"/>
  <c r="K79" i="34"/>
  <c r="S79" i="34"/>
  <c r="E80" i="34"/>
  <c r="M80" i="34"/>
  <c r="U80" i="34"/>
  <c r="J78" i="34"/>
  <c r="G78" i="35"/>
  <c r="Q79" i="35"/>
  <c r="G51" i="35"/>
  <c r="O51" i="35"/>
  <c r="W51" i="35"/>
  <c r="B51" i="37"/>
  <c r="G99" i="30"/>
  <c r="O99" i="30"/>
  <c r="W99" i="30"/>
  <c r="B99" i="31"/>
  <c r="J99" i="31"/>
  <c r="R99" i="31"/>
  <c r="F105" i="31"/>
  <c r="N105" i="31"/>
  <c r="V105" i="31"/>
  <c r="H78" i="35"/>
  <c r="H57" i="33"/>
  <c r="L80" i="33"/>
  <c r="L63" i="33"/>
  <c r="T80" i="33"/>
  <c r="T63" i="33"/>
  <c r="L57" i="33"/>
  <c r="R78" i="34"/>
  <c r="P78" i="35"/>
  <c r="J79" i="35"/>
  <c r="D80" i="35"/>
  <c r="T80" i="35"/>
  <c r="E60" i="34"/>
  <c r="M60" i="34"/>
  <c r="U60" i="34"/>
  <c r="C78" i="34"/>
  <c r="K78" i="34"/>
  <c r="S78" i="34"/>
  <c r="G80" i="34"/>
  <c r="O80" i="34"/>
  <c r="W80" i="34"/>
  <c r="M80" i="35"/>
  <c r="C57" i="37"/>
  <c r="C78" i="37"/>
  <c r="K57" i="37"/>
  <c r="K78" i="37"/>
  <c r="S57" i="37"/>
  <c r="S78" i="37"/>
  <c r="S72" i="37" s="1"/>
  <c r="E79" i="37"/>
  <c r="E72" i="37" s="1"/>
  <c r="E60" i="37"/>
  <c r="M79" i="37"/>
  <c r="M72" i="37" s="1"/>
  <c r="M60" i="37"/>
  <c r="U79" i="37"/>
  <c r="U72" i="37" s="1"/>
  <c r="U60" i="37"/>
  <c r="G63" i="37"/>
  <c r="G80" i="37"/>
  <c r="O63" i="37"/>
  <c r="O80" i="38"/>
  <c r="O80" i="37"/>
  <c r="W63" i="37"/>
  <c r="W80" i="38"/>
  <c r="W80" i="37"/>
  <c r="T51" i="37"/>
  <c r="V57" i="37"/>
  <c r="G78" i="38"/>
  <c r="O78" i="38"/>
  <c r="W78" i="38"/>
  <c r="I79" i="38"/>
  <c r="Q79" i="38"/>
  <c r="C80" i="38"/>
  <c r="S80" i="38"/>
  <c r="G51" i="38"/>
  <c r="O51" i="38"/>
  <c r="W51" i="38"/>
  <c r="S78" i="38"/>
  <c r="V51" i="39"/>
  <c r="P57" i="34"/>
  <c r="D63" i="34"/>
  <c r="L63" i="34"/>
  <c r="T63" i="34"/>
  <c r="B51" i="35"/>
  <c r="J51" i="35"/>
  <c r="R51" i="35"/>
  <c r="T63" i="35"/>
  <c r="F78" i="35"/>
  <c r="P79" i="35"/>
  <c r="D57" i="37"/>
  <c r="D78" i="37"/>
  <c r="D72" i="37" s="1"/>
  <c r="L57" i="37"/>
  <c r="L78" i="37"/>
  <c r="L72" i="37" s="1"/>
  <c r="T57" i="37"/>
  <c r="T78" i="37"/>
  <c r="T72" i="37" s="1"/>
  <c r="F79" i="37"/>
  <c r="F72" i="37" s="1"/>
  <c r="F60" i="37"/>
  <c r="N79" i="37"/>
  <c r="N72" i="37" s="1"/>
  <c r="N60" i="37"/>
  <c r="V79" i="37"/>
  <c r="V72" i="37" s="1"/>
  <c r="V60" i="37"/>
  <c r="H63" i="37"/>
  <c r="H80" i="37"/>
  <c r="P63" i="37"/>
  <c r="P80" i="37"/>
  <c r="R63" i="37"/>
  <c r="B72" i="37"/>
  <c r="J72" i="37"/>
  <c r="R72" i="37"/>
  <c r="H51" i="38"/>
  <c r="P51" i="38"/>
  <c r="E78" i="39"/>
  <c r="M78" i="39"/>
  <c r="M57" i="39"/>
  <c r="U78" i="39"/>
  <c r="U57" i="39"/>
  <c r="G79" i="39"/>
  <c r="G60" i="39"/>
  <c r="O79" i="39"/>
  <c r="O60" i="39"/>
  <c r="W79" i="39"/>
  <c r="W60" i="39"/>
  <c r="I80" i="39"/>
  <c r="I63" i="39"/>
  <c r="Q80" i="39"/>
  <c r="Q63" i="39"/>
  <c r="I77" i="47"/>
  <c r="I60" i="47"/>
  <c r="Q77" i="47"/>
  <c r="Q60" i="47"/>
  <c r="G60" i="34"/>
  <c r="O60" i="34"/>
  <c r="W60" i="34"/>
  <c r="E63" i="34"/>
  <c r="M63" i="34"/>
  <c r="U63" i="34"/>
  <c r="U63" i="35"/>
  <c r="Q78" i="35"/>
  <c r="E80" i="35"/>
  <c r="G79" i="37"/>
  <c r="G60" i="37"/>
  <c r="O79" i="37"/>
  <c r="O60" i="37"/>
  <c r="W79" i="37"/>
  <c r="W72" i="37" s="1"/>
  <c r="W60" i="37"/>
  <c r="F51" i="37"/>
  <c r="N51" i="37"/>
  <c r="V51" i="37"/>
  <c r="M57" i="37"/>
  <c r="I51" i="38"/>
  <c r="Q51" i="38"/>
  <c r="E79" i="38"/>
  <c r="P79" i="39"/>
  <c r="R80" i="39"/>
  <c r="R80" i="35"/>
  <c r="H79" i="37"/>
  <c r="H60" i="37"/>
  <c r="P79" i="37"/>
  <c r="P60" i="37"/>
  <c r="G51" i="37"/>
  <c r="O51" i="37"/>
  <c r="W51" i="37"/>
  <c r="N57" i="37"/>
  <c r="F63" i="41"/>
  <c r="N63" i="41"/>
  <c r="V63" i="41"/>
  <c r="G90" i="43"/>
  <c r="G72" i="43"/>
  <c r="O90" i="43"/>
  <c r="O72" i="43"/>
  <c r="W90" i="43"/>
  <c r="W72" i="43"/>
  <c r="H77" i="45"/>
  <c r="H69" i="45" s="1"/>
  <c r="H60" i="45"/>
  <c r="P77" i="45"/>
  <c r="P69" i="45" s="1"/>
  <c r="P60" i="45"/>
  <c r="B78" i="35"/>
  <c r="J78" i="35"/>
  <c r="R78" i="35"/>
  <c r="D79" i="35"/>
  <c r="D60" i="35"/>
  <c r="L79" i="35"/>
  <c r="L60" i="35"/>
  <c r="T79" i="35"/>
  <c r="T60" i="35"/>
  <c r="F80" i="35"/>
  <c r="N80" i="35"/>
  <c r="V80" i="35"/>
  <c r="I78" i="35"/>
  <c r="S79" i="35"/>
  <c r="G78" i="37"/>
  <c r="G72" i="37" s="1"/>
  <c r="G78" i="39"/>
  <c r="G57" i="37"/>
  <c r="O78" i="37"/>
  <c r="O78" i="39"/>
  <c r="O57" i="37"/>
  <c r="W78" i="39"/>
  <c r="W78" i="37"/>
  <c r="W57" i="37"/>
  <c r="I79" i="37"/>
  <c r="I72" i="37" s="1"/>
  <c r="I60" i="37"/>
  <c r="Q79" i="37"/>
  <c r="Q72" i="37" s="1"/>
  <c r="Q60" i="37"/>
  <c r="Q79" i="39"/>
  <c r="C80" i="37"/>
  <c r="C80" i="39"/>
  <c r="C63" i="37"/>
  <c r="K80" i="39"/>
  <c r="K80" i="37"/>
  <c r="K63" i="37"/>
  <c r="S80" i="37"/>
  <c r="S63" i="37"/>
  <c r="H51" i="37"/>
  <c r="P51" i="37"/>
  <c r="G80" i="38"/>
  <c r="C78" i="38"/>
  <c r="M79" i="38"/>
  <c r="L51" i="39"/>
  <c r="T51" i="39"/>
  <c r="F51" i="39"/>
  <c r="B60" i="34"/>
  <c r="J60" i="34"/>
  <c r="R60" i="34"/>
  <c r="C78" i="35"/>
  <c r="K78" i="35"/>
  <c r="S78" i="35"/>
  <c r="E79" i="35"/>
  <c r="M79" i="35"/>
  <c r="U79" i="35"/>
  <c r="G80" i="35"/>
  <c r="O80" i="35"/>
  <c r="W80" i="35"/>
  <c r="R57" i="35"/>
  <c r="N63" i="35"/>
  <c r="V78" i="35"/>
  <c r="J80" i="35"/>
  <c r="D57" i="38"/>
  <c r="D78" i="38"/>
  <c r="L57" i="38"/>
  <c r="L78" i="38"/>
  <c r="T57" i="38"/>
  <c r="T78" i="38"/>
  <c r="F79" i="38"/>
  <c r="F60" i="38"/>
  <c r="N79" i="38"/>
  <c r="N60" i="38"/>
  <c r="V79" i="38"/>
  <c r="V60" i="38"/>
  <c r="H80" i="38"/>
  <c r="H63" i="38"/>
  <c r="P80" i="38"/>
  <c r="P63" i="38"/>
  <c r="D51" i="38"/>
  <c r="L51" i="38"/>
  <c r="T51" i="38"/>
  <c r="U79" i="38"/>
  <c r="K51" i="39"/>
  <c r="S51" i="39"/>
  <c r="G51" i="39"/>
  <c r="Q51" i="39"/>
  <c r="C60" i="34"/>
  <c r="K60" i="34"/>
  <c r="S60" i="34"/>
  <c r="J57" i="35"/>
  <c r="K60" i="35"/>
  <c r="E57" i="38"/>
  <c r="E78" i="38"/>
  <c r="M57" i="38"/>
  <c r="M78" i="38"/>
  <c r="U57" i="38"/>
  <c r="U78" i="38"/>
  <c r="G79" i="38"/>
  <c r="G60" i="38"/>
  <c r="O79" i="38"/>
  <c r="O60" i="38"/>
  <c r="I80" i="38"/>
  <c r="I63" i="38"/>
  <c r="Q63" i="38"/>
  <c r="Q80" i="38"/>
  <c r="E51" i="38"/>
  <c r="M51" i="38"/>
  <c r="U51" i="38"/>
  <c r="K78" i="38"/>
  <c r="W79" i="38"/>
  <c r="G63" i="41"/>
  <c r="H57" i="38"/>
  <c r="P57" i="38"/>
  <c r="D63" i="38"/>
  <c r="L63" i="38"/>
  <c r="P60" i="39"/>
  <c r="F78" i="39"/>
  <c r="I81" i="41"/>
  <c r="Q81" i="41"/>
  <c r="C81" i="41"/>
  <c r="K81" i="41"/>
  <c r="S81" i="41"/>
  <c r="I63" i="42"/>
  <c r="Q63" i="42"/>
  <c r="H90" i="43"/>
  <c r="H72" i="43"/>
  <c r="P90" i="43"/>
  <c r="P72" i="43"/>
  <c r="E63" i="43"/>
  <c r="M63" i="43"/>
  <c r="U63" i="43"/>
  <c r="G63" i="43"/>
  <c r="O63" i="43"/>
  <c r="W63" i="43"/>
  <c r="Q77" i="45"/>
  <c r="Q69" i="45" s="1"/>
  <c r="Q60" i="45"/>
  <c r="I69" i="45"/>
  <c r="E51" i="39"/>
  <c r="M51" i="39"/>
  <c r="U51" i="39"/>
  <c r="I63" i="41"/>
  <c r="Q63" i="41"/>
  <c r="B81" i="41"/>
  <c r="J81" i="41"/>
  <c r="R81" i="41"/>
  <c r="F63" i="43"/>
  <c r="N63" i="43"/>
  <c r="V63" i="43"/>
  <c r="F52" i="45"/>
  <c r="N52" i="45"/>
  <c r="V52" i="45"/>
  <c r="H52" i="45"/>
  <c r="P52" i="45"/>
  <c r="D69" i="45"/>
  <c r="L69" i="45"/>
  <c r="V69" i="45"/>
  <c r="I77" i="45"/>
  <c r="V60" i="46"/>
  <c r="V77" i="46"/>
  <c r="N52" i="46"/>
  <c r="H60" i="38"/>
  <c r="P60" i="38"/>
  <c r="H78" i="39"/>
  <c r="P57" i="39"/>
  <c r="P78" i="39"/>
  <c r="B79" i="39"/>
  <c r="J79" i="39"/>
  <c r="R79" i="39"/>
  <c r="D63" i="39"/>
  <c r="D80" i="39"/>
  <c r="L63" i="39"/>
  <c r="L80" i="39"/>
  <c r="T63" i="39"/>
  <c r="T80" i="39"/>
  <c r="R60" i="39"/>
  <c r="N78" i="39"/>
  <c r="B80" i="39"/>
  <c r="E90" i="41"/>
  <c r="E81" i="41" s="1"/>
  <c r="E72" i="41"/>
  <c r="M90" i="41"/>
  <c r="M81" i="41" s="1"/>
  <c r="M72" i="41"/>
  <c r="U90" i="41"/>
  <c r="U81" i="41" s="1"/>
  <c r="U72" i="41"/>
  <c r="B63" i="41"/>
  <c r="J63" i="41"/>
  <c r="R63" i="41"/>
  <c r="C63" i="42"/>
  <c r="K63" i="42"/>
  <c r="S63" i="42"/>
  <c r="U90" i="42"/>
  <c r="G52" i="45"/>
  <c r="O52" i="45"/>
  <c r="W52" i="45"/>
  <c r="E69" i="45"/>
  <c r="M69" i="45"/>
  <c r="U69" i="45"/>
  <c r="G77" i="46"/>
  <c r="G60" i="46"/>
  <c r="W77" i="46"/>
  <c r="W60" i="46"/>
  <c r="S79" i="38"/>
  <c r="E80" i="38"/>
  <c r="M80" i="38"/>
  <c r="U80" i="38"/>
  <c r="I60" i="38"/>
  <c r="Q60" i="38"/>
  <c r="I57" i="39"/>
  <c r="I78" i="39"/>
  <c r="Q57" i="39"/>
  <c r="Q78" i="39"/>
  <c r="C79" i="39"/>
  <c r="K79" i="39"/>
  <c r="S79" i="39"/>
  <c r="E63" i="39"/>
  <c r="E80" i="39"/>
  <c r="M63" i="39"/>
  <c r="M80" i="39"/>
  <c r="U63" i="39"/>
  <c r="U80" i="39"/>
  <c r="S60" i="39"/>
  <c r="F90" i="41"/>
  <c r="F81" i="41" s="1"/>
  <c r="F72" i="41"/>
  <c r="N90" i="41"/>
  <c r="N81" i="41" s="1"/>
  <c r="N72" i="41"/>
  <c r="V90" i="41"/>
  <c r="V81" i="41" s="1"/>
  <c r="V72" i="41"/>
  <c r="C63" i="41"/>
  <c r="K63" i="41"/>
  <c r="S63" i="41"/>
  <c r="E63" i="41"/>
  <c r="M63" i="41"/>
  <c r="U63" i="41"/>
  <c r="D81" i="41"/>
  <c r="L81" i="41"/>
  <c r="T81" i="41"/>
  <c r="H63" i="43"/>
  <c r="P63" i="43"/>
  <c r="B60" i="38"/>
  <c r="J60" i="38"/>
  <c r="R60" i="38"/>
  <c r="B78" i="39"/>
  <c r="J78" i="39"/>
  <c r="R78" i="39"/>
  <c r="D79" i="39"/>
  <c r="D60" i="39"/>
  <c r="L79" i="39"/>
  <c r="L60" i="39"/>
  <c r="T79" i="39"/>
  <c r="T60" i="39"/>
  <c r="F80" i="39"/>
  <c r="N80" i="39"/>
  <c r="V80" i="39"/>
  <c r="B57" i="39"/>
  <c r="V63" i="39"/>
  <c r="V78" i="39"/>
  <c r="J80" i="39"/>
  <c r="D63" i="41"/>
  <c r="L63" i="41"/>
  <c r="T63" i="41"/>
  <c r="I52" i="45"/>
  <c r="Q52" i="45"/>
  <c r="B60" i="37"/>
  <c r="J60" i="37"/>
  <c r="R60" i="37"/>
  <c r="C60" i="38"/>
  <c r="K60" i="38"/>
  <c r="S60" i="38"/>
  <c r="C78" i="39"/>
  <c r="K78" i="39"/>
  <c r="S78" i="39"/>
  <c r="E79" i="39"/>
  <c r="E60" i="39"/>
  <c r="M79" i="39"/>
  <c r="M60" i="39"/>
  <c r="U79" i="39"/>
  <c r="U60" i="39"/>
  <c r="G80" i="39"/>
  <c r="O80" i="39"/>
  <c r="W80" i="39"/>
  <c r="C57" i="39"/>
  <c r="J60" i="39"/>
  <c r="W63" i="39"/>
  <c r="B90" i="42"/>
  <c r="B72" i="42"/>
  <c r="J90" i="42"/>
  <c r="J72" i="42"/>
  <c r="R90" i="42"/>
  <c r="R72" i="42"/>
  <c r="F63" i="42"/>
  <c r="N63" i="42"/>
  <c r="V63" i="42"/>
  <c r="E90" i="43"/>
  <c r="M90" i="43"/>
  <c r="U90" i="43"/>
  <c r="H52" i="46"/>
  <c r="P52" i="46"/>
  <c r="F52" i="46"/>
  <c r="H72" i="42"/>
  <c r="P72" i="42"/>
  <c r="E72" i="43"/>
  <c r="M72" i="43"/>
  <c r="U72" i="43"/>
  <c r="B77" i="45"/>
  <c r="B69" i="45" s="1"/>
  <c r="K77" i="45"/>
  <c r="K69" i="45" s="1"/>
  <c r="H77" i="46"/>
  <c r="P77" i="46"/>
  <c r="B77" i="47"/>
  <c r="J77" i="47"/>
  <c r="R77" i="47"/>
  <c r="C77" i="47"/>
  <c r="G96" i="49"/>
  <c r="O96" i="49"/>
  <c r="W96" i="49"/>
  <c r="B103" i="51"/>
  <c r="J103" i="51"/>
  <c r="R103" i="51"/>
  <c r="F105" i="51"/>
  <c r="N105" i="51"/>
  <c r="V105" i="51"/>
  <c r="I77" i="46"/>
  <c r="Q77" i="46"/>
  <c r="F60" i="45"/>
  <c r="N60" i="45"/>
  <c r="V60" i="45"/>
  <c r="I60" i="46"/>
  <c r="D77" i="47"/>
  <c r="L77" i="47"/>
  <c r="T77" i="47"/>
  <c r="E52" i="47"/>
  <c r="M52" i="47"/>
  <c r="U52" i="47"/>
  <c r="B103" i="49"/>
  <c r="B80" i="49"/>
  <c r="J103" i="49"/>
  <c r="J80" i="49"/>
  <c r="R103" i="49"/>
  <c r="R80" i="49"/>
  <c r="D104" i="49"/>
  <c r="D83" i="49"/>
  <c r="L104" i="49"/>
  <c r="L96" i="49" s="1"/>
  <c r="L83" i="49"/>
  <c r="T104" i="49"/>
  <c r="T96" i="49" s="1"/>
  <c r="T83" i="49"/>
  <c r="F105" i="49"/>
  <c r="F96" i="49" s="1"/>
  <c r="F87" i="49"/>
  <c r="N105" i="49"/>
  <c r="N96" i="49" s="1"/>
  <c r="N87" i="49"/>
  <c r="V105" i="49"/>
  <c r="V96" i="49" s="1"/>
  <c r="V87" i="49"/>
  <c r="G60" i="45"/>
  <c r="O69" i="45"/>
  <c r="W69" i="45"/>
  <c r="C77" i="46"/>
  <c r="K77" i="46"/>
  <c r="S77" i="46"/>
  <c r="E60" i="47"/>
  <c r="E77" i="47"/>
  <c r="M60" i="47"/>
  <c r="M77" i="47"/>
  <c r="U60" i="47"/>
  <c r="U77" i="47"/>
  <c r="D96" i="49"/>
  <c r="D60" i="46"/>
  <c r="D77" i="46"/>
  <c r="L60" i="46"/>
  <c r="L77" i="46"/>
  <c r="T60" i="46"/>
  <c r="T77" i="46"/>
  <c r="K60" i="46"/>
  <c r="B103" i="50"/>
  <c r="J103" i="50"/>
  <c r="R103" i="50"/>
  <c r="D104" i="50"/>
  <c r="L104" i="50"/>
  <c r="T104" i="50"/>
  <c r="F105" i="50"/>
  <c r="N105" i="50"/>
  <c r="V105" i="50"/>
  <c r="E60" i="46"/>
  <c r="E77" i="46"/>
  <c r="M60" i="46"/>
  <c r="M77" i="46"/>
  <c r="U60" i="46"/>
  <c r="U77" i="46"/>
  <c r="D52" i="46"/>
  <c r="L52" i="46"/>
  <c r="T52" i="46"/>
  <c r="G77" i="47"/>
  <c r="O77" i="47"/>
  <c r="W77" i="47"/>
  <c r="F73" i="49"/>
  <c r="N73" i="49"/>
  <c r="V73" i="49"/>
  <c r="I83" i="50"/>
  <c r="Q83" i="50"/>
  <c r="F83" i="51"/>
  <c r="N83" i="51"/>
  <c r="V83" i="51"/>
  <c r="H60" i="47"/>
  <c r="P60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83" i="49"/>
  <c r="N83" i="49"/>
  <c r="V83" i="49"/>
  <c r="B104" i="49"/>
  <c r="B96" i="49" s="1"/>
  <c r="J104" i="49"/>
  <c r="J96" i="49" s="1"/>
  <c r="R104" i="49"/>
  <c r="C83" i="50"/>
  <c r="K83" i="50"/>
  <c r="S83" i="50"/>
  <c r="C87" i="50"/>
  <c r="K87" i="50"/>
  <c r="S87" i="50"/>
  <c r="G104" i="50"/>
  <c r="O104" i="50"/>
  <c r="W104" i="50"/>
  <c r="B80" i="51"/>
  <c r="J80" i="51"/>
  <c r="R80" i="51"/>
  <c r="H83" i="51"/>
  <c r="P83" i="51"/>
  <c r="H87" i="51"/>
  <c r="P87" i="51"/>
  <c r="D104" i="51"/>
  <c r="L104" i="51"/>
  <c r="T104" i="51"/>
  <c r="B60" i="47"/>
  <c r="J60" i="47"/>
  <c r="R60" i="47"/>
  <c r="F77" i="47"/>
  <c r="N77" i="47"/>
  <c r="V77" i="47"/>
  <c r="G83" i="49"/>
  <c r="O83" i="49"/>
  <c r="W83" i="49"/>
  <c r="G87" i="49"/>
  <c r="O87" i="49"/>
  <c r="W87" i="49"/>
  <c r="C104" i="49"/>
  <c r="K104" i="49"/>
  <c r="S104" i="49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H87" i="49"/>
  <c r="P87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R96" i="49" l="1"/>
  <c r="C96" i="49"/>
  <c r="S96" i="49"/>
  <c r="K96" i="49"/>
  <c r="O72" i="37"/>
  <c r="P72" i="37"/>
  <c r="H72" i="37"/>
  <c r="K72" i="37"/>
  <c r="C72" i="37"/>
  <c r="P72" i="33"/>
  <c r="W72" i="33"/>
  <c r="O72" i="33"/>
  <c r="D72" i="33"/>
  <c r="G72" i="33"/>
  <c r="S72" i="33"/>
  <c r="C72" i="33"/>
  <c r="T72" i="33"/>
  <c r="T113" i="29"/>
  <c r="L113" i="29"/>
  <c r="Q113" i="29"/>
  <c r="H146" i="25"/>
  <c r="E146" i="25"/>
  <c r="L146" i="25"/>
  <c r="H74" i="24"/>
  <c r="H171" i="4" s="1"/>
  <c r="D146" i="25"/>
  <c r="M146" i="25"/>
  <c r="T74" i="24"/>
  <c r="T171" i="4" s="1"/>
  <c r="T69" i="4"/>
  <c r="T142" i="4" s="1"/>
  <c r="U165" i="23"/>
  <c r="E165" i="23"/>
  <c r="S146" i="23"/>
  <c r="E132" i="23"/>
  <c r="D143" i="23"/>
  <c r="D137" i="23"/>
  <c r="D60" i="20"/>
  <c r="D57" i="20"/>
  <c r="D56" i="20" s="1"/>
  <c r="W144" i="23"/>
  <c r="W60" i="20"/>
  <c r="I175" i="23"/>
  <c r="Q132" i="23"/>
  <c r="K146" i="23"/>
  <c r="O77" i="20"/>
  <c r="O168" i="4" s="1"/>
  <c r="L132" i="23"/>
  <c r="T176" i="23"/>
  <c r="T165" i="23" s="1"/>
  <c r="T57" i="20"/>
  <c r="T56" i="20" s="1"/>
  <c r="T62" i="20"/>
  <c r="T78" i="20"/>
  <c r="T169" i="4" s="1"/>
  <c r="L176" i="23"/>
  <c r="L165" i="23" s="1"/>
  <c r="L62" i="20"/>
  <c r="L151" i="23"/>
  <c r="L146" i="23" s="1"/>
  <c r="L61" i="20"/>
  <c r="L57" i="20"/>
  <c r="L56" i="20" s="1"/>
  <c r="H165" i="23"/>
  <c r="S78" i="20"/>
  <c r="S169" i="4" s="1"/>
  <c r="D139" i="23"/>
  <c r="H172" i="23"/>
  <c r="E61" i="20"/>
  <c r="E57" i="20"/>
  <c r="E56" i="20" s="1"/>
  <c r="D176" i="23"/>
  <c r="D62" i="20"/>
  <c r="W141" i="23"/>
  <c r="W132" i="23" s="1"/>
  <c r="G132" i="23"/>
  <c r="L153" i="23"/>
  <c r="I77" i="20"/>
  <c r="I168" i="4" s="1"/>
  <c r="O132" i="23"/>
  <c r="P132" i="23"/>
  <c r="C146" i="23"/>
  <c r="K194" i="23"/>
  <c r="M205" i="23"/>
  <c r="T146" i="23"/>
  <c r="T179" i="23"/>
  <c r="E194" i="23"/>
  <c r="E146" i="23"/>
  <c r="T113" i="4"/>
  <c r="T59" i="20"/>
  <c r="T112" i="4" s="1"/>
  <c r="W171" i="23"/>
  <c r="U132" i="23"/>
  <c r="D141" i="23"/>
  <c r="D132" i="23" s="1"/>
  <c r="B160" i="23"/>
  <c r="I160" i="23"/>
  <c r="V205" i="21"/>
  <c r="N205" i="21"/>
  <c r="F205" i="21"/>
  <c r="D194" i="21"/>
  <c r="S205" i="21"/>
  <c r="D205" i="21"/>
  <c r="K194" i="21"/>
  <c r="W205" i="21"/>
  <c r="G205" i="21"/>
  <c r="B205" i="21"/>
  <c r="M205" i="21"/>
  <c r="W205" i="23"/>
  <c r="N54" i="7"/>
  <c r="O205" i="21"/>
  <c r="Q194" i="21"/>
  <c r="C194" i="23"/>
  <c r="E205" i="23"/>
  <c r="K205" i="21"/>
  <c r="C194" i="21"/>
  <c r="R160" i="19"/>
  <c r="T160" i="19"/>
  <c r="I79" i="16"/>
  <c r="I108" i="4" s="1"/>
  <c r="I109" i="4"/>
  <c r="J160" i="19"/>
  <c r="Q168" i="19"/>
  <c r="Q80" i="16"/>
  <c r="Q77" i="16"/>
  <c r="Q76" i="16" s="1"/>
  <c r="Q173" i="19"/>
  <c r="Q160" i="19" s="1"/>
  <c r="M80" i="16"/>
  <c r="M109" i="4" s="1"/>
  <c r="M169" i="19"/>
  <c r="V178" i="19"/>
  <c r="P79" i="16"/>
  <c r="P108" i="4" s="1"/>
  <c r="N178" i="19"/>
  <c r="H79" i="16"/>
  <c r="H108" i="4" s="1"/>
  <c r="L173" i="19"/>
  <c r="L160" i="19" s="1"/>
  <c r="P184" i="19"/>
  <c r="P77" i="16"/>
  <c r="P76" i="16" s="1"/>
  <c r="I178" i="19"/>
  <c r="Q171" i="19"/>
  <c r="D160" i="19"/>
  <c r="H188" i="19"/>
  <c r="L217" i="19"/>
  <c r="H192" i="19"/>
  <c r="M171" i="19"/>
  <c r="L171" i="19"/>
  <c r="H77" i="16"/>
  <c r="H76" i="16" s="1"/>
  <c r="H160" i="19"/>
  <c r="H187" i="19"/>
  <c r="H184" i="19"/>
  <c r="E169" i="18"/>
  <c r="E164" i="18"/>
  <c r="E168" i="18"/>
  <c r="E172" i="18"/>
  <c r="E163" i="18"/>
  <c r="W171" i="18"/>
  <c r="L163" i="18"/>
  <c r="E167" i="18"/>
  <c r="L167" i="18"/>
  <c r="E175" i="18"/>
  <c r="P166" i="18"/>
  <c r="L162" i="18"/>
  <c r="F217" i="18"/>
  <c r="E217" i="18"/>
  <c r="L95" i="16"/>
  <c r="E171" i="18"/>
  <c r="H166" i="18"/>
  <c r="L217" i="18"/>
  <c r="F95" i="16"/>
  <c r="L161" i="18"/>
  <c r="L165" i="18"/>
  <c r="L169" i="18"/>
  <c r="L173" i="18"/>
  <c r="F166" i="18"/>
  <c r="F174" i="18"/>
  <c r="L171" i="18"/>
  <c r="F168" i="18"/>
  <c r="J175" i="18"/>
  <c r="E161" i="18"/>
  <c r="E97" i="16"/>
  <c r="E95" i="16" s="1"/>
  <c r="E165" i="18"/>
  <c r="K172" i="17"/>
  <c r="K53" i="16"/>
  <c r="C173" i="18"/>
  <c r="C172" i="18"/>
  <c r="C97" i="16"/>
  <c r="C95" i="16" s="1"/>
  <c r="C168" i="18"/>
  <c r="C164" i="18"/>
  <c r="R217" i="18"/>
  <c r="B160" i="17"/>
  <c r="S173" i="18"/>
  <c r="S97" i="16"/>
  <c r="S95" i="16" s="1"/>
  <c r="S172" i="18"/>
  <c r="S168" i="18"/>
  <c r="S164" i="18"/>
  <c r="B160" i="18"/>
  <c r="S172" i="17"/>
  <c r="S161" i="17"/>
  <c r="S53" i="16"/>
  <c r="K160" i="17"/>
  <c r="Q175" i="17"/>
  <c r="Q172" i="17"/>
  <c r="Q168" i="17"/>
  <c r="Q164" i="17"/>
  <c r="Q160" i="17" s="1"/>
  <c r="Q53" i="16"/>
  <c r="I175" i="17"/>
  <c r="I164" i="17"/>
  <c r="I53" i="16"/>
  <c r="I172" i="17"/>
  <c r="I168" i="17"/>
  <c r="M173" i="18"/>
  <c r="M97" i="16"/>
  <c r="M95" i="16" s="1"/>
  <c r="C52" i="16"/>
  <c r="C61" i="4" s="1"/>
  <c r="C134" i="4" s="1"/>
  <c r="C62" i="4"/>
  <c r="C135" i="4" s="1"/>
  <c r="W240" i="17"/>
  <c r="K166" i="17"/>
  <c r="E170" i="18"/>
  <c r="K163" i="17"/>
  <c r="J163" i="18"/>
  <c r="K168" i="17"/>
  <c r="E174" i="18"/>
  <c r="J167" i="18"/>
  <c r="P175" i="17"/>
  <c r="P160" i="17" s="1"/>
  <c r="P53" i="16"/>
  <c r="J95" i="16"/>
  <c r="H175" i="17"/>
  <c r="H160" i="17" s="1"/>
  <c r="H53" i="16"/>
  <c r="K173" i="18"/>
  <c r="K97" i="16"/>
  <c r="K95" i="16" s="1"/>
  <c r="K172" i="18"/>
  <c r="K168" i="18"/>
  <c r="K164" i="18"/>
  <c r="Q175" i="18"/>
  <c r="Q97" i="16"/>
  <c r="Q95" i="16" s="1"/>
  <c r="Q171" i="18"/>
  <c r="Q167" i="18"/>
  <c r="Q163" i="18"/>
  <c r="C175" i="18"/>
  <c r="K175" i="17"/>
  <c r="J170" i="18"/>
  <c r="H170" i="17"/>
  <c r="S166" i="18"/>
  <c r="E166" i="18"/>
  <c r="N171" i="18"/>
  <c r="S171" i="18"/>
  <c r="I160" i="18"/>
  <c r="S173" i="17"/>
  <c r="U240" i="17"/>
  <c r="J174" i="18"/>
  <c r="E173" i="17"/>
  <c r="E160" i="17" s="1"/>
  <c r="E53" i="16"/>
  <c r="J217" i="18"/>
  <c r="M173" i="17"/>
  <c r="M53" i="16"/>
  <c r="D173" i="17"/>
  <c r="D160" i="17" s="1"/>
  <c r="D53" i="16"/>
  <c r="M240" i="17"/>
  <c r="S160" i="17"/>
  <c r="J161" i="18"/>
  <c r="J165" i="18"/>
  <c r="E240" i="17"/>
  <c r="J169" i="18"/>
  <c r="L173" i="17"/>
  <c r="L53" i="16"/>
  <c r="C166" i="18"/>
  <c r="S169" i="17"/>
  <c r="K174" i="17"/>
  <c r="K171" i="17"/>
  <c r="I240" i="17"/>
  <c r="J168" i="18"/>
  <c r="K5" i="7"/>
  <c r="K55" i="7" s="1"/>
  <c r="K229" i="17"/>
  <c r="Q240" i="17"/>
  <c r="T240" i="17"/>
  <c r="L5" i="7"/>
  <c r="L55" i="7" s="1"/>
  <c r="L240" i="17"/>
  <c r="O240" i="17"/>
  <c r="D240" i="17"/>
  <c r="Q209" i="15"/>
  <c r="Q217" i="15"/>
  <c r="O98" i="12"/>
  <c r="O159" i="4" s="1"/>
  <c r="Q220" i="15"/>
  <c r="K105" i="4"/>
  <c r="Q216" i="15"/>
  <c r="V204" i="15"/>
  <c r="L204" i="15"/>
  <c r="F204" i="15"/>
  <c r="V233" i="15"/>
  <c r="V71" i="12"/>
  <c r="V70" i="12" s="1"/>
  <c r="V76" i="12"/>
  <c r="Q101" i="12"/>
  <c r="Q162" i="4" s="1"/>
  <c r="T204" i="15"/>
  <c r="S233" i="15"/>
  <c r="S76" i="12"/>
  <c r="Q210" i="15"/>
  <c r="O105" i="4"/>
  <c r="Q214" i="15"/>
  <c r="M5" i="7"/>
  <c r="M53" i="7" s="1"/>
  <c r="Q213" i="15"/>
  <c r="Q218" i="15"/>
  <c r="P204" i="15"/>
  <c r="H105" i="4"/>
  <c r="P233" i="15"/>
  <c r="P71" i="12"/>
  <c r="P70" i="12" s="1"/>
  <c r="P76" i="12"/>
  <c r="Q211" i="15"/>
  <c r="N105" i="4"/>
  <c r="Q253" i="15"/>
  <c r="L86" i="12"/>
  <c r="L63" i="12"/>
  <c r="T86" i="12"/>
  <c r="S57" i="4"/>
  <c r="S132" i="4" s="1"/>
  <c r="I63" i="12"/>
  <c r="I55" i="4" s="1"/>
  <c r="I130" i="4" s="1"/>
  <c r="I57" i="4"/>
  <c r="I132" i="4" s="1"/>
  <c r="S5" i="4"/>
  <c r="S3" i="4"/>
  <c r="S128" i="4" s="1"/>
  <c r="Q5" i="4"/>
  <c r="Q3" i="4"/>
  <c r="Q128" i="4" s="1"/>
  <c r="S63" i="12"/>
  <c r="V5" i="7"/>
  <c r="V53" i="7" s="1"/>
  <c r="T3" i="4"/>
  <c r="T128" i="4" s="1"/>
  <c r="T5" i="4"/>
  <c r="K86" i="12"/>
  <c r="K57" i="4"/>
  <c r="K132" i="4" s="1"/>
  <c r="T63" i="12"/>
  <c r="G98" i="12"/>
  <c r="G159" i="4" s="1"/>
  <c r="G86" i="12"/>
  <c r="S86" i="12"/>
  <c r="B5" i="7"/>
  <c r="B55" i="7" s="1"/>
  <c r="R63" i="12"/>
  <c r="R55" i="4" s="1"/>
  <c r="R130" i="4" s="1"/>
  <c r="R57" i="4"/>
  <c r="R132" i="4" s="1"/>
  <c r="Q63" i="12"/>
  <c r="Q55" i="4" s="1"/>
  <c r="Q130" i="4" s="1"/>
  <c r="K63" i="12"/>
  <c r="K55" i="4" s="1"/>
  <c r="K130" i="4" s="1"/>
  <c r="G63" i="12"/>
  <c r="G55" i="4" s="1"/>
  <c r="G130" i="4" s="1"/>
  <c r="J5" i="7"/>
  <c r="J53" i="7" s="1"/>
  <c r="I117" i="11"/>
  <c r="S117" i="11"/>
  <c r="T117" i="11"/>
  <c r="W117" i="11"/>
  <c r="L100" i="11"/>
  <c r="L117" i="11"/>
  <c r="D117" i="11"/>
  <c r="W100" i="11"/>
  <c r="I100" i="11"/>
  <c r="Q113" i="11"/>
  <c r="Q100" i="11" s="1"/>
  <c r="Q55" i="8"/>
  <c r="Q52" i="8"/>
  <c r="Q51" i="8" s="1"/>
  <c r="H100" i="11"/>
  <c r="P113" i="11"/>
  <c r="P100" i="11" s="1"/>
  <c r="P55" i="8"/>
  <c r="O117" i="11"/>
  <c r="P117" i="11"/>
  <c r="N136" i="11"/>
  <c r="N115" i="11"/>
  <c r="N55" i="8"/>
  <c r="N52" i="8"/>
  <c r="N51" i="8" s="1"/>
  <c r="N107" i="11"/>
  <c r="N113" i="11"/>
  <c r="E54" i="8"/>
  <c r="E65" i="8" s="1"/>
  <c r="E154" i="4" s="1"/>
  <c r="N117" i="11"/>
  <c r="C117" i="11"/>
  <c r="I113" i="11"/>
  <c r="I55" i="8"/>
  <c r="I52" i="8"/>
  <c r="I51" i="8" s="1"/>
  <c r="U54" i="8"/>
  <c r="O100" i="11"/>
  <c r="D66" i="8"/>
  <c r="D155" i="4" s="1"/>
  <c r="H113" i="11"/>
  <c r="H55" i="8"/>
  <c r="Q111" i="11"/>
  <c r="P136" i="11"/>
  <c r="F136" i="11"/>
  <c r="F115" i="11"/>
  <c r="F55" i="8"/>
  <c r="F107" i="11"/>
  <c r="F52" i="8"/>
  <c r="F51" i="8" s="1"/>
  <c r="F109" i="11"/>
  <c r="I111" i="11"/>
  <c r="H136" i="11"/>
  <c r="D67" i="8"/>
  <c r="D156" i="4" s="1"/>
  <c r="P106" i="11"/>
  <c r="G117" i="11"/>
  <c r="D100" i="11"/>
  <c r="R117" i="11"/>
  <c r="M67" i="8"/>
  <c r="M156" i="4" s="1"/>
  <c r="V100" i="11"/>
  <c r="L67" i="8"/>
  <c r="L156" i="4" s="1"/>
  <c r="N105" i="11"/>
  <c r="N100" i="11" s="1"/>
  <c r="Q107" i="11"/>
  <c r="Q112" i="11"/>
  <c r="D54" i="8"/>
  <c r="G100" i="11"/>
  <c r="M54" i="8"/>
  <c r="F105" i="11"/>
  <c r="I107" i="11"/>
  <c r="I112" i="11"/>
  <c r="L54" i="8"/>
  <c r="U67" i="8"/>
  <c r="U156" i="4" s="1"/>
  <c r="T59" i="8"/>
  <c r="H5" i="7"/>
  <c r="H53" i="7" s="1"/>
  <c r="D59" i="8"/>
  <c r="D52" i="4"/>
  <c r="D129" i="4" s="1"/>
  <c r="U65" i="8"/>
  <c r="U154" i="4" s="1"/>
  <c r="U59" i="8"/>
  <c r="D65" i="8"/>
  <c r="D154" i="4" s="1"/>
  <c r="E59" i="8"/>
  <c r="J59" i="8"/>
  <c r="J52" i="4"/>
  <c r="J129" i="4" s="1"/>
  <c r="W5" i="7"/>
  <c r="W55" i="7" s="1"/>
  <c r="D5" i="7"/>
  <c r="D55" i="7" s="1"/>
  <c r="F129" i="4"/>
  <c r="N53" i="7"/>
  <c r="N55" i="7"/>
  <c r="N52" i="7"/>
  <c r="W54" i="7"/>
  <c r="F5" i="7"/>
  <c r="F54" i="7" s="1"/>
  <c r="R5" i="7"/>
  <c r="R53" i="7" s="1"/>
  <c r="C5" i="7"/>
  <c r="C53" i="7" s="1"/>
  <c r="E47" i="6"/>
  <c r="E44" i="6"/>
  <c r="E45" i="6"/>
  <c r="W42" i="6"/>
  <c r="W44" i="6"/>
  <c r="W43" i="6"/>
  <c r="W46" i="6"/>
  <c r="W47" i="6"/>
  <c r="S48" i="6"/>
  <c r="S42" i="6"/>
  <c r="S45" i="6"/>
  <c r="S46" i="6"/>
  <c r="S43" i="6"/>
  <c r="S44" i="6"/>
  <c r="V55" i="7"/>
  <c r="V54" i="7"/>
  <c r="V52" i="7"/>
  <c r="G47" i="6"/>
  <c r="H46" i="6"/>
  <c r="C42" i="6"/>
  <c r="C45" i="6"/>
  <c r="C47" i="6"/>
  <c r="C44" i="6"/>
  <c r="M47" i="6"/>
  <c r="M44" i="6"/>
  <c r="Q46" i="6"/>
  <c r="Q44" i="6"/>
  <c r="F43" i="6"/>
  <c r="F44" i="6"/>
  <c r="F46" i="6"/>
  <c r="F42" i="6"/>
  <c r="F45" i="6"/>
  <c r="U47" i="6"/>
  <c r="U43" i="6"/>
  <c r="I46" i="6"/>
  <c r="I44" i="6"/>
  <c r="I47" i="6"/>
  <c r="F47" i="5"/>
  <c r="L47" i="6"/>
  <c r="V5" i="6"/>
  <c r="R27" i="5"/>
  <c r="R5" i="5" s="1"/>
  <c r="I27" i="5"/>
  <c r="P48" i="5"/>
  <c r="H27" i="5"/>
  <c r="H5" i="5" s="1"/>
  <c r="N42" i="6"/>
  <c r="B27" i="5"/>
  <c r="B5" i="5" s="1"/>
  <c r="T27" i="5"/>
  <c r="T5" i="5" s="1"/>
  <c r="D54" i="7"/>
  <c r="D44" i="6"/>
  <c r="T55" i="7"/>
  <c r="P54" i="7"/>
  <c r="G5" i="6"/>
  <c r="H5" i="6"/>
  <c r="P46" i="5"/>
  <c r="F47" i="6"/>
  <c r="R47" i="6"/>
  <c r="B46" i="6"/>
  <c r="U27" i="5"/>
  <c r="U48" i="6"/>
  <c r="N44" i="6"/>
  <c r="V27" i="5"/>
  <c r="P43" i="6"/>
  <c r="D27" i="5"/>
  <c r="D5" i="5" s="1"/>
  <c r="R45" i="6"/>
  <c r="L43" i="6"/>
  <c r="N27" i="5"/>
  <c r="N5" i="5" s="1"/>
  <c r="N48" i="5" s="1"/>
  <c r="T46" i="6"/>
  <c r="D43" i="6"/>
  <c r="F27" i="5"/>
  <c r="F5" i="5" s="1"/>
  <c r="D46" i="6"/>
  <c r="R42" i="6"/>
  <c r="N48" i="6"/>
  <c r="P47" i="5"/>
  <c r="D48" i="6"/>
  <c r="P44" i="5"/>
  <c r="O27" i="5"/>
  <c r="R48" i="6"/>
  <c r="L27" i="5"/>
  <c r="O5" i="7"/>
  <c r="O52" i="7" s="1"/>
  <c r="T42" i="6"/>
  <c r="E27" i="5"/>
  <c r="E5" i="5" s="1"/>
  <c r="E48" i="5" s="1"/>
  <c r="L42" i="6"/>
  <c r="B42" i="5"/>
  <c r="B45" i="5"/>
  <c r="B44" i="5"/>
  <c r="B43" i="5"/>
  <c r="B47" i="5"/>
  <c r="B46" i="5"/>
  <c r="O175" i="18"/>
  <c r="O167" i="18"/>
  <c r="O163" i="18"/>
  <c r="O172" i="18"/>
  <c r="O168" i="18"/>
  <c r="O164" i="18"/>
  <c r="O173" i="18"/>
  <c r="O169" i="18"/>
  <c r="O165" i="18"/>
  <c r="O161" i="18"/>
  <c r="O174" i="18"/>
  <c r="O162" i="18"/>
  <c r="O97" i="16"/>
  <c r="O95" i="16" s="1"/>
  <c r="O170" i="18"/>
  <c r="O217" i="18"/>
  <c r="C160" i="17"/>
  <c r="J42" i="6"/>
  <c r="K46" i="6"/>
  <c r="P179" i="23"/>
  <c r="P176" i="23"/>
  <c r="P172" i="23"/>
  <c r="P170" i="23"/>
  <c r="P62" i="20"/>
  <c r="O176" i="23"/>
  <c r="O172" i="23"/>
  <c r="O179" i="23"/>
  <c r="O170" i="23"/>
  <c r="O165" i="23" s="1"/>
  <c r="O62" i="20"/>
  <c r="W163" i="23"/>
  <c r="W155" i="23"/>
  <c r="W151" i="23"/>
  <c r="W158" i="23"/>
  <c r="W154" i="23"/>
  <c r="W157" i="23"/>
  <c r="W161" i="23"/>
  <c r="W61" i="20"/>
  <c r="W57" i="20"/>
  <c r="W56" i="20" s="1"/>
  <c r="B143" i="23"/>
  <c r="B139" i="23"/>
  <c r="B144" i="23"/>
  <c r="B140" i="23"/>
  <c r="B137" i="23"/>
  <c r="B132" i="23" s="1"/>
  <c r="B60" i="20"/>
  <c r="B57" i="20"/>
  <c r="B56" i="20" s="1"/>
  <c r="F74" i="24"/>
  <c r="F171" i="4" s="1"/>
  <c r="F69" i="4"/>
  <c r="F142" i="4" s="1"/>
  <c r="V144" i="23"/>
  <c r="V140" i="23"/>
  <c r="V137" i="23"/>
  <c r="V143" i="23"/>
  <c r="V139" i="23"/>
  <c r="V60" i="20"/>
  <c r="V57" i="20"/>
  <c r="V56" i="20" s="1"/>
  <c r="U160" i="19"/>
  <c r="W191" i="19"/>
  <c r="W187" i="19"/>
  <c r="W183" i="19"/>
  <c r="W229" i="19"/>
  <c r="W192" i="19"/>
  <c r="W188" i="19"/>
  <c r="W185" i="19"/>
  <c r="W81" i="16"/>
  <c r="C167" i="19"/>
  <c r="C217" i="19"/>
  <c r="C173" i="19"/>
  <c r="C168" i="19"/>
  <c r="C165" i="19"/>
  <c r="C172" i="19"/>
  <c r="C176" i="19"/>
  <c r="C169" i="19"/>
  <c r="C80" i="16"/>
  <c r="C77" i="16"/>
  <c r="C76" i="16" s="1"/>
  <c r="Q65" i="4"/>
  <c r="Q138" i="4" s="1"/>
  <c r="O173" i="19"/>
  <c r="O169" i="19"/>
  <c r="O165" i="19"/>
  <c r="O176" i="19"/>
  <c r="O217" i="19"/>
  <c r="O167" i="19"/>
  <c r="O168" i="19"/>
  <c r="O172" i="19"/>
  <c r="O80" i="16"/>
  <c r="O77" i="16"/>
  <c r="O76" i="16" s="1"/>
  <c r="T184" i="19"/>
  <c r="M76" i="20"/>
  <c r="M167" i="4" s="1"/>
  <c r="M65" i="4"/>
  <c r="M138" i="4" s="1"/>
  <c r="O174" i="17"/>
  <c r="O170" i="17"/>
  <c r="O166" i="17"/>
  <c r="O162" i="17"/>
  <c r="O175" i="17"/>
  <c r="O167" i="17"/>
  <c r="O163" i="17"/>
  <c r="O172" i="17"/>
  <c r="O168" i="17"/>
  <c r="O164" i="17"/>
  <c r="O173" i="17"/>
  <c r="O169" i="17"/>
  <c r="O165" i="17"/>
  <c r="O161" i="17"/>
  <c r="O53" i="16"/>
  <c r="R191" i="19"/>
  <c r="R187" i="19"/>
  <c r="R183" i="19"/>
  <c r="R229" i="19"/>
  <c r="R192" i="19"/>
  <c r="R188" i="19"/>
  <c r="R185" i="19"/>
  <c r="R81" i="16"/>
  <c r="R77" i="16"/>
  <c r="R76" i="16" s="1"/>
  <c r="N217" i="19"/>
  <c r="N176" i="19"/>
  <c r="N173" i="19"/>
  <c r="N169" i="19"/>
  <c r="N165" i="19"/>
  <c r="N167" i="19"/>
  <c r="N168" i="19"/>
  <c r="N80" i="16"/>
  <c r="N77" i="16"/>
  <c r="N76" i="16" s="1"/>
  <c r="N172" i="19"/>
  <c r="D160" i="18"/>
  <c r="Q233" i="15"/>
  <c r="Q76" i="12"/>
  <c r="Q71" i="12"/>
  <c r="Q70" i="12" s="1"/>
  <c r="S220" i="15"/>
  <c r="S253" i="15"/>
  <c r="S211" i="15"/>
  <c r="S214" i="15"/>
  <c r="S210" i="15"/>
  <c r="S209" i="15"/>
  <c r="S218" i="15"/>
  <c r="S217" i="15"/>
  <c r="S213" i="15"/>
  <c r="S78" i="12"/>
  <c r="S71" i="12"/>
  <c r="S70" i="12" s="1"/>
  <c r="R233" i="15"/>
  <c r="R71" i="12"/>
  <c r="R70" i="12" s="1"/>
  <c r="R76" i="12"/>
  <c r="S55" i="4"/>
  <c r="W86" i="12"/>
  <c r="W98" i="12"/>
  <c r="W159" i="4" s="1"/>
  <c r="W57" i="4"/>
  <c r="W132" i="4" s="1"/>
  <c r="V3" i="4"/>
  <c r="V5" i="4"/>
  <c r="S106" i="11"/>
  <c r="S52" i="8"/>
  <c r="S51" i="8" s="1"/>
  <c r="S115" i="11"/>
  <c r="S107" i="11"/>
  <c r="S136" i="11"/>
  <c r="S112" i="11"/>
  <c r="S108" i="11"/>
  <c r="S113" i="11"/>
  <c r="S109" i="11"/>
  <c r="S105" i="11"/>
  <c r="S55" i="8"/>
  <c r="W63" i="12"/>
  <c r="B106" i="11"/>
  <c r="B115" i="11"/>
  <c r="B107" i="11"/>
  <c r="B136" i="11"/>
  <c r="B112" i="11"/>
  <c r="B108" i="11"/>
  <c r="B113" i="11"/>
  <c r="B109" i="11"/>
  <c r="B105" i="11"/>
  <c r="B52" i="8"/>
  <c r="B51" i="8" s="1"/>
  <c r="B55" i="8"/>
  <c r="I59" i="8"/>
  <c r="I52" i="4"/>
  <c r="G59" i="8"/>
  <c r="G52" i="4"/>
  <c r="T52" i="7"/>
  <c r="O67" i="8"/>
  <c r="O156" i="4" s="1"/>
  <c r="G43" i="6"/>
  <c r="O48" i="6"/>
  <c r="B45" i="6"/>
  <c r="D41" i="6"/>
  <c r="M43" i="6"/>
  <c r="H48" i="5"/>
  <c r="B42" i="6"/>
  <c r="F48" i="5"/>
  <c r="M52" i="7"/>
  <c r="M46" i="6"/>
  <c r="J43" i="6"/>
  <c r="H46" i="5"/>
  <c r="M27" i="5"/>
  <c r="K44" i="6"/>
  <c r="T48" i="5"/>
  <c r="S27" i="5"/>
  <c r="S55" i="7"/>
  <c r="M48" i="6"/>
  <c r="U76" i="20"/>
  <c r="U167" i="4" s="1"/>
  <c r="U65" i="4"/>
  <c r="U138" i="4" s="1"/>
  <c r="F160" i="18"/>
  <c r="B191" i="19"/>
  <c r="B187" i="19"/>
  <c r="B183" i="19"/>
  <c r="B229" i="19"/>
  <c r="B192" i="19"/>
  <c r="B188" i="19"/>
  <c r="B185" i="19"/>
  <c r="B81" i="16"/>
  <c r="B77" i="16"/>
  <c r="B76" i="16" s="1"/>
  <c r="B101" i="16"/>
  <c r="B164" i="4" s="1"/>
  <c r="B52" i="16"/>
  <c r="B91" i="16"/>
  <c r="B89" i="16" s="1"/>
  <c r="B62" i="4"/>
  <c r="B135" i="4" s="1"/>
  <c r="W176" i="23"/>
  <c r="W172" i="23"/>
  <c r="W179" i="23"/>
  <c r="W170" i="23"/>
  <c r="W62" i="20"/>
  <c r="B155" i="23"/>
  <c r="B154" i="23"/>
  <c r="B151" i="23"/>
  <c r="B158" i="23"/>
  <c r="B157" i="23"/>
  <c r="B161" i="23"/>
  <c r="B163" i="23"/>
  <c r="B61" i="20"/>
  <c r="W174" i="17"/>
  <c r="W170" i="17"/>
  <c r="W166" i="17"/>
  <c r="W162" i="17"/>
  <c r="W175" i="17"/>
  <c r="W167" i="17"/>
  <c r="W163" i="17"/>
  <c r="W172" i="17"/>
  <c r="W168" i="17"/>
  <c r="W164" i="17"/>
  <c r="W173" i="17"/>
  <c r="W169" i="17"/>
  <c r="W165" i="17"/>
  <c r="W161" i="17"/>
  <c r="W53" i="16"/>
  <c r="E233" i="15"/>
  <c r="E76" i="12"/>
  <c r="E71" i="12"/>
  <c r="E70" i="12" s="1"/>
  <c r="O54" i="8"/>
  <c r="O99" i="4" s="1"/>
  <c r="O100" i="4"/>
  <c r="J45" i="6"/>
  <c r="U5" i="5"/>
  <c r="U48" i="5" s="1"/>
  <c r="L74" i="24"/>
  <c r="L171" i="4" s="1"/>
  <c r="L69" i="4"/>
  <c r="L142" i="4" s="1"/>
  <c r="S74" i="24"/>
  <c r="S171" i="4" s="1"/>
  <c r="S69" i="4"/>
  <c r="S142" i="4" s="1"/>
  <c r="I74" i="24"/>
  <c r="I171" i="4" s="1"/>
  <c r="I69" i="4"/>
  <c r="I142" i="4" s="1"/>
  <c r="J160" i="23"/>
  <c r="Q163" i="23"/>
  <c r="Q155" i="23"/>
  <c r="Q151" i="23"/>
  <c r="Q154" i="23"/>
  <c r="Q158" i="23"/>
  <c r="Q161" i="23"/>
  <c r="Q61" i="20"/>
  <c r="Q57" i="20"/>
  <c r="Q56" i="20" s="1"/>
  <c r="P155" i="23"/>
  <c r="P154" i="23"/>
  <c r="P158" i="23"/>
  <c r="P161" i="23"/>
  <c r="P163" i="23"/>
  <c r="P151" i="23"/>
  <c r="P146" i="23" s="1"/>
  <c r="P61" i="20"/>
  <c r="P57" i="20"/>
  <c r="P56" i="20" s="1"/>
  <c r="G176" i="23"/>
  <c r="G172" i="23"/>
  <c r="G179" i="23"/>
  <c r="G170" i="23"/>
  <c r="G62" i="20"/>
  <c r="O163" i="23"/>
  <c r="O155" i="23"/>
  <c r="O151" i="23"/>
  <c r="O158" i="23"/>
  <c r="O154" i="23"/>
  <c r="O161" i="23"/>
  <c r="O160" i="23"/>
  <c r="O61" i="20"/>
  <c r="O57" i="20"/>
  <c r="O56" i="20" s="1"/>
  <c r="P160" i="23"/>
  <c r="V175" i="23"/>
  <c r="V179" i="23"/>
  <c r="V172" i="23"/>
  <c r="V176" i="23"/>
  <c r="V170" i="23"/>
  <c r="V165" i="23" s="1"/>
  <c r="V62" i="20"/>
  <c r="G74" i="24"/>
  <c r="G171" i="4" s="1"/>
  <c r="G69" i="4"/>
  <c r="G142" i="4" s="1"/>
  <c r="D165" i="23"/>
  <c r="G171" i="23"/>
  <c r="N144" i="23"/>
  <c r="N140" i="23"/>
  <c r="N137" i="23"/>
  <c r="N132" i="23" s="1"/>
  <c r="N143" i="23"/>
  <c r="N139" i="23"/>
  <c r="N60" i="20"/>
  <c r="N57" i="20"/>
  <c r="N56" i="20" s="1"/>
  <c r="I160" i="19"/>
  <c r="O191" i="19"/>
  <c r="O187" i="19"/>
  <c r="O183" i="19"/>
  <c r="O229" i="19"/>
  <c r="O192" i="19"/>
  <c r="O188" i="19"/>
  <c r="O81" i="16"/>
  <c r="O185" i="19"/>
  <c r="B160" i="19"/>
  <c r="C160" i="18"/>
  <c r="U185" i="19"/>
  <c r="U191" i="19"/>
  <c r="U187" i="19"/>
  <c r="U183" i="19"/>
  <c r="U188" i="19"/>
  <c r="U192" i="19"/>
  <c r="U229" i="19"/>
  <c r="U81" i="16"/>
  <c r="U77" i="16"/>
  <c r="U76" i="16" s="1"/>
  <c r="C171" i="19"/>
  <c r="I65" i="4"/>
  <c r="I138" i="4" s="1"/>
  <c r="G173" i="19"/>
  <c r="G169" i="19"/>
  <c r="G165" i="19"/>
  <c r="G168" i="19"/>
  <c r="G217" i="19"/>
  <c r="G172" i="19"/>
  <c r="G176" i="19"/>
  <c r="G80" i="16"/>
  <c r="G77" i="16"/>
  <c r="G76" i="16" s="1"/>
  <c r="G167" i="19"/>
  <c r="G175" i="18"/>
  <c r="G167" i="18"/>
  <c r="G163" i="18"/>
  <c r="G172" i="18"/>
  <c r="G168" i="18"/>
  <c r="G164" i="18"/>
  <c r="G173" i="18"/>
  <c r="G169" i="18"/>
  <c r="G165" i="18"/>
  <c r="G161" i="18"/>
  <c r="G174" i="18"/>
  <c r="G162" i="18"/>
  <c r="G97" i="16"/>
  <c r="G95" i="16" s="1"/>
  <c r="G170" i="18"/>
  <c r="G217" i="18"/>
  <c r="G174" i="17"/>
  <c r="G170" i="17"/>
  <c r="G166" i="17"/>
  <c r="G162" i="17"/>
  <c r="G175" i="17"/>
  <c r="G167" i="17"/>
  <c r="G163" i="17"/>
  <c r="G172" i="17"/>
  <c r="G168" i="17"/>
  <c r="G164" i="17"/>
  <c r="G173" i="17"/>
  <c r="G169" i="17"/>
  <c r="G165" i="17"/>
  <c r="G161" i="17"/>
  <c r="G53" i="16"/>
  <c r="U160" i="18"/>
  <c r="I160" i="17"/>
  <c r="U61" i="4"/>
  <c r="U134" i="4" s="1"/>
  <c r="I233" i="15"/>
  <c r="I76" i="12"/>
  <c r="I71" i="12"/>
  <c r="I70" i="12" s="1"/>
  <c r="O166" i="18"/>
  <c r="K220" i="15"/>
  <c r="K253" i="15"/>
  <c r="K211" i="15"/>
  <c r="K214" i="15"/>
  <c r="K218" i="15"/>
  <c r="K217" i="15"/>
  <c r="K210" i="15"/>
  <c r="K209" i="15"/>
  <c r="K213" i="15"/>
  <c r="K78" i="12"/>
  <c r="K71" i="12"/>
  <c r="K70" i="12" s="1"/>
  <c r="T233" i="15"/>
  <c r="T76" i="12"/>
  <c r="T71" i="12"/>
  <c r="T70" i="12" s="1"/>
  <c r="J233" i="15"/>
  <c r="J71" i="12"/>
  <c r="J70" i="12" s="1"/>
  <c r="J76" i="12"/>
  <c r="J55" i="4"/>
  <c r="F86" i="12"/>
  <c r="F98" i="12"/>
  <c r="F159" i="4" s="1"/>
  <c r="F63" i="12"/>
  <c r="F57" i="4"/>
  <c r="F132" i="4" s="1"/>
  <c r="H55" i="4"/>
  <c r="H130" i="4" s="1"/>
  <c r="N86" i="12"/>
  <c r="N98" i="12"/>
  <c r="N159" i="4" s="1"/>
  <c r="N63" i="12"/>
  <c r="N57" i="4"/>
  <c r="N132" i="4" s="1"/>
  <c r="H98" i="12"/>
  <c r="H159" i="4" s="1"/>
  <c r="H86" i="12"/>
  <c r="H57" i="4"/>
  <c r="H132" i="4" s="1"/>
  <c r="M3" i="4"/>
  <c r="M5" i="4"/>
  <c r="K106" i="11"/>
  <c r="K52" i="8"/>
  <c r="K51" i="8" s="1"/>
  <c r="K115" i="11"/>
  <c r="K107" i="11"/>
  <c r="K136" i="11"/>
  <c r="K112" i="11"/>
  <c r="K108" i="11"/>
  <c r="K113" i="11"/>
  <c r="K109" i="11"/>
  <c r="K105" i="11"/>
  <c r="K55" i="8"/>
  <c r="E55" i="4"/>
  <c r="H73" i="12"/>
  <c r="H107" i="4"/>
  <c r="S111" i="11"/>
  <c r="D99" i="4"/>
  <c r="B59" i="8"/>
  <c r="B52" i="4"/>
  <c r="H117" i="11"/>
  <c r="V59" i="8"/>
  <c r="V52" i="4"/>
  <c r="G67" i="8"/>
  <c r="G156" i="4" s="1"/>
  <c r="U42" i="6"/>
  <c r="P52" i="7"/>
  <c r="E43" i="6"/>
  <c r="H54" i="8"/>
  <c r="H99" i="4" s="1"/>
  <c r="E52" i="7"/>
  <c r="B43" i="6"/>
  <c r="B48" i="6"/>
  <c r="E48" i="6"/>
  <c r="R143" i="23"/>
  <c r="R139" i="23"/>
  <c r="R144" i="23"/>
  <c r="R140" i="23"/>
  <c r="R137" i="23"/>
  <c r="R60" i="20"/>
  <c r="R57" i="20"/>
  <c r="R56" i="20" s="1"/>
  <c r="O74" i="24"/>
  <c r="O171" i="4" s="1"/>
  <c r="O69" i="4"/>
  <c r="O142" i="4" s="1"/>
  <c r="P74" i="24"/>
  <c r="P171" i="4" s="1"/>
  <c r="P69" i="4"/>
  <c r="P142" i="4" s="1"/>
  <c r="S167" i="19"/>
  <c r="S217" i="19"/>
  <c r="S176" i="19"/>
  <c r="S168" i="19"/>
  <c r="S165" i="19"/>
  <c r="S172" i="19"/>
  <c r="S169" i="19"/>
  <c r="S173" i="19"/>
  <c r="S80" i="16"/>
  <c r="S77" i="16"/>
  <c r="S76" i="16" s="1"/>
  <c r="B220" i="15"/>
  <c r="B217" i="15"/>
  <c r="B218" i="15"/>
  <c r="B253" i="15"/>
  <c r="B214" i="15"/>
  <c r="B211" i="15"/>
  <c r="B213" i="15"/>
  <c r="B210" i="15"/>
  <c r="B209" i="15"/>
  <c r="B78" i="12"/>
  <c r="D55" i="4"/>
  <c r="H59" i="8"/>
  <c r="H52" i="4"/>
  <c r="P86" i="12"/>
  <c r="P57" i="4"/>
  <c r="P132" i="4" s="1"/>
  <c r="J106" i="11"/>
  <c r="J115" i="11"/>
  <c r="J107" i="11"/>
  <c r="J136" i="11"/>
  <c r="J112" i="11"/>
  <c r="J108" i="11"/>
  <c r="J113" i="11"/>
  <c r="J109" i="11"/>
  <c r="J105" i="11"/>
  <c r="J100" i="11" s="1"/>
  <c r="J55" i="8"/>
  <c r="J52" i="8"/>
  <c r="J51" i="8" s="1"/>
  <c r="W67" i="8"/>
  <c r="W156" i="4" s="1"/>
  <c r="L72" i="33"/>
  <c r="I163" i="23"/>
  <c r="I155" i="23"/>
  <c r="I161" i="23"/>
  <c r="I151" i="23"/>
  <c r="I154" i="23"/>
  <c r="I158" i="23"/>
  <c r="I61" i="20"/>
  <c r="I57" i="20"/>
  <c r="I56" i="20" s="1"/>
  <c r="F153" i="23"/>
  <c r="H158" i="23"/>
  <c r="H161" i="23"/>
  <c r="H163" i="23"/>
  <c r="H155" i="23"/>
  <c r="H151" i="23"/>
  <c r="H154" i="23"/>
  <c r="H61" i="20"/>
  <c r="H57" i="20"/>
  <c r="H56" i="20" s="1"/>
  <c r="G163" i="23"/>
  <c r="G155" i="23"/>
  <c r="G151" i="23"/>
  <c r="G158" i="23"/>
  <c r="G154" i="23"/>
  <c r="G161" i="23"/>
  <c r="G61" i="20"/>
  <c r="G57" i="20"/>
  <c r="G56" i="20" s="1"/>
  <c r="F176" i="23"/>
  <c r="F172" i="23"/>
  <c r="F170" i="23"/>
  <c r="F179" i="23"/>
  <c r="F62" i="20"/>
  <c r="B74" i="24"/>
  <c r="B171" i="4" s="1"/>
  <c r="B69" i="4"/>
  <c r="B142" i="4" s="1"/>
  <c r="V74" i="24"/>
  <c r="V171" i="4" s="1"/>
  <c r="V69" i="4"/>
  <c r="V142" i="4" s="1"/>
  <c r="F175" i="23"/>
  <c r="I153" i="23"/>
  <c r="O175" i="23"/>
  <c r="H153" i="23"/>
  <c r="R179" i="23"/>
  <c r="R176" i="23"/>
  <c r="R172" i="23"/>
  <c r="R170" i="23"/>
  <c r="R62" i="20"/>
  <c r="F144" i="23"/>
  <c r="F140" i="23"/>
  <c r="F137" i="23"/>
  <c r="F143" i="23"/>
  <c r="F139" i="23"/>
  <c r="F60" i="20"/>
  <c r="F57" i="20"/>
  <c r="F56" i="20" s="1"/>
  <c r="R171" i="23"/>
  <c r="G191" i="19"/>
  <c r="G187" i="19"/>
  <c r="G183" i="19"/>
  <c r="G229" i="19"/>
  <c r="G192" i="19"/>
  <c r="G188" i="19"/>
  <c r="G185" i="19"/>
  <c r="G81" i="16"/>
  <c r="M185" i="19"/>
  <c r="M191" i="19"/>
  <c r="M187" i="19"/>
  <c r="M183" i="19"/>
  <c r="M188" i="19"/>
  <c r="M192" i="19"/>
  <c r="M229" i="19"/>
  <c r="M81" i="16"/>
  <c r="M77" i="16"/>
  <c r="M76" i="16" s="1"/>
  <c r="W65" i="4"/>
  <c r="W138" i="4" s="1"/>
  <c r="E65" i="4"/>
  <c r="E138" i="4" s="1"/>
  <c r="L229" i="19"/>
  <c r="L192" i="19"/>
  <c r="L188" i="19"/>
  <c r="L185" i="19"/>
  <c r="L191" i="19"/>
  <c r="L187" i="19"/>
  <c r="L183" i="19"/>
  <c r="L81" i="16"/>
  <c r="L77" i="16"/>
  <c r="L76" i="16" s="1"/>
  <c r="R184" i="19"/>
  <c r="L160" i="18"/>
  <c r="R160" i="18"/>
  <c r="I204" i="15"/>
  <c r="W218" i="15"/>
  <c r="W214" i="15"/>
  <c r="W210" i="15"/>
  <c r="W253" i="15"/>
  <c r="W217" i="15"/>
  <c r="W213" i="15"/>
  <c r="W209" i="15"/>
  <c r="W216" i="15"/>
  <c r="W220" i="15"/>
  <c r="W211" i="15"/>
  <c r="W78" i="12"/>
  <c r="W71" i="12"/>
  <c r="W70" i="12" s="1"/>
  <c r="C220" i="15"/>
  <c r="C253" i="15"/>
  <c r="C211" i="15"/>
  <c r="C218" i="15"/>
  <c r="C217" i="15"/>
  <c r="C214" i="15"/>
  <c r="C213" i="15"/>
  <c r="C210" i="15"/>
  <c r="C209" i="15"/>
  <c r="C204" i="15" s="1"/>
  <c r="C78" i="12"/>
  <c r="C71" i="12"/>
  <c r="C70" i="12" s="1"/>
  <c r="L233" i="15"/>
  <c r="L76" i="12"/>
  <c r="L71" i="12"/>
  <c r="L70" i="12" s="1"/>
  <c r="B233" i="15"/>
  <c r="B71" i="12"/>
  <c r="B70" i="12" s="1"/>
  <c r="B76" i="12"/>
  <c r="T55" i="4"/>
  <c r="E86" i="12"/>
  <c r="E57" i="4"/>
  <c r="E132" i="4" s="1"/>
  <c r="C106" i="11"/>
  <c r="C52" i="8"/>
  <c r="C51" i="8" s="1"/>
  <c r="C115" i="11"/>
  <c r="C107" i="11"/>
  <c r="C136" i="11"/>
  <c r="C112" i="11"/>
  <c r="C108" i="11"/>
  <c r="C113" i="11"/>
  <c r="C109" i="11"/>
  <c r="C105" i="11"/>
  <c r="C55" i="8"/>
  <c r="K111" i="11"/>
  <c r="B111" i="11"/>
  <c r="G54" i="8"/>
  <c r="G99" i="4" s="1"/>
  <c r="G100" i="4"/>
  <c r="K45" i="6"/>
  <c r="M42" i="6"/>
  <c r="J5" i="5"/>
  <c r="J48" i="5"/>
  <c r="B47" i="6"/>
  <c r="U53" i="7"/>
  <c r="Q45" i="6"/>
  <c r="G66" i="8"/>
  <c r="G155" i="4" s="1"/>
  <c r="W27" i="5"/>
  <c r="W45" i="6"/>
  <c r="W41" i="6" s="1"/>
  <c r="C43" i="6"/>
  <c r="T47" i="6"/>
  <c r="P42" i="6"/>
  <c r="P41" i="6" s="1"/>
  <c r="J47" i="6"/>
  <c r="Q43" i="6"/>
  <c r="K27" i="5"/>
  <c r="M233" i="15"/>
  <c r="M76" i="12"/>
  <c r="M71" i="12"/>
  <c r="M70" i="12" s="1"/>
  <c r="D65" i="4"/>
  <c r="D138" i="4" s="1"/>
  <c r="I5" i="7"/>
  <c r="D74" i="24"/>
  <c r="D171" i="4" s="1"/>
  <c r="D69" i="4"/>
  <c r="D142" i="4" s="1"/>
  <c r="K74" i="24"/>
  <c r="K171" i="4" s="1"/>
  <c r="K69" i="4"/>
  <c r="Q176" i="23"/>
  <c r="Q172" i="23"/>
  <c r="Q179" i="23"/>
  <c r="Q170" i="23"/>
  <c r="Q62" i="20"/>
  <c r="Q171" i="23"/>
  <c r="S143" i="23"/>
  <c r="S139" i="23"/>
  <c r="S144" i="23"/>
  <c r="S140" i="23"/>
  <c r="S137" i="23"/>
  <c r="S57" i="20"/>
  <c r="S56" i="20" s="1"/>
  <c r="S60" i="20"/>
  <c r="O157" i="23"/>
  <c r="V151" i="23"/>
  <c r="V155" i="23"/>
  <c r="V154" i="23"/>
  <c r="V158" i="23"/>
  <c r="V163" i="23"/>
  <c r="V161" i="23"/>
  <c r="V61" i="20"/>
  <c r="W74" i="24"/>
  <c r="W171" i="4" s="1"/>
  <c r="W69" i="4"/>
  <c r="W142" i="4" s="1"/>
  <c r="V153" i="23"/>
  <c r="V171" i="23"/>
  <c r="S170" i="23"/>
  <c r="S176" i="23"/>
  <c r="S172" i="23"/>
  <c r="S179" i="23"/>
  <c r="S62" i="20"/>
  <c r="J179" i="23"/>
  <c r="J176" i="23"/>
  <c r="J172" i="23"/>
  <c r="J170" i="23"/>
  <c r="J165" i="23" s="1"/>
  <c r="J62" i="20"/>
  <c r="Q157" i="23"/>
  <c r="N165" i="23"/>
  <c r="W184" i="19"/>
  <c r="E185" i="19"/>
  <c r="E191" i="19"/>
  <c r="E187" i="19"/>
  <c r="E183" i="19"/>
  <c r="E229" i="19"/>
  <c r="E188" i="19"/>
  <c r="E192" i="19"/>
  <c r="E184" i="19"/>
  <c r="E81" i="16"/>
  <c r="E77" i="16"/>
  <c r="E76" i="16" s="1"/>
  <c r="U184" i="19"/>
  <c r="O65" i="4"/>
  <c r="O138" i="4" s="1"/>
  <c r="P175" i="18"/>
  <c r="P167" i="18"/>
  <c r="P163" i="18"/>
  <c r="P172" i="18"/>
  <c r="P168" i="18"/>
  <c r="P164" i="18"/>
  <c r="P173" i="18"/>
  <c r="P169" i="18"/>
  <c r="P165" i="18"/>
  <c r="P161" i="18"/>
  <c r="P217" i="18"/>
  <c r="P174" i="18"/>
  <c r="P170" i="18"/>
  <c r="P162" i="18"/>
  <c r="P97" i="16"/>
  <c r="P95" i="16" s="1"/>
  <c r="Q160" i="18"/>
  <c r="V174" i="17"/>
  <c r="V170" i="17"/>
  <c r="V166" i="17"/>
  <c r="V162" i="17"/>
  <c r="V175" i="17"/>
  <c r="V167" i="17"/>
  <c r="V163" i="17"/>
  <c r="V172" i="17"/>
  <c r="V168" i="17"/>
  <c r="V164" i="17"/>
  <c r="V173" i="17"/>
  <c r="V169" i="17"/>
  <c r="V165" i="17"/>
  <c r="V161" i="17"/>
  <c r="V53" i="16"/>
  <c r="L190" i="19"/>
  <c r="J191" i="19"/>
  <c r="J187" i="19"/>
  <c r="J183" i="19"/>
  <c r="J229" i="19"/>
  <c r="J192" i="19"/>
  <c r="J188" i="19"/>
  <c r="J185" i="19"/>
  <c r="J81" i="16"/>
  <c r="J77" i="16"/>
  <c r="J76" i="16" s="1"/>
  <c r="F217" i="19"/>
  <c r="F173" i="19"/>
  <c r="F169" i="19"/>
  <c r="F165" i="19"/>
  <c r="F167" i="19"/>
  <c r="F168" i="19"/>
  <c r="F172" i="19"/>
  <c r="F176" i="19"/>
  <c r="F80" i="16"/>
  <c r="F77" i="16"/>
  <c r="F76" i="16" s="1"/>
  <c r="M160" i="18"/>
  <c r="O218" i="15"/>
  <c r="O214" i="15"/>
  <c r="O210" i="15"/>
  <c r="O253" i="15"/>
  <c r="O217" i="15"/>
  <c r="O213" i="15"/>
  <c r="O209" i="15"/>
  <c r="O211" i="15"/>
  <c r="O220" i="15"/>
  <c r="O71" i="12"/>
  <c r="O70" i="12" s="1"/>
  <c r="O78" i="12"/>
  <c r="D233" i="15"/>
  <c r="D76" i="12"/>
  <c r="D71" i="12"/>
  <c r="D70" i="12" s="1"/>
  <c r="P63" i="12"/>
  <c r="V86" i="12"/>
  <c r="V63" i="12"/>
  <c r="V57" i="4"/>
  <c r="V132" i="4" s="1"/>
  <c r="C111" i="11"/>
  <c r="T99" i="4"/>
  <c r="O66" i="8"/>
  <c r="O155" i="4" s="1"/>
  <c r="T65" i="8"/>
  <c r="T154" i="4" s="1"/>
  <c r="H67" i="8"/>
  <c r="H156" i="4" s="1"/>
  <c r="E42" i="6"/>
  <c r="B48" i="5"/>
  <c r="R46" i="6"/>
  <c r="Q5" i="5"/>
  <c r="I45" i="6"/>
  <c r="K42" i="6"/>
  <c r="H45" i="5"/>
  <c r="Q47" i="6"/>
  <c r="T43" i="6"/>
  <c r="O5" i="5"/>
  <c r="O45" i="6"/>
  <c r="Q42" i="6"/>
  <c r="P42" i="5"/>
  <c r="L46" i="6"/>
  <c r="I43" i="6"/>
  <c r="Q48" i="6"/>
  <c r="L65" i="4"/>
  <c r="L138" i="4" s="1"/>
  <c r="M117" i="11"/>
  <c r="U86" i="12"/>
  <c r="U63" i="12"/>
  <c r="U57" i="4"/>
  <c r="U132" i="4" s="1"/>
  <c r="V5" i="5"/>
  <c r="V48" i="5" s="1"/>
  <c r="Q74" i="24"/>
  <c r="Q171" i="4" s="1"/>
  <c r="Q69" i="4"/>
  <c r="Q142" i="4" s="1"/>
  <c r="J143" i="23"/>
  <c r="J139" i="23"/>
  <c r="J144" i="23"/>
  <c r="J140" i="23"/>
  <c r="J137" i="23"/>
  <c r="J132" i="23" s="1"/>
  <c r="J60" i="20"/>
  <c r="J57" i="20"/>
  <c r="J56" i="20" s="1"/>
  <c r="R74" i="24"/>
  <c r="R171" i="4" s="1"/>
  <c r="R69" i="4"/>
  <c r="R142" i="4" s="1"/>
  <c r="K167" i="19"/>
  <c r="K217" i="19"/>
  <c r="K176" i="19"/>
  <c r="K172" i="19"/>
  <c r="K169" i="19"/>
  <c r="K173" i="19"/>
  <c r="K168" i="19"/>
  <c r="K80" i="16"/>
  <c r="K165" i="19"/>
  <c r="K77" i="16"/>
  <c r="K76" i="16" s="1"/>
  <c r="S160" i="18"/>
  <c r="W173" i="19"/>
  <c r="W169" i="19"/>
  <c r="W165" i="19"/>
  <c r="W217" i="19"/>
  <c r="W172" i="19"/>
  <c r="W167" i="19"/>
  <c r="W176" i="19"/>
  <c r="W171" i="19"/>
  <c r="W80" i="16"/>
  <c r="W168" i="19"/>
  <c r="W77" i="16"/>
  <c r="W76" i="16" s="1"/>
  <c r="C184" i="19"/>
  <c r="C86" i="12"/>
  <c r="C98" i="12"/>
  <c r="C159" i="4" s="1"/>
  <c r="C63" i="12"/>
  <c r="C57" i="4"/>
  <c r="C132" i="4" s="1"/>
  <c r="N59" i="8"/>
  <c r="N52" i="4"/>
  <c r="U99" i="4"/>
  <c r="U52" i="7"/>
  <c r="O47" i="6"/>
  <c r="P175" i="23"/>
  <c r="Q153" i="23"/>
  <c r="I176" i="23"/>
  <c r="I172" i="23"/>
  <c r="I170" i="23"/>
  <c r="I179" i="23"/>
  <c r="I62" i="20"/>
  <c r="D146" i="23"/>
  <c r="K143" i="23"/>
  <c r="K139" i="23"/>
  <c r="K144" i="23"/>
  <c r="K140" i="23"/>
  <c r="K137" i="23"/>
  <c r="K57" i="20"/>
  <c r="K56" i="20" s="1"/>
  <c r="K60" i="20"/>
  <c r="N151" i="23"/>
  <c r="N155" i="23"/>
  <c r="N154" i="23"/>
  <c r="N158" i="23"/>
  <c r="N157" i="23"/>
  <c r="N163" i="23"/>
  <c r="N161" i="23"/>
  <c r="N160" i="23"/>
  <c r="N61" i="20"/>
  <c r="N74" i="24"/>
  <c r="N171" i="4" s="1"/>
  <c r="N69" i="4"/>
  <c r="N142" i="4" s="1"/>
  <c r="W160" i="23"/>
  <c r="G175" i="23"/>
  <c r="K170" i="23"/>
  <c r="K179" i="23"/>
  <c r="K176" i="23"/>
  <c r="K172" i="23"/>
  <c r="K62" i="20"/>
  <c r="B179" i="23"/>
  <c r="B176" i="23"/>
  <c r="B172" i="23"/>
  <c r="B171" i="23"/>
  <c r="B170" i="23"/>
  <c r="B62" i="20"/>
  <c r="P153" i="23"/>
  <c r="G65" i="4"/>
  <c r="G138" i="4" s="1"/>
  <c r="W190" i="19"/>
  <c r="S229" i="19"/>
  <c r="S192" i="19"/>
  <c r="S188" i="19"/>
  <c r="S185" i="19"/>
  <c r="S183" i="19"/>
  <c r="S187" i="19"/>
  <c r="S191" i="19"/>
  <c r="S81" i="16"/>
  <c r="H175" i="18"/>
  <c r="H167" i="18"/>
  <c r="H163" i="18"/>
  <c r="H172" i="18"/>
  <c r="H168" i="18"/>
  <c r="H164" i="18"/>
  <c r="H173" i="18"/>
  <c r="H169" i="18"/>
  <c r="H165" i="18"/>
  <c r="H161" i="18"/>
  <c r="H217" i="18"/>
  <c r="H174" i="18"/>
  <c r="H170" i="18"/>
  <c r="H162" i="18"/>
  <c r="H97" i="16"/>
  <c r="H95" i="16" s="1"/>
  <c r="Q178" i="19"/>
  <c r="V160" i="18"/>
  <c r="U160" i="17"/>
  <c r="T160" i="17"/>
  <c r="N174" i="17"/>
  <c r="N170" i="17"/>
  <c r="N166" i="17"/>
  <c r="N162" i="17"/>
  <c r="N175" i="17"/>
  <c r="N167" i="17"/>
  <c r="N163" i="17"/>
  <c r="N172" i="17"/>
  <c r="N168" i="17"/>
  <c r="N164" i="17"/>
  <c r="N173" i="17"/>
  <c r="N169" i="17"/>
  <c r="N165" i="17"/>
  <c r="N161" i="17"/>
  <c r="N53" i="16"/>
  <c r="W171" i="17"/>
  <c r="F171" i="19"/>
  <c r="T160" i="18"/>
  <c r="R172" i="17"/>
  <c r="R168" i="17"/>
  <c r="R164" i="17"/>
  <c r="R173" i="17"/>
  <c r="R169" i="17"/>
  <c r="R165" i="17"/>
  <c r="R161" i="17"/>
  <c r="R53" i="16"/>
  <c r="R174" i="17"/>
  <c r="R170" i="17"/>
  <c r="R166" i="17"/>
  <c r="R162" i="17"/>
  <c r="R175" i="17"/>
  <c r="R167" i="17"/>
  <c r="R163" i="17"/>
  <c r="V217" i="18"/>
  <c r="G218" i="15"/>
  <c r="G214" i="15"/>
  <c r="G210" i="15"/>
  <c r="G253" i="15"/>
  <c r="G217" i="15"/>
  <c r="G213" i="15"/>
  <c r="G209" i="15"/>
  <c r="G211" i="15"/>
  <c r="G220" i="15"/>
  <c r="G71" i="12"/>
  <c r="G70" i="12" s="1"/>
  <c r="G78" i="12"/>
  <c r="Q204" i="15"/>
  <c r="R220" i="15"/>
  <c r="R217" i="15"/>
  <c r="R213" i="15"/>
  <c r="R218" i="15"/>
  <c r="R253" i="15"/>
  <c r="R211" i="15"/>
  <c r="R214" i="15"/>
  <c r="R210" i="15"/>
  <c r="R209" i="15"/>
  <c r="R78" i="12"/>
  <c r="B216" i="15"/>
  <c r="L55" i="4"/>
  <c r="W5" i="4"/>
  <c r="W3" i="4"/>
  <c r="M86" i="12"/>
  <c r="M63" i="12"/>
  <c r="M57" i="4"/>
  <c r="M132" i="4" s="1"/>
  <c r="U100" i="11"/>
  <c r="U3" i="4"/>
  <c r="U5" i="4"/>
  <c r="P54" i="8"/>
  <c r="P99" i="4" s="1"/>
  <c r="P101" i="4"/>
  <c r="S67" i="8"/>
  <c r="S156" i="4" s="1"/>
  <c r="P55" i="7"/>
  <c r="W54" i="8"/>
  <c r="W99" i="4" s="1"/>
  <c r="W100" i="4"/>
  <c r="W59" i="8"/>
  <c r="W52" i="4"/>
  <c r="U54" i="7"/>
  <c r="U46" i="6"/>
  <c r="I5" i="5"/>
  <c r="I48" i="5" s="1"/>
  <c r="E53" i="7"/>
  <c r="T54" i="7"/>
  <c r="H47" i="5"/>
  <c r="G27" i="5"/>
  <c r="G45" i="6"/>
  <c r="I42" i="6"/>
  <c r="F45" i="5"/>
  <c r="H42" i="5"/>
  <c r="T44" i="6"/>
  <c r="T48" i="6"/>
  <c r="U45" i="6"/>
  <c r="H43" i="5"/>
  <c r="C27" i="5"/>
  <c r="I48" i="6"/>
  <c r="J44" i="6"/>
  <c r="J163" i="23"/>
  <c r="J151" i="23"/>
  <c r="J155" i="23"/>
  <c r="J154" i="23"/>
  <c r="J153" i="23"/>
  <c r="J158" i="23"/>
  <c r="J161" i="23"/>
  <c r="J61" i="20"/>
  <c r="C229" i="19"/>
  <c r="C192" i="19"/>
  <c r="C188" i="19"/>
  <c r="C185" i="19"/>
  <c r="C191" i="19"/>
  <c r="C183" i="19"/>
  <c r="C178" i="19" s="1"/>
  <c r="C187" i="19"/>
  <c r="C81" i="16"/>
  <c r="M160" i="19"/>
  <c r="R106" i="11"/>
  <c r="R115" i="11"/>
  <c r="R107" i="11"/>
  <c r="R136" i="11"/>
  <c r="R112" i="11"/>
  <c r="R108" i="11"/>
  <c r="R113" i="11"/>
  <c r="R109" i="11"/>
  <c r="R105" i="11"/>
  <c r="R55" i="8"/>
  <c r="R52" i="8"/>
  <c r="R51" i="8" s="1"/>
  <c r="O59" i="8"/>
  <c r="O52" i="4"/>
  <c r="E54" i="7"/>
  <c r="R41" i="6"/>
  <c r="T229" i="19"/>
  <c r="T192" i="19"/>
  <c r="T188" i="19"/>
  <c r="T185" i="19"/>
  <c r="T191" i="19"/>
  <c r="T187" i="19"/>
  <c r="T183" i="19"/>
  <c r="T81" i="16"/>
  <c r="T77" i="16"/>
  <c r="T76" i="16" s="1"/>
  <c r="E117" i="11"/>
  <c r="Q59" i="8"/>
  <c r="Q52" i="4"/>
  <c r="K47" i="6"/>
  <c r="C74" i="24"/>
  <c r="C171" i="4" s="1"/>
  <c r="C69" i="4"/>
  <c r="C142" i="4" s="1"/>
  <c r="C143" i="23"/>
  <c r="C139" i="23"/>
  <c r="C144" i="23"/>
  <c r="C140" i="23"/>
  <c r="C137" i="23"/>
  <c r="C132" i="23" s="1"/>
  <c r="C57" i="20"/>
  <c r="C56" i="20" s="1"/>
  <c r="C60" i="20"/>
  <c r="F154" i="23"/>
  <c r="F158" i="23"/>
  <c r="F163" i="23"/>
  <c r="F161" i="23"/>
  <c r="F155" i="23"/>
  <c r="F151" i="23"/>
  <c r="F61" i="20"/>
  <c r="M165" i="23"/>
  <c r="U205" i="23"/>
  <c r="C170" i="23"/>
  <c r="C179" i="23"/>
  <c r="C176" i="23"/>
  <c r="C172" i="23"/>
  <c r="C171" i="23"/>
  <c r="C62" i="20"/>
  <c r="V160" i="23"/>
  <c r="R141" i="23"/>
  <c r="R158" i="23"/>
  <c r="R161" i="23"/>
  <c r="R163" i="23"/>
  <c r="R151" i="23"/>
  <c r="R155" i="23"/>
  <c r="R154" i="23"/>
  <c r="R61" i="20"/>
  <c r="O153" i="23"/>
  <c r="T65" i="4"/>
  <c r="T138" i="4" s="1"/>
  <c r="G171" i="19"/>
  <c r="O184" i="19"/>
  <c r="S171" i="19"/>
  <c r="M112" i="4"/>
  <c r="K229" i="19"/>
  <c r="K192" i="19"/>
  <c r="K188" i="19"/>
  <c r="K185" i="19"/>
  <c r="K191" i="19"/>
  <c r="K183" i="19"/>
  <c r="K178" i="19" s="1"/>
  <c r="K187" i="19"/>
  <c r="K81" i="16"/>
  <c r="K184" i="19"/>
  <c r="N160" i="18"/>
  <c r="W175" i="18"/>
  <c r="W167" i="18"/>
  <c r="W163" i="18"/>
  <c r="W172" i="18"/>
  <c r="W168" i="18"/>
  <c r="W164" i="18"/>
  <c r="W173" i="18"/>
  <c r="W169" i="18"/>
  <c r="W165" i="18"/>
  <c r="W161" i="18"/>
  <c r="W174" i="18"/>
  <c r="W162" i="18"/>
  <c r="W170" i="18"/>
  <c r="W97" i="16"/>
  <c r="W95" i="16" s="1"/>
  <c r="W217" i="18"/>
  <c r="M160" i="17"/>
  <c r="L160" i="17"/>
  <c r="F174" i="17"/>
  <c r="F170" i="17"/>
  <c r="F166" i="17"/>
  <c r="F162" i="17"/>
  <c r="F175" i="17"/>
  <c r="F167" i="17"/>
  <c r="F163" i="17"/>
  <c r="F172" i="17"/>
  <c r="F168" i="17"/>
  <c r="F164" i="17"/>
  <c r="F173" i="17"/>
  <c r="F169" i="17"/>
  <c r="F165" i="17"/>
  <c r="F161" i="17"/>
  <c r="F53" i="16"/>
  <c r="D229" i="19"/>
  <c r="D192" i="19"/>
  <c r="D188" i="19"/>
  <c r="D185" i="19"/>
  <c r="D191" i="19"/>
  <c r="D187" i="19"/>
  <c r="D183" i="19"/>
  <c r="D81" i="16"/>
  <c r="D77" i="16"/>
  <c r="D76" i="16" s="1"/>
  <c r="O171" i="17"/>
  <c r="V217" i="19"/>
  <c r="V176" i="19"/>
  <c r="V173" i="19"/>
  <c r="V169" i="19"/>
  <c r="V165" i="19"/>
  <c r="V167" i="19"/>
  <c r="V168" i="19"/>
  <c r="V172" i="19"/>
  <c r="V80" i="16"/>
  <c r="V77" i="16"/>
  <c r="V76" i="16" s="1"/>
  <c r="V171" i="17"/>
  <c r="J172" i="17"/>
  <c r="J168" i="17"/>
  <c r="J164" i="17"/>
  <c r="J173" i="17"/>
  <c r="J169" i="17"/>
  <c r="J165" i="17"/>
  <c r="J161" i="17"/>
  <c r="J53" i="16"/>
  <c r="J174" i="17"/>
  <c r="J170" i="17"/>
  <c r="J166" i="17"/>
  <c r="J162" i="17"/>
  <c r="J175" i="17"/>
  <c r="J167" i="17"/>
  <c r="J163" i="17"/>
  <c r="U233" i="15"/>
  <c r="U76" i="12"/>
  <c r="U71" i="12"/>
  <c r="U70" i="12" s="1"/>
  <c r="J220" i="15"/>
  <c r="J217" i="15"/>
  <c r="J218" i="15"/>
  <c r="J253" i="15"/>
  <c r="J213" i="15"/>
  <c r="J214" i="15"/>
  <c r="J211" i="15"/>
  <c r="J210" i="15"/>
  <c r="J209" i="15"/>
  <c r="J78" i="12"/>
  <c r="S216" i="15"/>
  <c r="N3" i="4"/>
  <c r="N5" i="4"/>
  <c r="O55" i="4"/>
  <c r="O130" i="4" s="1"/>
  <c r="U117" i="11"/>
  <c r="M100" i="11"/>
  <c r="C3" i="4"/>
  <c r="C5" i="4"/>
  <c r="V129" i="11"/>
  <c r="V125" i="11"/>
  <c r="V130" i="11"/>
  <c r="V126" i="11"/>
  <c r="V122" i="11"/>
  <c r="V147" i="11"/>
  <c r="V123" i="11"/>
  <c r="V132" i="11"/>
  <c r="V56" i="8"/>
  <c r="V52" i="8"/>
  <c r="V51" i="8" s="1"/>
  <c r="O216" i="15"/>
  <c r="K67" i="8"/>
  <c r="K156" i="4" s="1"/>
  <c r="P59" i="8"/>
  <c r="P52" i="4"/>
  <c r="F41" i="6"/>
  <c r="H44" i="5"/>
  <c r="J46" i="6"/>
  <c r="E46" i="6"/>
  <c r="S54" i="7"/>
  <c r="S53" i="7"/>
  <c r="O44" i="6"/>
  <c r="L54" i="7"/>
  <c r="Q5" i="7"/>
  <c r="Q55" i="7" s="1"/>
  <c r="G5" i="7"/>
  <c r="G55" i="7" s="1"/>
  <c r="C46" i="6"/>
  <c r="U44" i="6"/>
  <c r="T44" i="5"/>
  <c r="K48" i="6"/>
  <c r="L44" i="6"/>
  <c r="L41" i="6" s="1"/>
  <c r="L48" i="6"/>
  <c r="S47" i="6"/>
  <c r="S41" i="6" s="1"/>
  <c r="M45" i="6"/>
  <c r="O42" i="6"/>
  <c r="T45" i="5"/>
  <c r="W48" i="6"/>
  <c r="B44" i="6"/>
  <c r="L114" i="4" l="1"/>
  <c r="L78" i="20"/>
  <c r="L169" i="4" s="1"/>
  <c r="L59" i="20"/>
  <c r="L115" i="4"/>
  <c r="L79" i="20"/>
  <c r="L170" i="4" s="1"/>
  <c r="T115" i="4"/>
  <c r="T79" i="20"/>
  <c r="T170" i="4" s="1"/>
  <c r="W113" i="4"/>
  <c r="W77" i="20"/>
  <c r="W168" i="4" s="1"/>
  <c r="D113" i="4"/>
  <c r="D77" i="20"/>
  <c r="D168" i="4" s="1"/>
  <c r="D59" i="20"/>
  <c r="V146" i="23"/>
  <c r="T76" i="20"/>
  <c r="T167" i="4" s="1"/>
  <c r="G146" i="23"/>
  <c r="V132" i="23"/>
  <c r="D115" i="4"/>
  <c r="D79" i="20"/>
  <c r="D170" i="4" s="1"/>
  <c r="N47" i="7"/>
  <c r="I165" i="23"/>
  <c r="E114" i="4"/>
  <c r="E59" i="20"/>
  <c r="E78" i="20"/>
  <c r="E169" i="4" s="1"/>
  <c r="G165" i="23"/>
  <c r="W165" i="23"/>
  <c r="M55" i="7"/>
  <c r="L52" i="7"/>
  <c r="L47" i="7" s="1"/>
  <c r="K54" i="7"/>
  <c r="K47" i="7" s="1"/>
  <c r="K53" i="7"/>
  <c r="K52" i="7"/>
  <c r="B53" i="7"/>
  <c r="L53" i="7"/>
  <c r="H178" i="19"/>
  <c r="T178" i="19"/>
  <c r="J178" i="19"/>
  <c r="G160" i="19"/>
  <c r="Q109" i="4"/>
  <c r="Q79" i="16"/>
  <c r="Q108" i="4" s="1"/>
  <c r="N160" i="19"/>
  <c r="J160" i="18"/>
  <c r="K160" i="18"/>
  <c r="E160" i="18"/>
  <c r="D91" i="16"/>
  <c r="D89" i="16" s="1"/>
  <c r="D62" i="4"/>
  <c r="D135" i="4" s="1"/>
  <c r="D101" i="16"/>
  <c r="D164" i="4" s="1"/>
  <c r="D52" i="16"/>
  <c r="D61" i="4" s="1"/>
  <c r="D134" i="4" s="1"/>
  <c r="H91" i="16"/>
  <c r="H89" i="16" s="1"/>
  <c r="H62" i="4"/>
  <c r="H135" i="4" s="1"/>
  <c r="H52" i="16"/>
  <c r="H101" i="16"/>
  <c r="H164" i="4" s="1"/>
  <c r="M91" i="16"/>
  <c r="M89" i="16" s="1"/>
  <c r="M62" i="4"/>
  <c r="M135" i="4" s="1"/>
  <c r="M52" i="16"/>
  <c r="M61" i="4" s="1"/>
  <c r="M134" i="4" s="1"/>
  <c r="M101" i="16"/>
  <c r="M164" i="4" s="1"/>
  <c r="S62" i="4"/>
  <c r="S135" i="4" s="1"/>
  <c r="S91" i="16"/>
  <c r="S89" i="16" s="1"/>
  <c r="S52" i="16"/>
  <c r="S61" i="4" s="1"/>
  <c r="S134" i="4" s="1"/>
  <c r="P91" i="16"/>
  <c r="P89" i="16" s="1"/>
  <c r="P62" i="4"/>
  <c r="P135" i="4" s="1"/>
  <c r="P52" i="16"/>
  <c r="P101" i="16"/>
  <c r="P164" i="4" s="1"/>
  <c r="E91" i="16"/>
  <c r="E89" i="16" s="1"/>
  <c r="E62" i="4"/>
  <c r="E135" i="4" s="1"/>
  <c r="E52" i="16"/>
  <c r="E61" i="4" s="1"/>
  <c r="E134" i="4" s="1"/>
  <c r="E101" i="16"/>
  <c r="E164" i="4" s="1"/>
  <c r="O160" i="18"/>
  <c r="G160" i="18"/>
  <c r="K52" i="16"/>
  <c r="K61" i="4" s="1"/>
  <c r="K134" i="4" s="1"/>
  <c r="K62" i="4"/>
  <c r="K135" i="4" s="1"/>
  <c r="K91" i="16"/>
  <c r="K89" i="16" s="1"/>
  <c r="L91" i="16"/>
  <c r="L89" i="16" s="1"/>
  <c r="L62" i="4"/>
  <c r="L135" i="4" s="1"/>
  <c r="L52" i="16"/>
  <c r="L61" i="4" s="1"/>
  <c r="L134" i="4" s="1"/>
  <c r="L101" i="16"/>
  <c r="L164" i="4" s="1"/>
  <c r="I62" i="4"/>
  <c r="I135" i="4" s="1"/>
  <c r="I91" i="16"/>
  <c r="I89" i="16" s="1"/>
  <c r="I101" i="16"/>
  <c r="I164" i="4" s="1"/>
  <c r="I52" i="16"/>
  <c r="Q101" i="16"/>
  <c r="Q164" i="4" s="1"/>
  <c r="Q62" i="4"/>
  <c r="Q135" i="4" s="1"/>
  <c r="Q52" i="16"/>
  <c r="Q91" i="16"/>
  <c r="Q89" i="16" s="1"/>
  <c r="H55" i="7"/>
  <c r="J52" i="7"/>
  <c r="P75" i="12"/>
  <c r="P105" i="4"/>
  <c r="S105" i="4"/>
  <c r="S75" i="12"/>
  <c r="V75" i="12"/>
  <c r="V105" i="4"/>
  <c r="M54" i="7"/>
  <c r="R52" i="7"/>
  <c r="B54" i="7"/>
  <c r="J54" i="7"/>
  <c r="F53" i="7"/>
  <c r="W53" i="7"/>
  <c r="J55" i="7"/>
  <c r="B52" i="7"/>
  <c r="C55" i="7"/>
  <c r="E99" i="4"/>
  <c r="P100" i="4"/>
  <c r="P66" i="8"/>
  <c r="P155" i="4" s="1"/>
  <c r="D52" i="7"/>
  <c r="N100" i="4"/>
  <c r="N54" i="8"/>
  <c r="N66" i="8"/>
  <c r="N155" i="4" s="1"/>
  <c r="F100" i="4"/>
  <c r="F66" i="8"/>
  <c r="F155" i="4" s="1"/>
  <c r="F54" i="8"/>
  <c r="K100" i="11"/>
  <c r="V47" i="7"/>
  <c r="L99" i="4"/>
  <c r="L65" i="8"/>
  <c r="L154" i="4" s="1"/>
  <c r="H100" i="4"/>
  <c r="H66" i="8"/>
  <c r="H155" i="4" s="1"/>
  <c r="M99" i="4"/>
  <c r="M65" i="8"/>
  <c r="M154" i="4" s="1"/>
  <c r="D53" i="7"/>
  <c r="Q100" i="4"/>
  <c r="Q66" i="8"/>
  <c r="Q155" i="4" s="1"/>
  <c r="Q54" i="8"/>
  <c r="F100" i="11"/>
  <c r="H54" i="7"/>
  <c r="H52" i="7"/>
  <c r="I100" i="4"/>
  <c r="I54" i="8"/>
  <c r="I66" i="8"/>
  <c r="I155" i="4" s="1"/>
  <c r="W52" i="7"/>
  <c r="W47" i="7" s="1"/>
  <c r="C54" i="7"/>
  <c r="C52" i="7"/>
  <c r="C47" i="7" s="1"/>
  <c r="O53" i="7"/>
  <c r="R55" i="7"/>
  <c r="R54" i="7"/>
  <c r="F52" i="7"/>
  <c r="B47" i="7"/>
  <c r="F55" i="7"/>
  <c r="O55" i="7"/>
  <c r="O54" i="7"/>
  <c r="P65" i="8"/>
  <c r="P154" i="4" s="1"/>
  <c r="O65" i="8"/>
  <c r="O154" i="4" s="1"/>
  <c r="U47" i="7"/>
  <c r="S47" i="7"/>
  <c r="V43" i="6"/>
  <c r="V44" i="6"/>
  <c r="V46" i="6"/>
  <c r="V42" i="6"/>
  <c r="V45" i="6"/>
  <c r="V48" i="6"/>
  <c r="D47" i="5"/>
  <c r="D46" i="5"/>
  <c r="D42" i="5"/>
  <c r="D44" i="5"/>
  <c r="D45" i="5"/>
  <c r="D43" i="5"/>
  <c r="V47" i="6"/>
  <c r="C41" i="6"/>
  <c r="L5" i="5"/>
  <c r="L48" i="5"/>
  <c r="H44" i="6"/>
  <c r="H45" i="6"/>
  <c r="H47" i="6"/>
  <c r="H48" i="6"/>
  <c r="H42" i="6"/>
  <c r="H43" i="6"/>
  <c r="G44" i="6"/>
  <c r="G46" i="6"/>
  <c r="G42" i="6"/>
  <c r="T41" i="5"/>
  <c r="T47" i="5"/>
  <c r="T42" i="5"/>
  <c r="T46" i="5"/>
  <c r="T43" i="5"/>
  <c r="T41" i="6"/>
  <c r="F43" i="5"/>
  <c r="F42" i="5"/>
  <c r="F46" i="5"/>
  <c r="F44" i="5"/>
  <c r="G48" i="6"/>
  <c r="N41" i="6"/>
  <c r="D48" i="5"/>
  <c r="D41" i="5" s="1"/>
  <c r="P41" i="5"/>
  <c r="R46" i="5"/>
  <c r="R42" i="5"/>
  <c r="R47" i="5"/>
  <c r="R45" i="5"/>
  <c r="R44" i="5"/>
  <c r="R43" i="5"/>
  <c r="J75" i="12"/>
  <c r="J105" i="4"/>
  <c r="P59" i="20"/>
  <c r="P114" i="4"/>
  <c r="P78" i="20"/>
  <c r="P169" i="4" s="1"/>
  <c r="B59" i="20"/>
  <c r="B113" i="4"/>
  <c r="B77" i="20"/>
  <c r="B168" i="4" s="1"/>
  <c r="O115" i="4"/>
  <c r="O79" i="20"/>
  <c r="O170" i="4" s="1"/>
  <c r="G107" i="4"/>
  <c r="G73" i="12"/>
  <c r="G101" i="12"/>
  <c r="G162" i="4" s="1"/>
  <c r="V160" i="17"/>
  <c r="W115" i="4"/>
  <c r="W79" i="20"/>
  <c r="W170" i="4" s="1"/>
  <c r="O79" i="16"/>
  <c r="O108" i="4" s="1"/>
  <c r="O109" i="4"/>
  <c r="J160" i="17"/>
  <c r="V160" i="19"/>
  <c r="D79" i="16"/>
  <c r="D110" i="4"/>
  <c r="D102" i="16"/>
  <c r="D165" i="4" s="1"/>
  <c r="Q129" i="4"/>
  <c r="R100" i="11"/>
  <c r="G5" i="5"/>
  <c r="U128" i="4"/>
  <c r="W128" i="4"/>
  <c r="R160" i="17"/>
  <c r="K59" i="20"/>
  <c r="K113" i="4"/>
  <c r="K77" i="20"/>
  <c r="K168" i="4" s="1"/>
  <c r="J59" i="20"/>
  <c r="J113" i="4"/>
  <c r="J77" i="20"/>
  <c r="J168" i="4" s="1"/>
  <c r="O43" i="5"/>
  <c r="O47" i="5"/>
  <c r="O46" i="5"/>
  <c r="O44" i="5"/>
  <c r="O42" i="5"/>
  <c r="O45" i="5"/>
  <c r="Q47" i="5"/>
  <c r="Q43" i="5"/>
  <c r="Q44" i="5"/>
  <c r="Q46" i="5"/>
  <c r="Q42" i="5"/>
  <c r="Q45" i="5"/>
  <c r="V55" i="4"/>
  <c r="V130" i="4" s="1"/>
  <c r="E110" i="4"/>
  <c r="E102" i="16"/>
  <c r="E165" i="4" s="1"/>
  <c r="E79" i="16"/>
  <c r="J115" i="4"/>
  <c r="J79" i="20"/>
  <c r="J170" i="4" s="1"/>
  <c r="V114" i="4"/>
  <c r="V78" i="20"/>
  <c r="V169" i="4" s="1"/>
  <c r="K142" i="4"/>
  <c r="W204" i="15"/>
  <c r="I146" i="23"/>
  <c r="U41" i="6"/>
  <c r="H102" i="4"/>
  <c r="K107" i="4"/>
  <c r="K101" i="12"/>
  <c r="K162" i="4" s="1"/>
  <c r="K73" i="12"/>
  <c r="G91" i="16"/>
  <c r="G101" i="16"/>
  <c r="G164" i="4" s="1"/>
  <c r="G52" i="16"/>
  <c r="G62" i="4"/>
  <c r="G135" i="4" s="1"/>
  <c r="O178" i="19"/>
  <c r="W91" i="16"/>
  <c r="W101" i="16"/>
  <c r="W164" i="4" s="1"/>
  <c r="W52" i="16"/>
  <c r="W62" i="4"/>
  <c r="W135" i="4" s="1"/>
  <c r="B178" i="19"/>
  <c r="S100" i="11"/>
  <c r="S130" i="4"/>
  <c r="S51" i="4"/>
  <c r="R79" i="16"/>
  <c r="R108" i="4" s="1"/>
  <c r="R110" i="4"/>
  <c r="R102" i="16"/>
  <c r="R165" i="4" s="1"/>
  <c r="M110" i="4"/>
  <c r="M79" i="16"/>
  <c r="M102" i="16"/>
  <c r="M165" i="4" s="1"/>
  <c r="D130" i="4"/>
  <c r="D51" i="4"/>
  <c r="B129" i="4"/>
  <c r="Q75" i="12"/>
  <c r="Q105" i="4"/>
  <c r="N79" i="16"/>
  <c r="N108" i="4" s="1"/>
  <c r="N109" i="4"/>
  <c r="W59" i="20"/>
  <c r="W114" i="4"/>
  <c r="W78" i="20"/>
  <c r="W169" i="4" s="1"/>
  <c r="P160" i="18"/>
  <c r="G115" i="4"/>
  <c r="G79" i="20"/>
  <c r="G170" i="4" s="1"/>
  <c r="W110" i="4"/>
  <c r="W102" i="16"/>
  <c r="W165" i="4" s="1"/>
  <c r="D178" i="19"/>
  <c r="R114" i="4"/>
  <c r="R78" i="20"/>
  <c r="R169" i="4" s="1"/>
  <c r="C165" i="23"/>
  <c r="C5" i="5"/>
  <c r="C48" i="5"/>
  <c r="W129" i="4"/>
  <c r="R107" i="4"/>
  <c r="R101" i="12"/>
  <c r="R162" i="4" s="1"/>
  <c r="S178" i="19"/>
  <c r="I115" i="4"/>
  <c r="I79" i="20"/>
  <c r="I170" i="4" s="1"/>
  <c r="N129" i="4"/>
  <c r="O48" i="5"/>
  <c r="Q48" i="5"/>
  <c r="E41" i="6"/>
  <c r="O107" i="4"/>
  <c r="O73" i="12"/>
  <c r="O101" i="12"/>
  <c r="O162" i="4" s="1"/>
  <c r="M41" i="6"/>
  <c r="L75" i="12"/>
  <c r="L105" i="4"/>
  <c r="F132" i="23"/>
  <c r="H129" i="4"/>
  <c r="B107" i="4"/>
  <c r="B101" i="12"/>
  <c r="B162" i="4" s="1"/>
  <c r="R59" i="20"/>
  <c r="R113" i="4"/>
  <c r="R77" i="20"/>
  <c r="R168" i="4" s="1"/>
  <c r="G160" i="17"/>
  <c r="U110" i="4"/>
  <c r="U79" i="16"/>
  <c r="U102" i="16"/>
  <c r="U165" i="4" s="1"/>
  <c r="E75" i="12"/>
  <c r="E105" i="4"/>
  <c r="W160" i="17"/>
  <c r="B41" i="6"/>
  <c r="G129" i="4"/>
  <c r="I129" i="4"/>
  <c r="S73" i="12"/>
  <c r="S101" i="12"/>
  <c r="S162" i="4" s="1"/>
  <c r="S107" i="4"/>
  <c r="T79" i="16"/>
  <c r="T110" i="4"/>
  <c r="T102" i="16"/>
  <c r="T165" i="4" s="1"/>
  <c r="S110" i="4"/>
  <c r="S102" i="16"/>
  <c r="S165" i="4" s="1"/>
  <c r="S115" i="4"/>
  <c r="S79" i="20"/>
  <c r="S170" i="4" s="1"/>
  <c r="M75" i="12"/>
  <c r="M105" i="4"/>
  <c r="F59" i="20"/>
  <c r="F113" i="4"/>
  <c r="F77" i="20"/>
  <c r="F168" i="4" s="1"/>
  <c r="V115" i="4"/>
  <c r="V79" i="20"/>
  <c r="V170" i="4" s="1"/>
  <c r="K110" i="4"/>
  <c r="K102" i="16"/>
  <c r="K165" i="4" s="1"/>
  <c r="R54" i="8"/>
  <c r="R100" i="4"/>
  <c r="R66" i="8"/>
  <c r="R155" i="4" s="1"/>
  <c r="K165" i="23"/>
  <c r="N96" i="12"/>
  <c r="N157" i="4" s="1"/>
  <c r="N55" i="4"/>
  <c r="N130" i="4" s="1"/>
  <c r="O59" i="20"/>
  <c r="O114" i="4"/>
  <c r="O78" i="20"/>
  <c r="O169" i="4" s="1"/>
  <c r="J146" i="23"/>
  <c r="H41" i="5"/>
  <c r="W65" i="8"/>
  <c r="W154" i="4" s="1"/>
  <c r="R204" i="15"/>
  <c r="N91" i="16"/>
  <c r="N101" i="16"/>
  <c r="N164" i="4" s="1"/>
  <c r="N52" i="16"/>
  <c r="N62" i="4"/>
  <c r="N135" i="4" s="1"/>
  <c r="K132" i="23"/>
  <c r="K160" i="19"/>
  <c r="J79" i="16"/>
  <c r="J108" i="4" s="1"/>
  <c r="J110" i="4"/>
  <c r="J102" i="16"/>
  <c r="J165" i="4" s="1"/>
  <c r="S165" i="23"/>
  <c r="S59" i="20"/>
  <c r="S113" i="4"/>
  <c r="S77" i="20"/>
  <c r="S168" i="4" s="1"/>
  <c r="Q115" i="4"/>
  <c r="Q79" i="20"/>
  <c r="Q170" i="4" s="1"/>
  <c r="M178" i="19"/>
  <c r="G59" i="20"/>
  <c r="G114" i="4"/>
  <c r="G78" i="20"/>
  <c r="G169" i="4" s="1"/>
  <c r="B204" i="15"/>
  <c r="R132" i="23"/>
  <c r="V129" i="4"/>
  <c r="E130" i="4"/>
  <c r="M128" i="4"/>
  <c r="K204" i="15"/>
  <c r="M5" i="5"/>
  <c r="G65" i="8"/>
  <c r="G154" i="4" s="1"/>
  <c r="B54" i="8"/>
  <c r="B100" i="4"/>
  <c r="B66" i="8"/>
  <c r="B155" i="4" s="1"/>
  <c r="O91" i="16"/>
  <c r="O101" i="16"/>
  <c r="O164" i="4" s="1"/>
  <c r="O52" i="16"/>
  <c r="O62" i="4"/>
  <c r="O135" i="4" s="1"/>
  <c r="C160" i="19"/>
  <c r="J101" i="16"/>
  <c r="J164" i="4" s="1"/>
  <c r="J52" i="16"/>
  <c r="J91" i="16"/>
  <c r="J62" i="4"/>
  <c r="J135" i="4" s="1"/>
  <c r="S79" i="16"/>
  <c r="S109" i="4"/>
  <c r="S101" i="16"/>
  <c r="S164" i="4" s="1"/>
  <c r="I75" i="12"/>
  <c r="I105" i="4"/>
  <c r="Q59" i="20"/>
  <c r="Q114" i="4"/>
  <c r="Q78" i="20"/>
  <c r="Q169" i="4" s="1"/>
  <c r="S54" i="8"/>
  <c r="S100" i="4"/>
  <c r="S66" i="8"/>
  <c r="S155" i="4" s="1"/>
  <c r="W160" i="18"/>
  <c r="G204" i="15"/>
  <c r="N160" i="17"/>
  <c r="B115" i="4"/>
  <c r="B79" i="20"/>
  <c r="B170" i="4" s="1"/>
  <c r="K115" i="4"/>
  <c r="K79" i="20"/>
  <c r="K170" i="4" s="1"/>
  <c r="K79" i="16"/>
  <c r="K109" i="4"/>
  <c r="K101" i="16"/>
  <c r="K164" i="4" s="1"/>
  <c r="Q165" i="23"/>
  <c r="B75" i="12"/>
  <c r="B105" i="4"/>
  <c r="L79" i="16"/>
  <c r="L110" i="4"/>
  <c r="L102" i="16"/>
  <c r="L165" i="4" s="1"/>
  <c r="G178" i="19"/>
  <c r="F115" i="4"/>
  <c r="F79" i="20"/>
  <c r="F170" i="4" s="1"/>
  <c r="H59" i="20"/>
  <c r="H114" i="4"/>
  <c r="H78" i="20"/>
  <c r="H169" i="4" s="1"/>
  <c r="H65" i="8"/>
  <c r="S160" i="19"/>
  <c r="E47" i="7"/>
  <c r="J130" i="4"/>
  <c r="T75" i="12"/>
  <c r="T105" i="4"/>
  <c r="G79" i="16"/>
  <c r="G108" i="4" s="1"/>
  <c r="G109" i="4"/>
  <c r="N59" i="20"/>
  <c r="N113" i="4"/>
  <c r="N77" i="20"/>
  <c r="N168" i="4" s="1"/>
  <c r="Q146" i="23"/>
  <c r="B79" i="16"/>
  <c r="B108" i="4" s="1"/>
  <c r="B110" i="4"/>
  <c r="B102" i="16"/>
  <c r="B165" i="4" s="1"/>
  <c r="R75" i="12"/>
  <c r="R105" i="4"/>
  <c r="O160" i="17"/>
  <c r="V59" i="20"/>
  <c r="V113" i="4"/>
  <c r="V77" i="20"/>
  <c r="V168" i="4" s="1"/>
  <c r="W146" i="23"/>
  <c r="P115" i="4"/>
  <c r="P79" i="20"/>
  <c r="P170" i="4" s="1"/>
  <c r="N128" i="4"/>
  <c r="V42" i="5"/>
  <c r="V47" i="5"/>
  <c r="V44" i="5"/>
  <c r="V43" i="5"/>
  <c r="V46" i="5"/>
  <c r="V45" i="5"/>
  <c r="J42" i="5"/>
  <c r="J47" i="5"/>
  <c r="J45" i="5"/>
  <c r="J46" i="5"/>
  <c r="J44" i="5"/>
  <c r="J43" i="5"/>
  <c r="N47" i="5"/>
  <c r="N44" i="5"/>
  <c r="N42" i="5"/>
  <c r="N46" i="5"/>
  <c r="N45" i="5"/>
  <c r="N43" i="5"/>
  <c r="B114" i="4"/>
  <c r="B78" i="20"/>
  <c r="B169" i="4" s="1"/>
  <c r="J41" i="6"/>
  <c r="E46" i="5"/>
  <c r="E43" i="5"/>
  <c r="E44" i="5"/>
  <c r="E45" i="5"/>
  <c r="E47" i="5"/>
  <c r="E42" i="5"/>
  <c r="V54" i="8"/>
  <c r="V101" i="4"/>
  <c r="V67" i="8"/>
  <c r="V156" i="4" s="1"/>
  <c r="P129" i="4"/>
  <c r="J107" i="4"/>
  <c r="J101" i="12"/>
  <c r="J162" i="4" s="1"/>
  <c r="F91" i="16"/>
  <c r="F101" i="16"/>
  <c r="F164" i="4" s="1"/>
  <c r="F52" i="16"/>
  <c r="F62" i="4"/>
  <c r="F135" i="4" s="1"/>
  <c r="G52" i="7"/>
  <c r="G54" i="7"/>
  <c r="G53" i="7"/>
  <c r="C128" i="4"/>
  <c r="J204" i="15"/>
  <c r="V79" i="16"/>
  <c r="V108" i="4" s="1"/>
  <c r="V109" i="4"/>
  <c r="F160" i="17"/>
  <c r="R146" i="23"/>
  <c r="C115" i="4"/>
  <c r="C79" i="20"/>
  <c r="C170" i="4" s="1"/>
  <c r="F114" i="4"/>
  <c r="F78" i="20"/>
  <c r="F169" i="4" s="1"/>
  <c r="C110" i="4"/>
  <c r="C102" i="16"/>
  <c r="C165" i="4" s="1"/>
  <c r="J114" i="4"/>
  <c r="J78" i="20"/>
  <c r="J169" i="4" s="1"/>
  <c r="I41" i="6"/>
  <c r="M55" i="4"/>
  <c r="H160" i="18"/>
  <c r="B165" i="23"/>
  <c r="W160" i="19"/>
  <c r="D75" i="12"/>
  <c r="D105" i="4"/>
  <c r="F160" i="19"/>
  <c r="S132" i="23"/>
  <c r="K5" i="5"/>
  <c r="K48" i="5"/>
  <c r="C54" i="8"/>
  <c r="C100" i="4"/>
  <c r="C66" i="8"/>
  <c r="C155" i="4" s="1"/>
  <c r="T130" i="4"/>
  <c r="T51" i="4"/>
  <c r="W107" i="4"/>
  <c r="W73" i="12"/>
  <c r="W96" i="12" s="1"/>
  <c r="W157" i="4" s="1"/>
  <c r="W101" i="12"/>
  <c r="W162" i="4" s="1"/>
  <c r="L178" i="19"/>
  <c r="R115" i="4"/>
  <c r="R79" i="20"/>
  <c r="R170" i="4" s="1"/>
  <c r="P47" i="7"/>
  <c r="H96" i="12"/>
  <c r="H157" i="4" s="1"/>
  <c r="O110" i="4"/>
  <c r="O102" i="16"/>
  <c r="O165" i="4" s="1"/>
  <c r="O146" i="23"/>
  <c r="B146" i="23"/>
  <c r="B100" i="11"/>
  <c r="V128" i="4"/>
  <c r="W178" i="19"/>
  <c r="P165" i="23"/>
  <c r="I47" i="5"/>
  <c r="I44" i="5"/>
  <c r="I46" i="5"/>
  <c r="I42" i="5"/>
  <c r="I45" i="5"/>
  <c r="I43" i="5"/>
  <c r="W79" i="16"/>
  <c r="W108" i="4" s="1"/>
  <c r="W109" i="4"/>
  <c r="V91" i="16"/>
  <c r="V101" i="16"/>
  <c r="V164" i="4" s="1"/>
  <c r="V52" i="16"/>
  <c r="V62" i="4"/>
  <c r="V135" i="4" s="1"/>
  <c r="G110" i="4"/>
  <c r="G102" i="16"/>
  <c r="G165" i="4" s="1"/>
  <c r="F96" i="12"/>
  <c r="F157" i="4" s="1"/>
  <c r="F55" i="4"/>
  <c r="C79" i="16"/>
  <c r="C109" i="4"/>
  <c r="C101" i="16"/>
  <c r="C164" i="4" s="1"/>
  <c r="U75" i="12"/>
  <c r="U105" i="4"/>
  <c r="R101" i="16"/>
  <c r="R164" i="4" s="1"/>
  <c r="R52" i="16"/>
  <c r="R91" i="16"/>
  <c r="R62" i="4"/>
  <c r="R135" i="4" s="1"/>
  <c r="F79" i="16"/>
  <c r="F108" i="4" s="1"/>
  <c r="F109" i="4"/>
  <c r="O41" i="6"/>
  <c r="Q52" i="7"/>
  <c r="Q53" i="7"/>
  <c r="Q54" i="7"/>
  <c r="V117" i="11"/>
  <c r="F146" i="23"/>
  <c r="C59" i="20"/>
  <c r="C113" i="4"/>
  <c r="C77" i="20"/>
  <c r="C168" i="4" s="1"/>
  <c r="O129" i="4"/>
  <c r="L130" i="4"/>
  <c r="L51" i="4"/>
  <c r="N114" i="4"/>
  <c r="N78" i="20"/>
  <c r="N169" i="4" s="1"/>
  <c r="N146" i="23"/>
  <c r="C55" i="4"/>
  <c r="U55" i="4"/>
  <c r="Q41" i="6"/>
  <c r="K41" i="6"/>
  <c r="P55" i="4"/>
  <c r="P130" i="4" s="1"/>
  <c r="O204" i="15"/>
  <c r="E178" i="19"/>
  <c r="I53" i="7"/>
  <c r="I54" i="7"/>
  <c r="I52" i="7"/>
  <c r="W5" i="5"/>
  <c r="W48" i="5" s="1"/>
  <c r="C100" i="11"/>
  <c r="C107" i="4"/>
  <c r="C73" i="12"/>
  <c r="C101" i="12"/>
  <c r="C162" i="4" s="1"/>
  <c r="R165" i="23"/>
  <c r="F165" i="23"/>
  <c r="H146" i="23"/>
  <c r="I59" i="20"/>
  <c r="I114" i="4"/>
  <c r="I78" i="20"/>
  <c r="I169" i="4" s="1"/>
  <c r="J54" i="8"/>
  <c r="J100" i="4"/>
  <c r="J66" i="8"/>
  <c r="J155" i="4" s="1"/>
  <c r="R48" i="5"/>
  <c r="K54" i="8"/>
  <c r="K100" i="4"/>
  <c r="K66" i="8"/>
  <c r="K155" i="4" s="1"/>
  <c r="U178" i="19"/>
  <c r="U43" i="5"/>
  <c r="U42" i="5"/>
  <c r="U46" i="5"/>
  <c r="U44" i="5"/>
  <c r="U45" i="5"/>
  <c r="U47" i="5"/>
  <c r="I55" i="7"/>
  <c r="B100" i="16"/>
  <c r="B163" i="4" s="1"/>
  <c r="B61" i="4"/>
  <c r="B134" i="4" s="1"/>
  <c r="S5" i="5"/>
  <c r="S48" i="5" s="1"/>
  <c r="T47" i="7"/>
  <c r="W55" i="4"/>
  <c r="W130" i="4" s="1"/>
  <c r="S204" i="15"/>
  <c r="R178" i="19"/>
  <c r="O160" i="19"/>
  <c r="B41" i="5"/>
  <c r="E112" i="4" l="1"/>
  <c r="E76" i="20"/>
  <c r="E167" i="4" s="1"/>
  <c r="M47" i="7"/>
  <c r="D112" i="4"/>
  <c r="D76" i="20"/>
  <c r="D167" i="4" s="1"/>
  <c r="L112" i="4"/>
  <c r="L76" i="20"/>
  <c r="L167" i="4" s="1"/>
  <c r="I100" i="16"/>
  <c r="I163" i="4" s="1"/>
  <c r="I61" i="4"/>
  <c r="H100" i="16"/>
  <c r="H163" i="4" s="1"/>
  <c r="H61" i="4"/>
  <c r="Q61" i="4"/>
  <c r="Q100" i="16"/>
  <c r="Q163" i="4" s="1"/>
  <c r="K51" i="4"/>
  <c r="E51" i="4"/>
  <c r="P100" i="16"/>
  <c r="P163" i="4" s="1"/>
  <c r="P61" i="4"/>
  <c r="P134" i="4" s="1"/>
  <c r="F47" i="7"/>
  <c r="R47" i="7"/>
  <c r="O47" i="7"/>
  <c r="J47" i="7"/>
  <c r="H47" i="7"/>
  <c r="D47" i="7"/>
  <c r="V104" i="4"/>
  <c r="V73" i="12"/>
  <c r="V98" i="12"/>
  <c r="V159" i="4" s="1"/>
  <c r="S104" i="4"/>
  <c r="S98" i="12"/>
  <c r="S159" i="4" s="1"/>
  <c r="P104" i="4"/>
  <c r="P98" i="12"/>
  <c r="P159" i="4" s="1"/>
  <c r="P73" i="12"/>
  <c r="I99" i="4"/>
  <c r="I65" i="8"/>
  <c r="I154" i="4" s="1"/>
  <c r="Q99" i="4"/>
  <c r="Q65" i="8"/>
  <c r="Q154" i="4" s="1"/>
  <c r="F99" i="4"/>
  <c r="F65" i="8"/>
  <c r="F154" i="4" s="1"/>
  <c r="N99" i="4"/>
  <c r="N65" i="8"/>
  <c r="N154" i="4" s="1"/>
  <c r="G41" i="6"/>
  <c r="H41" i="6"/>
  <c r="L47" i="5"/>
  <c r="L42" i="5"/>
  <c r="L44" i="5"/>
  <c r="L45" i="5"/>
  <c r="L46" i="5"/>
  <c r="L43" i="5"/>
  <c r="F41" i="5"/>
  <c r="V41" i="6"/>
  <c r="U130" i="4"/>
  <c r="U51" i="4"/>
  <c r="C99" i="4"/>
  <c r="C65" i="8"/>
  <c r="C154" i="4" s="1"/>
  <c r="M130" i="4"/>
  <c r="M51" i="4"/>
  <c r="V41" i="5"/>
  <c r="B104" i="4"/>
  <c r="B73" i="12"/>
  <c r="B98" i="12"/>
  <c r="B159" i="4" s="1"/>
  <c r="K108" i="4"/>
  <c r="K100" i="16"/>
  <c r="K163" i="4" s="1"/>
  <c r="N100" i="16"/>
  <c r="N163" i="4" s="1"/>
  <c r="N61" i="4"/>
  <c r="N134" i="4" s="1"/>
  <c r="M108" i="4"/>
  <c r="M100" i="16"/>
  <c r="M163" i="4" s="1"/>
  <c r="D108" i="4"/>
  <c r="D100" i="16"/>
  <c r="D163" i="4" s="1"/>
  <c r="C102" i="4"/>
  <c r="F130" i="4"/>
  <c r="D73" i="12"/>
  <c r="D104" i="4"/>
  <c r="D98" i="12"/>
  <c r="D159" i="4" s="1"/>
  <c r="P51" i="4"/>
  <c r="I73" i="12"/>
  <c r="I104" i="4"/>
  <c r="I98" i="12"/>
  <c r="I159" i="4" s="1"/>
  <c r="J89" i="16"/>
  <c r="B99" i="4"/>
  <c r="B65" i="8"/>
  <c r="B154" i="4" s="1"/>
  <c r="G112" i="4"/>
  <c r="G76" i="20"/>
  <c r="G167" i="4" s="1"/>
  <c r="K76" i="20"/>
  <c r="K112" i="4"/>
  <c r="G43" i="5"/>
  <c r="G46" i="5"/>
  <c r="G44" i="5"/>
  <c r="G42" i="5"/>
  <c r="G47" i="5"/>
  <c r="G45" i="5"/>
  <c r="G102" i="4"/>
  <c r="G96" i="12"/>
  <c r="U41" i="5"/>
  <c r="C130" i="4"/>
  <c r="C51" i="4"/>
  <c r="V100" i="16"/>
  <c r="V163" i="4" s="1"/>
  <c r="V61" i="4"/>
  <c r="I41" i="5"/>
  <c r="F100" i="16"/>
  <c r="F163" i="4" s="1"/>
  <c r="F61" i="4"/>
  <c r="F134" i="4" s="1"/>
  <c r="J100" i="16"/>
  <c r="J163" i="4" s="1"/>
  <c r="J61" i="4"/>
  <c r="S112" i="4"/>
  <c r="S76" i="20"/>
  <c r="N89" i="16"/>
  <c r="S102" i="4"/>
  <c r="S96" i="12"/>
  <c r="S157" i="4" s="1"/>
  <c r="O102" i="4"/>
  <c r="O96" i="12"/>
  <c r="O157" i="4" s="1"/>
  <c r="Q73" i="12"/>
  <c r="Q104" i="4"/>
  <c r="Q98" i="12"/>
  <c r="Q159" i="4" s="1"/>
  <c r="W100" i="16"/>
  <c r="W163" i="4" s="1"/>
  <c r="W61" i="4"/>
  <c r="W134" i="4" s="1"/>
  <c r="G100" i="16"/>
  <c r="G163" i="4" s="1"/>
  <c r="G61" i="4"/>
  <c r="G48" i="5"/>
  <c r="C96" i="12"/>
  <c r="C157" i="4" s="1"/>
  <c r="O100" i="16"/>
  <c r="O163" i="4" s="1"/>
  <c r="O61" i="4"/>
  <c r="M44" i="5"/>
  <c r="M46" i="5"/>
  <c r="M43" i="5"/>
  <c r="M45" i="5"/>
  <c r="M42" i="5"/>
  <c r="M47" i="5"/>
  <c r="R99" i="4"/>
  <c r="R65" i="8"/>
  <c r="E104" i="4"/>
  <c r="E73" i="12"/>
  <c r="E98" i="12"/>
  <c r="E159" i="4" s="1"/>
  <c r="R112" i="4"/>
  <c r="R76" i="20"/>
  <c r="R167" i="4" s="1"/>
  <c r="L73" i="12"/>
  <c r="L104" i="4"/>
  <c r="L98" i="12"/>
  <c r="L159" i="4" s="1"/>
  <c r="P112" i="4"/>
  <c r="P76" i="20"/>
  <c r="S43" i="5"/>
  <c r="S46" i="5"/>
  <c r="S44" i="5"/>
  <c r="S47" i="5"/>
  <c r="S45" i="5"/>
  <c r="S42" i="5"/>
  <c r="J99" i="4"/>
  <c r="J65" i="8"/>
  <c r="J154" i="4" s="1"/>
  <c r="W47" i="5"/>
  <c r="W43" i="5"/>
  <c r="W45" i="5"/>
  <c r="W46" i="5"/>
  <c r="W44" i="5"/>
  <c r="W42" i="5"/>
  <c r="K99" i="4"/>
  <c r="K65" i="8"/>
  <c r="K154" i="4" s="1"/>
  <c r="U104" i="4"/>
  <c r="U73" i="12"/>
  <c r="U98" i="12"/>
  <c r="U159" i="4" s="1"/>
  <c r="I112" i="4"/>
  <c r="I76" i="20"/>
  <c r="I167" i="4" s="1"/>
  <c r="I47" i="7"/>
  <c r="Q47" i="7"/>
  <c r="V89" i="16"/>
  <c r="K44" i="5"/>
  <c r="K47" i="5"/>
  <c r="K43" i="5"/>
  <c r="K42" i="5"/>
  <c r="K46" i="5"/>
  <c r="K45" i="5"/>
  <c r="F89" i="16"/>
  <c r="V99" i="4"/>
  <c r="V65" i="8"/>
  <c r="V154" i="4" s="1"/>
  <c r="N41" i="5"/>
  <c r="V112" i="4"/>
  <c r="V76" i="20"/>
  <c r="V167" i="4" s="1"/>
  <c r="T73" i="12"/>
  <c r="T104" i="4"/>
  <c r="T98" i="12"/>
  <c r="T159" i="4" s="1"/>
  <c r="H154" i="4"/>
  <c r="S99" i="4"/>
  <c r="S65" i="8"/>
  <c r="M48" i="5"/>
  <c r="F112" i="4"/>
  <c r="F98" i="4" s="1"/>
  <c r="F76" i="20"/>
  <c r="B51" i="4"/>
  <c r="W89" i="16"/>
  <c r="G89" i="16"/>
  <c r="R41" i="5"/>
  <c r="L108" i="4"/>
  <c r="L100" i="16"/>
  <c r="L163" i="4" s="1"/>
  <c r="O89" i="16"/>
  <c r="O112" i="4"/>
  <c r="O76" i="20"/>
  <c r="O167" i="4" s="1"/>
  <c r="U108" i="4"/>
  <c r="U100" i="16"/>
  <c r="U163" i="4" s="1"/>
  <c r="K102" i="4"/>
  <c r="K96" i="12"/>
  <c r="Q41" i="5"/>
  <c r="O41" i="5"/>
  <c r="R89" i="16"/>
  <c r="C108" i="4"/>
  <c r="C100" i="16"/>
  <c r="G47" i="7"/>
  <c r="E41" i="5"/>
  <c r="S108" i="4"/>
  <c r="S100" i="16"/>
  <c r="M104" i="4"/>
  <c r="M73" i="12"/>
  <c r="M98" i="12"/>
  <c r="M159" i="4" s="1"/>
  <c r="T108" i="4"/>
  <c r="T100" i="16"/>
  <c r="T163" i="4" s="1"/>
  <c r="W112" i="4"/>
  <c r="W76" i="20"/>
  <c r="W167" i="4" s="1"/>
  <c r="E108" i="4"/>
  <c r="E100" i="16"/>
  <c r="J112" i="4"/>
  <c r="J76" i="20"/>
  <c r="J167" i="4" s="1"/>
  <c r="J104" i="4"/>
  <c r="J98" i="12"/>
  <c r="J159" i="4" s="1"/>
  <c r="J73" i="12"/>
  <c r="C112" i="4"/>
  <c r="C76" i="20"/>
  <c r="C167" i="4" s="1"/>
  <c r="R100" i="16"/>
  <c r="R163" i="4" s="1"/>
  <c r="R61" i="4"/>
  <c r="W102" i="4"/>
  <c r="J41" i="5"/>
  <c r="R104" i="4"/>
  <c r="R73" i="12"/>
  <c r="R98" i="12"/>
  <c r="R159" i="4" s="1"/>
  <c r="N112" i="4"/>
  <c r="N76" i="20"/>
  <c r="N167" i="4" s="1"/>
  <c r="H112" i="4"/>
  <c r="H98" i="4" s="1"/>
  <c r="H76" i="20"/>
  <c r="Q112" i="4"/>
  <c r="Q76" i="20"/>
  <c r="Q167" i="4" s="1"/>
  <c r="C43" i="5"/>
  <c r="C44" i="5"/>
  <c r="C47" i="5"/>
  <c r="C42" i="5"/>
  <c r="C46" i="5"/>
  <c r="C45" i="5"/>
  <c r="B112" i="4"/>
  <c r="B76" i="20"/>
  <c r="G98" i="4" l="1"/>
  <c r="H134" i="4"/>
  <c r="H51" i="4"/>
  <c r="H153" i="4" s="1"/>
  <c r="Q134" i="4"/>
  <c r="Q51" i="4"/>
  <c r="I134" i="4"/>
  <c r="I51" i="4"/>
  <c r="N51" i="4"/>
  <c r="P102" i="4"/>
  <c r="P96" i="12"/>
  <c r="P157" i="4" s="1"/>
  <c r="P98" i="4"/>
  <c r="P153" i="4" s="1"/>
  <c r="V102" i="4"/>
  <c r="V98" i="4" s="1"/>
  <c r="V96" i="12"/>
  <c r="V157" i="4" s="1"/>
  <c r="N98" i="4"/>
  <c r="N153" i="4" s="1"/>
  <c r="L41" i="5"/>
  <c r="K98" i="4"/>
  <c r="S167" i="4"/>
  <c r="D102" i="4"/>
  <c r="D98" i="4" s="1"/>
  <c r="D96" i="12"/>
  <c r="D157" i="4" s="1"/>
  <c r="H167" i="4"/>
  <c r="E163" i="4"/>
  <c r="R134" i="4"/>
  <c r="R51" i="4"/>
  <c r="J102" i="4"/>
  <c r="J98" i="4" s="1"/>
  <c r="J96" i="12"/>
  <c r="J157" i="4" s="1"/>
  <c r="T102" i="4"/>
  <c r="T98" i="4" s="1"/>
  <c r="T96" i="12"/>
  <c r="T157" i="4" s="1"/>
  <c r="W41" i="5"/>
  <c r="R154" i="4"/>
  <c r="C98" i="4"/>
  <c r="C153" i="4" s="1"/>
  <c r="K157" i="4"/>
  <c r="R98" i="4"/>
  <c r="G134" i="4"/>
  <c r="G51" i="4"/>
  <c r="O98" i="4"/>
  <c r="F51" i="4"/>
  <c r="B102" i="4"/>
  <c r="B96" i="12"/>
  <c r="B157" i="4" s="1"/>
  <c r="C41" i="5"/>
  <c r="C163" i="4"/>
  <c r="B167" i="4"/>
  <c r="R102" i="4"/>
  <c r="R96" i="12"/>
  <c r="R157" i="4" s="1"/>
  <c r="S154" i="4"/>
  <c r="L102" i="4"/>
  <c r="L98" i="4" s="1"/>
  <c r="L96" i="12"/>
  <c r="L157" i="4" s="1"/>
  <c r="G157" i="4"/>
  <c r="I102" i="4"/>
  <c r="I98" i="4" s="1"/>
  <c r="I96" i="12"/>
  <c r="I157" i="4" s="1"/>
  <c r="S163" i="4"/>
  <c r="S98" i="4"/>
  <c r="K41" i="5"/>
  <c r="U102" i="4"/>
  <c r="U98" i="4" s="1"/>
  <c r="U153" i="4" s="1"/>
  <c r="U96" i="12"/>
  <c r="U157" i="4" s="1"/>
  <c r="S41" i="5"/>
  <c r="P167" i="4"/>
  <c r="O134" i="4"/>
  <c r="O51" i="4"/>
  <c r="J134" i="4"/>
  <c r="J51" i="4"/>
  <c r="V134" i="4"/>
  <c r="V51" i="4"/>
  <c r="M41" i="5"/>
  <c r="K167" i="4"/>
  <c r="B98" i="4"/>
  <c r="B153" i="4" s="1"/>
  <c r="Q102" i="4"/>
  <c r="Q98" i="4" s="1"/>
  <c r="Q96" i="12"/>
  <c r="Q157" i="4" s="1"/>
  <c r="W98" i="4"/>
  <c r="M102" i="4"/>
  <c r="M98" i="4" s="1"/>
  <c r="M153" i="4" s="1"/>
  <c r="M96" i="12"/>
  <c r="M157" i="4" s="1"/>
  <c r="W51" i="4"/>
  <c r="F167" i="4"/>
  <c r="E102" i="4"/>
  <c r="E98" i="4" s="1"/>
  <c r="E96" i="12"/>
  <c r="E157" i="4" s="1"/>
  <c r="G41" i="5"/>
  <c r="Q153" i="4" l="1"/>
  <c r="L153" i="4"/>
  <c r="J153" i="4"/>
  <c r="R153" i="4"/>
  <c r="K153" i="4"/>
  <c r="E153" i="4"/>
  <c r="O153" i="4"/>
  <c r="T153" i="4"/>
  <c r="I153" i="4"/>
  <c r="D153" i="4"/>
  <c r="F153" i="4"/>
  <c r="S153" i="4"/>
  <c r="W153" i="4"/>
  <c r="V153" i="4"/>
  <c r="G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<sst xmlns="http://schemas.openxmlformats.org/spreadsheetml/2006/main" count="8364" uniqueCount="3249">
  <si>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</si>
  <si>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</si>
  <si>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</si>
  <si>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</si>
  <si>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</si>
  <si>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</si>
  <si>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</si>
  <si>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</si>
  <si>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</si>
  <si>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</si>
  <si>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FI</t>
  </si>
  <si>
    <t>Finland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</si>
  <si>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</si>
  <si>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</si>
  <si>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</si>
  <si>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</si>
  <si>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</si>
  <si>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</si>
  <si>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</si>
  <si>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</si>
  <si>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</si>
  <si>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</si>
  <si>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</si>
  <si>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</si>
  <si>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</si>
  <si>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</si>
  <si>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</si>
  <si>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</si>
  <si>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</si>
  <si>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</si>
  <si>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</si>
  <si>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</si>
  <si>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</si>
  <si>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</si>
  <si>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</si>
  <si>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</si>
  <si>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</si>
  <si>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</si>
  <si>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</si>
  <si>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</si>
  <si>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</si>
  <si>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</si>
  <si>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</si>
  <si>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</si>
  <si>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</si>
  <si>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</si>
  <si>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</si>
  <si>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</si>
  <si>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</si>
  <si>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</si>
  <si>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</si>
  <si>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</si>
  <si>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</si>
  <si>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</si>
  <si>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</si>
  <si>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</si>
  <si>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</si>
  <si>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</si>
  <si>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</si>
  <si>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</si>
  <si>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</si>
  <si>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</si>
  <si>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</si>
  <si>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</si>
  <si>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</si>
  <si>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</si>
  <si>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</si>
  <si>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</si>
  <si>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</si>
  <si>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</si>
  <si>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</si>
  <si>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</si>
  <si>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</si>
  <si>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</si>
  <si>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</si>
  <si>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</si>
  <si>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</si>
  <si>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</si>
  <si>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</si>
  <si>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</si>
  <si>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</si>
  <si>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</si>
  <si>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</si>
  <si>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</si>
  <si>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</si>
  <si>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</si>
  <si>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</si>
  <si>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</si>
  <si>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</si>
  <si>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</si>
  <si>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</si>
  <si>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</si>
  <si>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</si>
  <si>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</si>
  <si>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</si>
  <si>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</si>
  <si>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</si>
  <si>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</si>
  <si>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</si>
  <si>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</si>
  <si>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</si>
  <si>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</si>
  <si>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</si>
  <si>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</si>
  <si>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</si>
  <si>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</si>
  <si>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</si>
  <si>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</si>
  <si>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</si>
  <si>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</si>
  <si>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</si>
  <si>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</si>
  <si>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PROCESS_EMI.ktCO2.FI.NSI.TOTAL</t>
  </si>
  <si>
    <t>Market shares of CO2 emissions (%)</t>
  </si>
  <si>
    <t>VA.Meuro2015.FI.ISI.BF_BOF</t>
  </si>
  <si>
    <t>VA.Meuro2015.FI.ISI.EAF</t>
  </si>
  <si>
    <t>Physical output (kt steel)</t>
  </si>
  <si>
    <t>OUTPUT.kt.FI.ISI.BF_BOF</t>
  </si>
  <si>
    <t>OUTPUT.kt.FI.ISI.EAF</t>
  </si>
  <si>
    <t>Installed capacity (kt steel production)</t>
  </si>
  <si>
    <t>CAP.kt.FI.ISI.BF_BOF</t>
  </si>
  <si>
    <t>CAP.kt.FI.ISI.EAF</t>
  </si>
  <si>
    <t>Capacity investment (kt steel production)</t>
  </si>
  <si>
    <t>NEWCAP.kt.FI.ISI.BF_BOF</t>
  </si>
  <si>
    <t>NEWCAP.kt.FI.ISI.EAF</t>
  </si>
  <si>
    <t>Decommissioned capacity (kt steel production)</t>
  </si>
  <si>
    <t>Idle capacity (kt steel production)</t>
  </si>
  <si>
    <t>FEC.ktoe.FI.ISI.TOTAL.TOTAL.TOTAL.TOTAL</t>
  </si>
  <si>
    <t>FEC.ktoe.FI.ISI.TOTAL.TOTAL.TOTAL.NONCOKE_SOLIDS</t>
  </si>
  <si>
    <t>FEC.ktoe.FI.ISI.TOTAL.TOTAL.TOTAL.COKE</t>
  </si>
  <si>
    <t>FEC.ktoe.FI.ISI.TOTAL.TOTAL.TOTAL.RFG</t>
  </si>
  <si>
    <t>FEC.ktoe.FI.ISI.TOTAL.TOTAL.TOTAL.LPG</t>
  </si>
  <si>
    <t>FEC.ktoe.FI.ISI.TOTAL.TOTAL.TOTAL.DIESEL</t>
  </si>
  <si>
    <t>FEC.ktoe.FI.ISI.TOTAL.TOTAL.TOTAL.RFO</t>
  </si>
  <si>
    <t>FEC.ktoe.FI.ISI.TOTAL.TOTAL.TOTAL.OTHER</t>
  </si>
  <si>
    <t>FEC.ktoe.FI.ISI.TOTAL.TOTAL.TOTAL.NG</t>
  </si>
  <si>
    <t>FEC.ktoe.FI.ISI.TOTAL.TOTAL.TOTAL.DERIVED</t>
  </si>
  <si>
    <t>FEC.ktoe.FI.ISI.TOTAL.TOTAL.TOTAL.BIOMASS_WASTE</t>
  </si>
  <si>
    <t>FEC.ktoe.FI.ISI.TOTAL.TOTAL.TOTAL.BIOGAS</t>
  </si>
  <si>
    <t>FEC.ktoe.FI.ISI.TOTAL.TOTAL.TOTAL.LIQBIO</t>
  </si>
  <si>
    <t>FEC.ktoe.FI.ISI.TOTAL.TOTAL.TOTAL.SOLAR</t>
  </si>
  <si>
    <t>FEC.ktoe.FI.ISI.TOTAL.TOTAL.TOTAL.GEO</t>
  </si>
  <si>
    <t>FEC.ktoe.FI.ISI.TOTAL.TOTAL.TOTAL.AMBIENT</t>
  </si>
  <si>
    <t>FEC.ktoe.FI.ISI.TOTAL.TOTAL.TOTAL.STEAM_DISTR</t>
  </si>
  <si>
    <t>FEC.ktoe.FI.ISI.TOTAL.TOTAL.TOTAL.ELEC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</si>
  <si>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</si>
  <si>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</si>
  <si>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</si>
  <si>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</si>
  <si>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</si>
  <si>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</si>
  <si>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</si>
  <si>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</si>
  <si>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</si>
  <si>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FEC.ktoe.FI.ISI.BF_BOF.TOTAL.TOTAL.TOTAL</t>
  </si>
  <si>
    <t>FEC.ktoe.FI.ISI.BF_BOF.LIGHT.GENERIC.ELEC</t>
  </si>
  <si>
    <t>FEC.ktoe.FI.ISI.BF_BOF.AIRCOMP.GENERIC.ELEC</t>
  </si>
  <si>
    <t>FEC.ktoe.FI.ISI.BF_BOF.MOTOR.GENERIC.ELEC</t>
  </si>
  <si>
    <t>FEC.ktoe.FI.ISI.BF_BOF.FANS.GENERIC.ELEC</t>
  </si>
  <si>
    <t>FEC.ktoe.FI.ISI.BF_BOF.LOW_ENTH.TOTAL.TOTAL</t>
  </si>
  <si>
    <t>Diesel oil and liquid biofuels</t>
  </si>
  <si>
    <t>FEC.ktoe.FI.ISI.BF_BOF.LOW_ENTH.THERM.DIESEL_LIQBIO</t>
  </si>
  <si>
    <t>Natural gas and biogas</t>
  </si>
  <si>
    <t>FEC.ktoe.FI.ISI.BF_BOF.LOW_ENTH.THERM.NG_BIOGAS</t>
  </si>
  <si>
    <t>FEC.ktoe.FI.ISI.BF_BOF.LOW_ENTH.THERM.SOLAR_GEO</t>
  </si>
  <si>
    <t>FEC.ktoe.FI.ISI.BF_BOF.LOW_ENTH.HP.AMBIENT</t>
  </si>
  <si>
    <t>FEC.ktoe.FI.ISI.BF_BOF.LOW_ENTH.THERM.ELEC</t>
  </si>
  <si>
    <t>Steel: Sinter/Pellet-making</t>
  </si>
  <si>
    <t>FEC.ktoe.FI.ISI.BF_BOF.SINTERING.TOTAL.TOTAL</t>
  </si>
  <si>
    <t>FEC.ktoe.FI.ISI.BF_BOF.SINTERING.THERM.NONCOKE_SOLIDS</t>
  </si>
  <si>
    <t>FEC.ktoe.FI.ISI.BF_BOF.SINTERING.THERM.RFO</t>
  </si>
  <si>
    <t>FEC.ktoe.FI.ISI.BF_BOF.SINTERING.THERM.NG_BIOGAS</t>
  </si>
  <si>
    <t>FEC.ktoe.FI.ISI.BF_BOF.SINTERING.THERM.DERIVED</t>
  </si>
  <si>
    <t>FEC.ktoe.FI.ISI.BF_BOF.SINTERING.THERM.ELEC</t>
  </si>
  <si>
    <t>Steel: Blast /Basic oxygen furnace</t>
  </si>
  <si>
    <t>FEC.ktoe.FI.ISI.BF_BOF.BLAST_FURNACE.TOTAL.TOTAL</t>
  </si>
  <si>
    <t>FEC.ktoe.FI.ISI.BF_BOF.BLAST_FURNACE.THERM.NONCOKE_SOLIDS</t>
  </si>
  <si>
    <t>FEC.ktoe.FI.ISI.BF_BOF.BLAST_FURNACE.THERM.COKE</t>
  </si>
  <si>
    <t>FEC.ktoe.FI.ISI.BF_BOF.BLAST_FURNACE.THERM.RFO</t>
  </si>
  <si>
    <t>FEC.ktoe.FI.ISI.BF_BOF.BLAST_FURNACE.THERM.NG_BIOGAS</t>
  </si>
  <si>
    <t>FEC.ktoe.FI.ISI.BF_BOF.BLAST_FURNACE.THERM.DERIVED</t>
  </si>
  <si>
    <t>Steel: Furnaces, refining and rolling</t>
  </si>
  <si>
    <t>FEC.ktoe.FI.ISI.BF_BOF.REFINING.TOTAL.TOTAL</t>
  </si>
  <si>
    <t>Steel: Furnaces, refining and rolling - Thermal</t>
  </si>
  <si>
    <t>FEC.ktoe.FI.ISI.BF_BOF.REFINING.THERM.TOTAL</t>
  </si>
  <si>
    <t>FEC.ktoe.FI.ISI.BF_BOF.REFINING.THERM.LPG</t>
  </si>
  <si>
    <t>FEC.ktoe.FI.ISI.BF_BOF.REFINING.THERM.DIESEL_LIQBIO</t>
  </si>
  <si>
    <t>FEC.ktoe.FI.ISI.BF_BOF.REFINING.THERM.RFO</t>
  </si>
  <si>
    <t>FEC.ktoe.FI.ISI.BF_BOF.REFINING.THERM.NG_BIOGAS</t>
  </si>
  <si>
    <t>Steel: Furnaces, refining and rolling - Electric</t>
  </si>
  <si>
    <t>FEC.ktoe.FI.ISI.BF_BOF.REFINING.ELEC.ELEC</t>
  </si>
  <si>
    <t>Steel: Product finishing</t>
  </si>
  <si>
    <t>Steel: Product finishing - Thermal</t>
  </si>
  <si>
    <t>FEC.ktoe.FI.ISI.BF_BOF.FINISHING.THERM.TOTAL</t>
  </si>
  <si>
    <t>FEC.ktoe.FI.ISI.BF_BOF.FINISHING.THERM.LPG</t>
  </si>
  <si>
    <t>FEC.ktoe.FI.ISI.BF_BOF.FINISHING.THERM.DIESEL_LIQBIO</t>
  </si>
  <si>
    <t>FEC.ktoe.FI.ISI.BF_BOF.FINISHING.THERM.NG_BIOGAS</t>
  </si>
  <si>
    <t>Steel: Product finishing - Steam</t>
  </si>
  <si>
    <t>FEC.ktoe.FI.ISI.BF_BOF.FINISHING_STEAM.TOTAL.TOTAL</t>
  </si>
  <si>
    <t>FEC.ktoe.FI.ISI.BF_BOF.FINISHING_STEAM.STEAM.NONCOKE_SOLIDS</t>
  </si>
  <si>
    <t>FEC.ktoe.FI.ISI.BF_BOF.FINISHING_STEAM.STEAM.RFG</t>
  </si>
  <si>
    <t>FEC.ktoe.FI.ISI.BF_BOF.FINISHING_STEAM.STEAM.LPG</t>
  </si>
  <si>
    <t>FEC.ktoe.FI.ISI.BF_BOF.FINISHING_STEAM.STEAM.DIESEL_LIQBIO</t>
  </si>
  <si>
    <t>FEC.ktoe.FI.ISI.BF_BOF.FINISHING_STEAM.STEAM.RFO</t>
  </si>
  <si>
    <t>FEC.ktoe.FI.ISI.BF_BOF.FINISHING_STEAM.STEAM.OTHER</t>
  </si>
  <si>
    <t>FEC.ktoe.FI.ISI.BF_BOF.FINISHING_STEAM.STEAM.NG_BIOGAS</t>
  </si>
  <si>
    <t>FEC.ktoe.FI.ISI.BF_BOF.FINISHING_STEAM.STEAM.DERIVED</t>
  </si>
  <si>
    <t>FEC.ktoe.FI.ISI.BF_BOF.FINISHING_STEAM.STEAM.BIOMASS_WASTE</t>
  </si>
  <si>
    <t>FEC.ktoe.FI.ISI.BF_BOF.FINISHING_STEAM.STEAM.STEAM_DISTR</t>
  </si>
  <si>
    <t>Steel: Product finishing - Electric</t>
  </si>
  <si>
    <t>FEC.ktoe.FI.ISI.BF_BOF.FINISHING.ELEC.ELEC</t>
  </si>
  <si>
    <t>FEC.ktoe.FI.ISI.EAF.TOTAL.TOTAL.TOTAL</t>
  </si>
  <si>
    <t>FEC.ktoe.FI.ISI.EAF.LIGHT.GENERIC.ELEC</t>
  </si>
  <si>
    <t>FEC.ktoe.FI.ISI.EAF.AIRCOMP.GENERIC.ELEC</t>
  </si>
  <si>
    <t>FEC.ktoe.FI.ISI.EAF.MOTOR.GENERIC.ELEC</t>
  </si>
  <si>
    <t>FEC.ktoe.FI.ISI.EAF.FANS.GENERIC.ELEC</t>
  </si>
  <si>
    <t>FEC.ktoe.FI.ISI.EAF.LOW_ENTH.TOTAL.TOTAL</t>
  </si>
  <si>
    <t>FEC.ktoe.FI.ISI.EAF.LOW_ENTH.THERM.DIESEL_LIQBIO</t>
  </si>
  <si>
    <t>FEC.ktoe.FI.ISI.EAF.LOW_ENTH.THERM.NG_BIOGAS</t>
  </si>
  <si>
    <t>FEC.ktoe.FI.ISI.EAF.LOW_ENTH.THERM.SOLAR_GEO</t>
  </si>
  <si>
    <t>FEC.ktoe.FI.ISI.EAF.LOW_ENTH.HP.AMBIENT</t>
  </si>
  <si>
    <t>FEC.ktoe.FI.ISI.EAF.LOW_ENTH.THERM.ELEC</t>
  </si>
  <si>
    <t>Steel: Smelters</t>
  </si>
  <si>
    <t>FEC.ktoe.FI.ISI.EAF.SMELTING.TOTAL.TOTAL</t>
  </si>
  <si>
    <t>FEC.ktoe.FI.ISI.EAF.SMELTING.THERM.NONCOKE_SOLIDS</t>
  </si>
  <si>
    <t>FEC.ktoe.FI.ISI.EAF.SMELTING.THERM.RFO</t>
  </si>
  <si>
    <t>FEC.ktoe.FI.ISI.EAF.SMELTING.THERM.NG_BIOGAS</t>
  </si>
  <si>
    <t>FEC.ktoe.FI.ISI.EAF.SMELTING.THERM.DERIVED</t>
  </si>
  <si>
    <t>Steel: Electric arc</t>
  </si>
  <si>
    <t>FEC.ktoe.FI.ISI.EAF.ARC_FURNACE.ELEC.ELEC</t>
  </si>
  <si>
    <t>FEC.ktoe.FI.ISI.EAF.REFINING.TOTAL.TOTAL</t>
  </si>
  <si>
    <t>FEC.ktoe.FI.ISI.EAF.REFINING.THERM.TOTAL</t>
  </si>
  <si>
    <t>FEC.ktoe.FI.ISI.EAF.REFINING.THERM.LPG</t>
  </si>
  <si>
    <t>FEC.ktoe.FI.ISI.EAF.REFINING.THERM.DIESEL_LIQBIO</t>
  </si>
  <si>
    <t>FEC.ktoe.FI.ISI.EAF.REFINING.THERM.RFO</t>
  </si>
  <si>
    <t>FEC.ktoe.FI.ISI.EAF.REFINING.THERM.NG_BIOGAS</t>
  </si>
  <si>
    <t>FEC.ktoe.FI.ISI.EAF.REFINING.ELEC.ELEC</t>
  </si>
  <si>
    <t>FEC.ktoe.FI.ISI.EAF.FINISHING.THERM.TOTAL</t>
  </si>
  <si>
    <t>FEC.ktoe.FI.ISI.EAF.FINISHING.THERM.LPG</t>
  </si>
  <si>
    <t>FEC.ktoe.FI.ISI.EAF.FINISHING.THERM.DIESEL_LIQBIO</t>
  </si>
  <si>
    <t>FEC.ktoe.FI.ISI.EAF.FINISHING.THERM.NG_BIOGAS</t>
  </si>
  <si>
    <t>FEC.ktoe.FI.ISI.EAF.FINISHING_STEAM.TOTAL.TOTAL</t>
  </si>
  <si>
    <t>FEC.ktoe.FI.ISI.EAF.FINISHING_STEAM.STEAM.NONCOKE_SOLIDS</t>
  </si>
  <si>
    <t>FEC.ktoe.FI.ISI.EAF.FINISHING_STEAM.STEAM.RFG</t>
  </si>
  <si>
    <t>FEC.ktoe.FI.ISI.EAF.FINISHING_STEAM.STEAM.LPG</t>
  </si>
  <si>
    <t>FEC.ktoe.FI.ISI.EAF.FINISHING_STEAM.STEAM.DIESEL_LIQBIO</t>
  </si>
  <si>
    <t>FEC.ktoe.FI.ISI.EAF.FINISHING_STEAM.STEAM.RFO</t>
  </si>
  <si>
    <t>FEC.ktoe.FI.ISI.EAF.FINISHING_STEAM.STEAM.OTHER</t>
  </si>
  <si>
    <t>FEC.ktoe.FI.ISI.EAF.FINISHING_STEAM.STEAM.NG_BIOGAS</t>
  </si>
  <si>
    <t>FEC.ktoe.FI.ISI.EAF.FINISHING_STEAM.STEAM.DERIVED</t>
  </si>
  <si>
    <t>FEC.ktoe.FI.ISI.EAF.FINISHING_STEAM.STEAM.BIOMASS_WASTE</t>
  </si>
  <si>
    <t>FEC.ktoe.FI.ISI.EAF.FINISHING_STEAM.STEAM.STEAM_DISTR</t>
  </si>
  <si>
    <t>FEC.ktoe.FI.ISI.EAF.FINISHING.ELEC.ELEC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</si>
  <si>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</si>
  <si>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</si>
  <si>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</si>
  <si>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UED.ktoe.FI.ISI.BF_BOF.TOTAL.TOTAL.TOTAL</t>
  </si>
  <si>
    <t>UED.ktoe.FI.ISI.BF_BOF.LIGHT.GENERIC.ELEC</t>
  </si>
  <si>
    <t>UED.ktoe.FI.ISI.BF_BOF.AIRCOMP.GENERIC.ELEC</t>
  </si>
  <si>
    <t>UED.ktoe.FI.ISI.BF_BOF.MOTOR.GENERIC.ELEC</t>
  </si>
  <si>
    <t>UED.ktoe.FI.ISI.BF_BOF.FANS.GENERIC.ELEC</t>
  </si>
  <si>
    <t>UED.ktoe.FI.ISI.BF_BOF.LOW_ENTH.TOTAL.TOTAL</t>
  </si>
  <si>
    <t>UED.ktoe.FI.ISI.BF_BOF.LOW_ENTH.THERM.DIESEL_LIQBIO</t>
  </si>
  <si>
    <t>UED.ktoe.FI.ISI.BF_BOF.LOW_ENTH.THERM.NG_BIOGAS</t>
  </si>
  <si>
    <t>UED.ktoe.FI.ISI.BF_BOF.LOW_ENTH.THERM.SOLAR_GEO</t>
  </si>
  <si>
    <t>UED.ktoe.FI.ISI.BF_BOF.LOW_ENTH.HP.AMBIENT</t>
  </si>
  <si>
    <t>UED.ktoe.FI.ISI.BF_BOF.LOW_ENTH.THERM.ELEC</t>
  </si>
  <si>
    <t>UED.ktoe.FI.ISI.BF_BOF.SINTERING.TOTAL.TOTAL</t>
  </si>
  <si>
    <t>UED.ktoe.FI.ISI.BF_BOF.SINTERING.THERM.NONCOKE_SOLIDS</t>
  </si>
  <si>
    <t>UED.ktoe.FI.ISI.BF_BOF.SINTERING.THERM.RFO</t>
  </si>
  <si>
    <t>UED.ktoe.FI.ISI.BF_BOF.SINTERING.THERM.NG_BIOGAS</t>
  </si>
  <si>
    <t>UED.ktoe.FI.ISI.BF_BOF.SINTERING.THERM.DERIVED</t>
  </si>
  <si>
    <t>UED.ktoe.FI.ISI.BF_BOF.SINTERING.THERM.ELEC</t>
  </si>
  <si>
    <t>UED.ktoe.FI.ISI.BF_BOF.BLAST_FURNACE.TOTAL.TOTAL</t>
  </si>
  <si>
    <t>UED.ktoe.FI.ISI.BF_BOF.BLAST_FURNACE.THERM.NONCOKE_SOLIDS</t>
  </si>
  <si>
    <t>UED.ktoe.FI.ISI.BF_BOF.BLAST_FURNACE.THERM.COKE</t>
  </si>
  <si>
    <t>UED.ktoe.FI.ISI.BF_BOF.BLAST_FURNACE.THERM.RFO</t>
  </si>
  <si>
    <t>UED.ktoe.FI.ISI.BF_BOF.BLAST_FURNACE.THERM.NG_BIOGAS</t>
  </si>
  <si>
    <t>UED.ktoe.FI.ISI.BF_BOF.BLAST_FURNACE.THERM.DERIVED</t>
  </si>
  <si>
    <t>UED.ktoe.FI.ISI.BF_BOF.REFINING.TOTAL.TOTAL</t>
  </si>
  <si>
    <t>UED.ktoe.FI.ISI.BF_BOF.REFINING.THERM.TOTAL</t>
  </si>
  <si>
    <t>UED.ktoe.FI.ISI.BF_BOF.REFINING.THERM.LPG</t>
  </si>
  <si>
    <t>UED.ktoe.FI.ISI.BF_BOF.REFINING.THERM.DIESEL_LIQBIO</t>
  </si>
  <si>
    <t>UED.ktoe.FI.ISI.BF_BOF.REFINING.THERM.RFO</t>
  </si>
  <si>
    <t>UED.ktoe.FI.ISI.BF_BOF.REFINING.THERM.NG_BIOGAS</t>
  </si>
  <si>
    <t>UED.ktoe.FI.ISI.BF_BOF.REFINING.ELEC.ELEC</t>
  </si>
  <si>
    <t>UED.ktoe.FI.ISI.BF_BOF.FINISHING.THERM.TOTAL</t>
  </si>
  <si>
    <t>UED.ktoe.FI.ISI.BF_BOF.FINISHING.THERM.LPG</t>
  </si>
  <si>
    <t>UED.ktoe.FI.ISI.BF_BOF.FINISHING.THERM.DIESEL_LIQBIO</t>
  </si>
  <si>
    <t>UED.ktoe.FI.ISI.BF_BOF.FINISHING.THERM.NG_BIOGAS</t>
  </si>
  <si>
    <t>UED.ktoe.FI.ISI.BF_BOF.FINISHING_STEAM.TOTAL.TOTAL</t>
  </si>
  <si>
    <t>UED.ktoe.FI.ISI.BF_BOF.FINISHING_STEAM.STEAM.NONCOKE_SOLIDS</t>
  </si>
  <si>
    <t>UED.ktoe.FI.ISI.BF_BOF.FINISHING_STEAM.STEAM.RFG</t>
  </si>
  <si>
    <t>UED.ktoe.FI.ISI.BF_BOF.FINISHING_STEAM.STEAM.LPG</t>
  </si>
  <si>
    <t>UED.ktoe.FI.ISI.BF_BOF.FINISHING_STEAM.STEAM.DIESEL_LIQBIO</t>
  </si>
  <si>
    <t>UED.ktoe.FI.ISI.BF_BOF.FINISHING_STEAM.STEAM.RFO</t>
  </si>
  <si>
    <t>UED.ktoe.FI.ISI.BF_BOF.FINISHING_STEAM.STEAM.OTHER</t>
  </si>
  <si>
    <t>UED.ktoe.FI.ISI.BF_BOF.FINISHING_STEAM.STEAM.NG_BIOGAS</t>
  </si>
  <si>
    <t>UED.ktoe.FI.ISI.BF_BOF.FINISHING_STEAM.STEAM.DERIVED</t>
  </si>
  <si>
    <t>UED.ktoe.FI.ISI.BF_BOF.FINISHING_STEAM.STEAM.BIOMASS_WASTE</t>
  </si>
  <si>
    <t>UED.ktoe.FI.ISI.BF_BOF.FINISHING_STEAM.STEAM.STEAM_DISTR</t>
  </si>
  <si>
    <t>UED.ktoe.FI.ISI.BF_BOF.FINISHING.ELEC.ELEC</t>
  </si>
  <si>
    <t>UED.ktoe.FI.ISI.EAF.TOTAL.TOTAL.TOTAL</t>
  </si>
  <si>
    <t>UED.ktoe.FI.ISI.EAF.LIGHT.GENERIC.ELEC</t>
  </si>
  <si>
    <t>UED.ktoe.FI.ISI.EAF.AIRCOMP.GENERIC.ELEC</t>
  </si>
  <si>
    <t>UED.ktoe.FI.ISI.EAF.MOTOR.GENERIC.ELEC</t>
  </si>
  <si>
    <t>UED.ktoe.FI.ISI.EAF.FANS.GENERIC.ELEC</t>
  </si>
  <si>
    <t>UED.ktoe.FI.ISI.EAF.LOW_ENTH.TOTAL.TOTAL</t>
  </si>
  <si>
    <t>UED.ktoe.FI.ISI.EAF.LOW_ENTH.THERM.DIESEL_LIQBIO</t>
  </si>
  <si>
    <t>UED.ktoe.FI.ISI.EAF.LOW_ENTH.THERM.NG_BIOGAS</t>
  </si>
  <si>
    <t>UED.ktoe.FI.ISI.EAF.LOW_ENTH.THERM.SOLAR_GEO</t>
  </si>
  <si>
    <t>UED.ktoe.FI.ISI.EAF.LOW_ENTH.HP.AMBIENT</t>
  </si>
  <si>
    <t>UED.ktoe.FI.ISI.EAF.LOW_ENTH.THERM.ELEC</t>
  </si>
  <si>
    <t>UED.ktoe.FI.ISI.EAF.SMELTING.TOTAL.TOTAL</t>
  </si>
  <si>
    <t>UED.ktoe.FI.ISI.EAF.SMELTING.THERM.NONCOKE_SOLIDS</t>
  </si>
  <si>
    <t>UED.ktoe.FI.ISI.EAF.SMELTING.THERM.RFO</t>
  </si>
  <si>
    <t>UED.ktoe.FI.ISI.EAF.SMELTING.THERM.NG_BIOGAS</t>
  </si>
  <si>
    <t>UED.ktoe.FI.ISI.EAF.SMELTING.THERM.DERIVED</t>
  </si>
  <si>
    <t>UED.ktoe.FI.ISI.EAF.ARC_FURNACE.ELEC.ELEC</t>
  </si>
  <si>
    <t>UED.ktoe.FI.ISI.EAF.REFINING.TOTAL.TOTAL</t>
  </si>
  <si>
    <t>UED.ktoe.FI.ISI.EAF.REFINING.THERM.TOTAL</t>
  </si>
  <si>
    <t>UED.ktoe.FI.ISI.EAF.REFINING.THERM.LPG</t>
  </si>
  <si>
    <t>UED.ktoe.FI.ISI.EAF.REFINING.THERM.DIESEL_LIQBIO</t>
  </si>
  <si>
    <t>UED.ktoe.FI.ISI.EAF.REFINING.THERM.RFO</t>
  </si>
  <si>
    <t>UED.ktoe.FI.ISI.EAF.REFINING.THERM.NG_BIOGAS</t>
  </si>
  <si>
    <t>UED.ktoe.FI.ISI.EAF.REFINING.ELEC.ELEC</t>
  </si>
  <si>
    <t>UED.ktoe.FI.ISI.EAF.FINISHING.THERM.TOTAL</t>
  </si>
  <si>
    <t>UED.ktoe.FI.ISI.EAF.FINISHING.THERM.LPG</t>
  </si>
  <si>
    <t>UED.ktoe.FI.ISI.EAF.FINISHING.THERM.DIESEL_LIQBIO</t>
  </si>
  <si>
    <t>UED.ktoe.FI.ISI.EAF.FINISHING.THERM.NG_BIOGAS</t>
  </si>
  <si>
    <t>UED.ktoe.FI.ISI.EAF.FINISHING_STEAM.TOTAL.TOTAL</t>
  </si>
  <si>
    <t>UED.ktoe.FI.ISI.EAF.FINISHING_STEAM.STEAM.NONCOKE_SOLIDS</t>
  </si>
  <si>
    <t>UED.ktoe.FI.ISI.EAF.FINISHING_STEAM.STEAM.RFG</t>
  </si>
  <si>
    <t>UED.ktoe.FI.ISI.EAF.FINISHING_STEAM.STEAM.LPG</t>
  </si>
  <si>
    <t>UED.ktoe.FI.ISI.EAF.FINISHING_STEAM.STEAM.DIESEL_LIQBIO</t>
  </si>
  <si>
    <t>UED.ktoe.FI.ISI.EAF.FINISHING_STEAM.STEAM.RFO</t>
  </si>
  <si>
    <t>UED.ktoe.FI.ISI.EAF.FINISHING_STEAM.STEAM.OTHER</t>
  </si>
  <si>
    <t>UED.ktoe.FI.ISI.EAF.FINISHING_STEAM.STEAM.NG_BIOGAS</t>
  </si>
  <si>
    <t>UED.ktoe.FI.ISI.EAF.FINISHING_STEAM.STEAM.DERIVED</t>
  </si>
  <si>
    <t>UED.ktoe.FI.ISI.EAF.FINISHING_STEAM.STEAM.BIOMASS_WASTE</t>
  </si>
  <si>
    <t>UED.ktoe.FI.ISI.EAF.FINISHING_STEAM.STEAM.STEAM_DISTR</t>
  </si>
  <si>
    <t>UED.ktoe.FI.ISI.EAF.FINISHING.ELEC.ELEC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</si>
  <si>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</si>
  <si>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</si>
  <si>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</si>
  <si>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FUEL_EMI.ktCO2.FI.ISI.BF_BOF.LIGHT.GENERIC.ELEC</t>
  </si>
  <si>
    <t>FUEL_EMI.ktCO2.FI.ISI.BF_BOF.AIRCOMP.GENERIC.ELEC</t>
  </si>
  <si>
    <t>FUEL_EMI.ktCO2.FI.ISI.BF_BOF.MOTOR.GENERIC.ELEC</t>
  </si>
  <si>
    <t>FUEL_EMI.ktCO2.FI.ISI.BF_BOF.FANS.GENERIC.ELEC</t>
  </si>
  <si>
    <t>FUEL_EMI.ktCO2.FI.ISI.BF_BOF.LOW_ENTH.TOTAL.TOTAL</t>
  </si>
  <si>
    <t>FUEL_EMI.ktCO2.FI.ISI.BF_BOF.LOW_ENTH.THERM.DIESEL_LIQBIO</t>
  </si>
  <si>
    <t>FUEL_EMI.ktCO2.FI.ISI.BF_BOF.LOW_ENTH.THERM.NG_BIOGAS</t>
  </si>
  <si>
    <t>FUEL_EMI.ktCO2.FI.ISI.BF_BOF.LOW_ENTH.THERM.SOLAR_GEO</t>
  </si>
  <si>
    <t>FUEL_EMI.ktCO2.FI.ISI.BF_BOF.LOW_ENTH.HP.AMBIENT</t>
  </si>
  <si>
    <t>FUEL_EMI.ktCO2.FI.ISI.BF_BOF.LOW_ENTH.THERM.ELEC</t>
  </si>
  <si>
    <t>FUEL_EMI.ktCO2.FI.ISI.BF_BOF.SINTERING.TOTAL.TOTAL</t>
  </si>
  <si>
    <t>FUEL_EMI.ktCO2.FI.ISI.BF_BOF.SINTERING.THERM.NONCOKE_SOLIDS</t>
  </si>
  <si>
    <t>FUEL_EMI.ktCO2.FI.ISI.BF_BOF.SINTERING.THERM.RFO</t>
  </si>
  <si>
    <t>FUEL_EMI.ktCO2.FI.ISI.BF_BOF.SINTERING.THERM.NG_BIOGAS</t>
  </si>
  <si>
    <t>FUEL_EMI.ktCO2.FI.ISI.BF_BOF.SINTERING.THERM.DERIVED</t>
  </si>
  <si>
    <t>FUEL_EMI.ktCO2.FI.ISI.BF_BOF.SINTERING.THERM.ELEC</t>
  </si>
  <si>
    <t>FUEL_EMI.ktCO2.FI.ISI.BF_BOF.BLAST_FURNACE.TOTAL.TOTAL</t>
  </si>
  <si>
    <t>FUEL_EMI.ktCO2.FI.ISI.BF_BOF.BLAST_FURNACE.THERM.NONCOKE_SOLIDS</t>
  </si>
  <si>
    <t>FUEL_EMI.ktCO2.FI.ISI.BF_BOF.BLAST_FURNACE.THERM.COKE</t>
  </si>
  <si>
    <t>FUEL_EMI.ktCO2.FI.ISI.BF_BOF.BLAST_FURNACE.THERM.RFO</t>
  </si>
  <si>
    <t>FUEL_EMI.ktCO2.FI.ISI.BF_BOF.BLAST_FURNACE.THERM.NG_BIOGAS</t>
  </si>
  <si>
    <t>FUEL_EMI.ktCO2.FI.ISI.BF_BOF.BLAST_FURNACE.THERM.DERIVED</t>
  </si>
  <si>
    <t>FUEL_EMI.ktCO2.FI.ISI.BF_BOF.REFINING.TOTAL.TOTAL</t>
  </si>
  <si>
    <t>FUEL_EMI.ktCO2.FI.ISI.BF_BOF.REFINING.THERM.TOTAL</t>
  </si>
  <si>
    <t>FUEL_EMI.ktCO2.FI.ISI.BF_BOF.REFINING.THERM.LPG</t>
  </si>
  <si>
    <t>FUEL_EMI.ktCO2.FI.ISI.BF_BOF.REFINING.THERM.DIESEL_LIQBIO</t>
  </si>
  <si>
    <t>FUEL_EMI.ktCO2.FI.ISI.BF_BOF.REFINING.THERM.RFO</t>
  </si>
  <si>
    <t>FUEL_EMI.ktCO2.FI.ISI.BF_BOF.REFINING.THERM.NG_BIOGAS</t>
  </si>
  <si>
    <t>FUEL_EMI.ktCO2.FI.ISI.BF_BOF.REFINING.ELEC.ELEC</t>
  </si>
  <si>
    <t>FUEL_EMI.ktCO2.FI.ISI.BF_BOF.FINISHING.THERM.TOTAL</t>
  </si>
  <si>
    <t>FUEL_EMI.ktCO2.FI.ISI.BF_BOF.FINISHING.THERM.LPG</t>
  </si>
  <si>
    <t>FUEL_EMI.ktCO2.FI.ISI.BF_BOF.FINISHING.THERM.DIESEL_LIQBIO</t>
  </si>
  <si>
    <t>FUEL_EMI.ktCO2.FI.ISI.BF_BOF.FINISHING.THERM.NG_BIOGAS</t>
  </si>
  <si>
    <t>FUEL_EMI.ktCO2.FI.ISI.BF_BOF.FINISHING_STEAM.TOTAL.TOTAL</t>
  </si>
  <si>
    <t>FUEL_EMI.ktCO2.FI.ISI.BF_BOF.FINISHING_STEAM.STEAM.NONCOKE_SOLIDS</t>
  </si>
  <si>
    <t>FUEL_EMI.ktCO2.FI.ISI.BF_BOF.FINISHING_STEAM.STEAM.RFG</t>
  </si>
  <si>
    <t>FUEL_EMI.ktCO2.FI.ISI.BF_BOF.FINISHING_STEAM.STEAM.LPG</t>
  </si>
  <si>
    <t>FUEL_EMI.ktCO2.FI.ISI.BF_BOF.FINISHING_STEAM.STEAM.DIESEL_LIQBIO</t>
  </si>
  <si>
    <t>FUEL_EMI.ktCO2.FI.ISI.BF_BOF.FINISHING_STEAM.STEAM.RFO</t>
  </si>
  <si>
    <t>FUEL_EMI.ktCO2.FI.ISI.BF_BOF.FINISHING_STEAM.STEAM.OTHER</t>
  </si>
  <si>
    <t>FUEL_EMI.ktCO2.FI.ISI.BF_BOF.FINISHING_STEAM.STEAM.NG_BIOGAS</t>
  </si>
  <si>
    <t>FUEL_EMI.ktCO2.FI.ISI.BF_BOF.FINISHING_STEAM.STEAM.DERIVED</t>
  </si>
  <si>
    <t>FUEL_EMI.ktCO2.FI.ISI.BF_BOF.FINISHING_STEAM.STEAM.BIOMASS_WASTE</t>
  </si>
  <si>
    <t>FUEL_EMI.ktCO2.FI.ISI.BF_BOF.FINISHING_STEAM.STEAM.STEAM_DISTR</t>
  </si>
  <si>
    <t>FUEL_EMI.ktCO2.FI.ISI.BF_BOF.FINISHING.ELEC.ELEC</t>
  </si>
  <si>
    <t>PROCESS_EMI.ktCO2.FI.ISI.BF_BOF</t>
  </si>
  <si>
    <t>FUEL_EMI.ktCO2.FI.ISI.EAF.LIGHT.GENERIC.ELEC</t>
  </si>
  <si>
    <t>FUEL_EMI.ktCO2.FI.ISI.EAF.AIRCOMP.GENERIC.ELEC</t>
  </si>
  <si>
    <t>FUEL_EMI.ktCO2.FI.ISI.EAF.MOTOR.GENERIC.ELEC</t>
  </si>
  <si>
    <t>FUEL_EMI.ktCO2.FI.ISI.EAF.FANS.GENERIC.ELEC</t>
  </si>
  <si>
    <t>FUEL_EMI.ktCO2.FI.ISI.EAF.LOW_ENTH.TOTAL.TOTAL</t>
  </si>
  <si>
    <t>FUEL_EMI.ktCO2.FI.ISI.EAF.LOW_ENTH.THERM.DIESEL_LIQBIO</t>
  </si>
  <si>
    <t>FUEL_EMI.ktCO2.FI.ISI.EAF.LOW_ENTH.THERM.NG_BIOGAS</t>
  </si>
  <si>
    <t>FUEL_EMI.ktCO2.FI.ISI.EAF.LOW_ENTH.THERM.SOLAR_GEO</t>
  </si>
  <si>
    <t>FUEL_EMI.ktCO2.FI.ISI.EAF.LOW_ENTH.HP.AMBIENT</t>
  </si>
  <si>
    <t>FUEL_EMI.ktCO2.FI.ISI.EAF.LOW_ENTH.THERM.ELEC</t>
  </si>
  <si>
    <t>FUEL_EMI.ktCO2.FI.ISI.EAF.SMELTING.TOTAL.TOTAL</t>
  </si>
  <si>
    <t>FUEL_EMI.ktCO2.FI.ISI.EAF.SMELTING.THERM.NONCOKE_SOLIDS</t>
  </si>
  <si>
    <t>FUEL_EMI.ktCO2.FI.ISI.EAF.SMELTING.THERM.RFO</t>
  </si>
  <si>
    <t>FUEL_EMI.ktCO2.FI.ISI.EAF.SMELTING.THERM.NG_BIOGAS</t>
  </si>
  <si>
    <t>FUEL_EMI.ktCO2.FI.ISI.EAF.SMELTING.THERM.DERIVED</t>
  </si>
  <si>
    <t>FUEL_EMI.ktCO2.FI.ISI.EAF.ARC_FURNACE.ELEC.ELEC</t>
  </si>
  <si>
    <t>FUEL_EMI.ktCO2.FI.ISI.EAF.REFINING.TOTAL.TOTAL</t>
  </si>
  <si>
    <t>FUEL_EMI.ktCO2.FI.ISI.EAF.REFINING.THERM.TOTAL</t>
  </si>
  <si>
    <t>FUEL_EMI.ktCO2.FI.ISI.EAF.REFINING.THERM.LPG</t>
  </si>
  <si>
    <t>FUEL_EMI.ktCO2.FI.ISI.EAF.REFINING.THERM.DIESEL_LIQBIO</t>
  </si>
  <si>
    <t>FUEL_EMI.ktCO2.FI.ISI.EAF.REFINING.THERM.RFO</t>
  </si>
  <si>
    <t>FUEL_EMI.ktCO2.FI.ISI.EAF.REFINING.THERM.NG_BIOGAS</t>
  </si>
  <si>
    <t>FUEL_EMI.ktCO2.FI.ISI.EAF.REFINING.ELEC.ELEC</t>
  </si>
  <si>
    <t>FUEL_EMI.ktCO2.FI.ISI.EAF.FINISHING.THERM.TOTAL</t>
  </si>
  <si>
    <t>FUEL_EMI.ktCO2.FI.ISI.EAF.FINISHING.THERM.LPG</t>
  </si>
  <si>
    <t>FUEL_EMI.ktCO2.FI.ISI.EAF.FINISHING.THERM.DIESEL_LIQBIO</t>
  </si>
  <si>
    <t>FUEL_EMI.ktCO2.FI.ISI.EAF.FINISHING.THERM.NG_BIOGAS</t>
  </si>
  <si>
    <t>FUEL_EMI.ktCO2.FI.ISI.EAF.FINISHING_STEAM.TOTAL.TOTAL</t>
  </si>
  <si>
    <t>FUEL_EMI.ktCO2.FI.ISI.EAF.FINISHING_STEAM.STEAM.NONCOKE_SOLIDS</t>
  </si>
  <si>
    <t>FUEL_EMI.ktCO2.FI.ISI.EAF.FINISHING_STEAM.STEAM.RFG</t>
  </si>
  <si>
    <t>FUEL_EMI.ktCO2.FI.ISI.EAF.FINISHING_STEAM.STEAM.LPG</t>
  </si>
  <si>
    <t>FUEL_EMI.ktCO2.FI.ISI.EAF.FINISHING_STEAM.STEAM.DIESEL_LIQBIO</t>
  </si>
  <si>
    <t>FUEL_EMI.ktCO2.FI.ISI.EAF.FINISHING_STEAM.STEAM.RFO</t>
  </si>
  <si>
    <t>FUEL_EMI.ktCO2.FI.ISI.EAF.FINISHING_STEAM.STEAM.OTHER</t>
  </si>
  <si>
    <t>FUEL_EMI.ktCO2.FI.ISI.EAF.FINISHING_STEAM.STEAM.NG_BIOGAS</t>
  </si>
  <si>
    <t>FUEL_EMI.ktCO2.FI.ISI.EAF.FINISHING_STEAM.STEAM.DERIVED</t>
  </si>
  <si>
    <t>FUEL_EMI.ktCO2.FI.ISI.EAF.FINISHING_STEAM.STEAM.BIOMASS_WASTE</t>
  </si>
  <si>
    <t>FUEL_EMI.ktCO2.FI.ISI.EAF.FINISHING_STEAM.STEAM.STEAM_DISTR</t>
  </si>
  <si>
    <t>FUEL_EMI.ktCO2.FI.ISI.EAF.FINISHING.ELEC.ELEC</t>
  </si>
  <si>
    <t>PROCESS_EMI.ktCO2.FI.ISI.EAF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</si>
  <si>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</si>
  <si>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</si>
  <si>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</si>
  <si>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</si>
  <si>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VA.Meuro2015.FI.NFM.ALUMINA</t>
  </si>
  <si>
    <t>VA.Meuro2015.FI.NFM.PRIM_ALU</t>
  </si>
  <si>
    <t>VA.Meuro2015.FI.NFM.SEC_ALU</t>
  </si>
  <si>
    <t>VA.Meuro2015.FI.NFM.OTHER_NFM</t>
  </si>
  <si>
    <t>Physical output (kt)</t>
  </si>
  <si>
    <t>Alumina production (kt)</t>
  </si>
  <si>
    <t>OUTPUT.kt.FI.NFM.ALUMINA</t>
  </si>
  <si>
    <t>Aluminium production (kt)</t>
  </si>
  <si>
    <t>OUTPUT.kt.FI.NFM.PRIM_ALU</t>
  </si>
  <si>
    <t>OUTPUT.kt.FI.NFM.SEC_ALU</t>
  </si>
  <si>
    <t>Other non-ferrous metals (kt lead eq.)</t>
  </si>
  <si>
    <t>OUTPUT.kt.FI.NFM.OTHER_NFM</t>
  </si>
  <si>
    <t>Installed capacity (kt production)</t>
  </si>
  <si>
    <t>CAP.kt.FI.NFM.ALUMINA</t>
  </si>
  <si>
    <t>CAP.kt.FI.NFM.PRIM_ALU</t>
  </si>
  <si>
    <t>CAP.kt.FI.NFM.SEC_ALU</t>
  </si>
  <si>
    <t>CAP.kt.FI.NFM.OTHER_NFM</t>
  </si>
  <si>
    <t>Capacity investment (kt production)</t>
  </si>
  <si>
    <t>NEWCAP.kt.FI.NFM.ALUMINA</t>
  </si>
  <si>
    <t>NEWCAP.kt.FI.NFM.PRIM_ALU</t>
  </si>
  <si>
    <t>NEWCAP.kt.FI.NFM.SEC_ALU</t>
  </si>
  <si>
    <t>NEWCAP.kt.FI.NFM.OTHER_NFM</t>
  </si>
  <si>
    <t>Decommissioned capacity (kt production)</t>
  </si>
  <si>
    <t>Idle capacity (kt production)</t>
  </si>
  <si>
    <t>FEC.ktoe.FI.NFM.TOTAL.TOTAL.TOTAL.TOTAL</t>
  </si>
  <si>
    <t>FEC.ktoe.FI.NFM.TOTAL.TOTAL.TOTAL.SOLIDS</t>
  </si>
  <si>
    <t>FEC.ktoe.FI.NFM.TOTAL.TOTAL.TOTAL.RFG</t>
  </si>
  <si>
    <t>FEC.ktoe.FI.NFM.TOTAL.TOTAL.TOTAL.LPG</t>
  </si>
  <si>
    <t>FEC.ktoe.FI.NFM.TOTAL.TOTAL.TOTAL.DIESEL</t>
  </si>
  <si>
    <t>FEC.ktoe.FI.NFM.TOTAL.TOTAL.TOTAL.RFO</t>
  </si>
  <si>
    <t>FEC.ktoe.FI.NFM.TOTAL.TOTAL.TOTAL.OTHER</t>
  </si>
  <si>
    <t>FEC.ktoe.FI.NFM.TOTAL.TOTAL.TOTAL.NG</t>
  </si>
  <si>
    <t>FEC.ktoe.FI.NFM.TOTAL.TOTAL.TOTAL.DERIVED</t>
  </si>
  <si>
    <t>FEC.ktoe.FI.NFM.TOTAL.TOTAL.TOTAL.BIOMASS_WASTE</t>
  </si>
  <si>
    <t>FEC.ktoe.FI.NFM.TOTAL.TOTAL.TOTAL.BIOGAS</t>
  </si>
  <si>
    <t>FEC.ktoe.FI.NFM.TOTAL.TOTAL.TOTAL.LIQBIO</t>
  </si>
  <si>
    <t>FEC.ktoe.FI.NFM.TOTAL.TOTAL.TOTAL.SOLAR</t>
  </si>
  <si>
    <t>FEC.ktoe.FI.NFM.TOTAL.TOTAL.TOTAL.GEO</t>
  </si>
  <si>
    <t>FEC.ktoe.FI.NFM.TOTAL.TOTAL.TOTAL.AMBIENT</t>
  </si>
  <si>
    <t>FEC.ktoe.FI.NFM.TOTAL.TOTAL.TOTAL.STEAM_DISTR</t>
  </si>
  <si>
    <t>FEC.ktoe.FI.NFM.TOTAL.TOTAL.TOTAL.ELEC</t>
  </si>
  <si>
    <t>FEC.ktoe.FI.NFM.ALUMINA.TOTAL.TOTAL.TOTAL</t>
  </si>
  <si>
    <t>FEC.ktoe.FI.NFM.ALUMINA.LIGHT.GENERIC.ELEC</t>
  </si>
  <si>
    <t>FEC.ktoe.FI.NFM.ALUMINA.AIRCOMP.GENERIC.ELEC</t>
  </si>
  <si>
    <t>FEC.ktoe.FI.NFM.ALUMINA.MOTOR.GENERIC.ELEC</t>
  </si>
  <si>
    <t>FEC.ktoe.FI.NFM.ALUMINA.FANS.GENERIC.ELEC</t>
  </si>
  <si>
    <t>FEC.ktoe.FI.NFM.ALUMINA.LOW_ENTH.TOTAL.TOTAL</t>
  </si>
  <si>
    <t>FEC.ktoe.FI.NFM.ALUMINA.LOW_ENTH.THERM.DIESEL_LIQBIO</t>
  </si>
  <si>
    <t>FEC.ktoe.FI.NFM.ALUMINA.LOW_ENTH.THERM.NG_BIOGAS</t>
  </si>
  <si>
    <t>FEC.ktoe.FI.NFM.ALUMINA.LOW_ENTH.THERM.SOLAR_GEO</t>
  </si>
  <si>
    <t>FEC.ktoe.FI.NFM.ALUMINA.LOW_ENTH.HP.AMBIENT</t>
  </si>
  <si>
    <t>FEC.ktoe.FI.NFM.ALUMINA.LOW_ENTH.THERM.ELEC</t>
  </si>
  <si>
    <t>Alumina production: High-enthalpy heat</t>
  </si>
  <si>
    <t>FEC.ktoe.FI.NFM.ALUMINA.A_PRODUCTION.TOTAL.TOTAL</t>
  </si>
  <si>
    <t>FEC.ktoe.FI.NFM.ALUMINA.A_PRODUCTION.STEAM.SOLIDS</t>
  </si>
  <si>
    <t>FEC.ktoe.FI.NFM.ALUMINA.A_PRODUCTION.STEAM.RFG</t>
  </si>
  <si>
    <t>FEC.ktoe.FI.NFM.ALUMINA.A_PRODUCTION.STEAM.LPG</t>
  </si>
  <si>
    <t>FEC.ktoe.FI.NFM.ALUMINA.A_PRODUCTION.STEAM.DIESEL_LIQBIO</t>
  </si>
  <si>
    <t>FEC.ktoe.FI.NFM.ALUMINA.A_PRODUCTION.STEAM.RFO</t>
  </si>
  <si>
    <t>FEC.ktoe.FI.NFM.ALUMINA.A_PRODUCTION.STEAM.OTHER</t>
  </si>
  <si>
    <t>FEC.ktoe.FI.NFM.ALUMINA.A_PRODUCTION.STEAM.NG_BIOGAS</t>
  </si>
  <si>
    <t>FEC.ktoe.FI.NFM.ALUMINA.A_PRODUCTION.STEAM.DERIVED</t>
  </si>
  <si>
    <t>FEC.ktoe.FI.NFM.ALUMINA.A_PRODUCTION.STEAM.BIOMASS_WASTE</t>
  </si>
  <si>
    <t>FEC.ktoe.FI.NFM.ALUMINA.A_PRODUCTION.STEAM.STEAM_DISTR</t>
  </si>
  <si>
    <t>Alumina production: Refining</t>
  </si>
  <si>
    <t>FEC.ktoe.FI.NFM.ALUMINA.A_REFINING.TOTAL.TOTAL</t>
  </si>
  <si>
    <t>FEC.ktoe.FI.NFM.ALUMINA.A_REFINING.THERM.LPG</t>
  </si>
  <si>
    <t>FEC.ktoe.FI.NFM.ALUMINA.A_REFINING.THERM.DIESEL_LIQBIO</t>
  </si>
  <si>
    <t>FEC.ktoe.FI.NFM.ALUMINA.A_REFINING.THERM.RFO</t>
  </si>
  <si>
    <t>FEC.ktoe.FI.NFM.ALUMINA.A_REFINING.THERM.NG_BIOGAS</t>
  </si>
  <si>
    <t>FEC.ktoe.FI.NFM.ALUMINA.A_REFINING.THERM.ELEC</t>
  </si>
  <si>
    <t>FEC.ktoe.FI.NFM.PRIM_ALU.TOTAL.TOTAL.TOTAL</t>
  </si>
  <si>
    <t>FEC.ktoe.FI.NFM.PRIM_ALU.LIGHT.GENERIC.ELEC</t>
  </si>
  <si>
    <t>FEC.ktoe.FI.NFM.PRIM_ALU.AIRCOMP.GENERIC.ELEC</t>
  </si>
  <si>
    <t>FEC.ktoe.FI.NFM.PRIM_ALU.MOTOR.GENERIC.ELEC</t>
  </si>
  <si>
    <t>FEC.ktoe.FI.NFM.PRIM_ALU.FANS.GENERIC.ELEC</t>
  </si>
  <si>
    <t>FEC.ktoe.FI.NFM.PRIM_ALU.LOW_ENTH.TOTAL.TOTAL</t>
  </si>
  <si>
    <t>FEC.ktoe.FI.NFM.PRIM_ALU.LOW_ENTH.THERM.DIESEL_LIQBIO</t>
  </si>
  <si>
    <t>FEC.ktoe.FI.NFM.PRIM_ALU.LOW_ENTH.THERM.NG_BIOGAS</t>
  </si>
  <si>
    <t>FEC.ktoe.FI.NFM.PRIM_ALU.LOW_ENTH.THERM.SOLAR_GEO</t>
  </si>
  <si>
    <t>FEC.ktoe.FI.NFM.PRIM_ALU.LOW_ENTH.HP.AMBIENT</t>
  </si>
  <si>
    <t>FEC.ktoe.FI.NFM.PRIM_ALU.LOW_ENTH.THERM.ELEC</t>
  </si>
  <si>
    <t>Aluminium electrolysis (smelting)</t>
  </si>
  <si>
    <t>FEC.ktoe.FI.NFM.PRIM_ALU.SMELTING.ELEC.ELEC</t>
  </si>
  <si>
    <t>Aluminium processing  (metallurgy e.g. cast house, reheating)</t>
  </si>
  <si>
    <t>FEC.ktoe.FI.NFM.PRIM_ALU.PROCESSING.TOTAL.TOTAL</t>
  </si>
  <si>
    <t>Aluminium processing - Thermal</t>
  </si>
  <si>
    <t>FEC.ktoe.FI.NFM.PRIM_ALU.PROCESSING.THERM.TOTAL</t>
  </si>
  <si>
    <t>FEC.ktoe.FI.NFM.PRIM_ALU.PROCESSING.THERM.LPG</t>
  </si>
  <si>
    <t>FEC.ktoe.FI.NFM.PRIM_ALU.PROCESSING.THERM.DIESEL_LIQBIO</t>
  </si>
  <si>
    <t>FEC.ktoe.FI.NFM.PRIM_ALU.PROCESSING.THERM.RFO</t>
  </si>
  <si>
    <t>FEC.ktoe.FI.NFM.PRIM_ALU.PROCESSING.THERM.NG_BIOGAS</t>
  </si>
  <si>
    <t>Aluminium processing - Electric</t>
  </si>
  <si>
    <t>FEC.ktoe.FI.NFM.PRIM_ALU.PROCESSING.ELEC.ELEC</t>
  </si>
  <si>
    <t>Aluminium finishing</t>
  </si>
  <si>
    <t>Aluminium finishing - Thermal</t>
  </si>
  <si>
    <t>FEC.ktoe.FI.NFM.PRIM_ALU.FINISHING.THERM.TOTAL</t>
  </si>
  <si>
    <t>FEC.ktoe.FI.NFM.PRIM_ALU.FINISHING.THERM.LPG</t>
  </si>
  <si>
    <t>FEC.ktoe.FI.NFM.PRIM_ALU.FINISHING.THERM.DIESEL_LIQBIO</t>
  </si>
  <si>
    <t>FEC.ktoe.FI.NFM.PRIM_ALU.FINISHING.THERM.NG_BIOGAS</t>
  </si>
  <si>
    <t>Aluminium finishing - Steam</t>
  </si>
  <si>
    <t>FEC.ktoe.FI.NFM.PRIM_ALU.FINISHING_STEAM.TOTAL.TOTAL</t>
  </si>
  <si>
    <t>FEC.ktoe.FI.NFM.PRIM_ALU.FINISHING_STEAM.STEAM.SOLIDS</t>
  </si>
  <si>
    <t>FEC.ktoe.FI.NFM.PRIM_ALU.FINISHING_STEAM.STEAM.RFG</t>
  </si>
  <si>
    <t>FEC.ktoe.FI.NFM.PRIM_ALU.FINISHING_STEAM.STEAM.LPG</t>
  </si>
  <si>
    <t>FEC.ktoe.FI.NFM.PRIM_ALU.FINISHING_STEAM.STEAM.DIESEL_LIQBIO</t>
  </si>
  <si>
    <t>FEC.ktoe.FI.NFM.PRIM_ALU.FINISHING_STEAM.STEAM.RFO</t>
  </si>
  <si>
    <t>FEC.ktoe.FI.NFM.PRIM_ALU.FINISHING_STEAM.STEAM.OTHER</t>
  </si>
  <si>
    <t>FEC.ktoe.FI.NFM.PRIM_ALU.FINISHING_STEAM.STEAM.NG_BIOGAS</t>
  </si>
  <si>
    <t>FEC.ktoe.FI.NFM.PRIM_ALU.FINISHING_STEAM.STEAM.DERIVED</t>
  </si>
  <si>
    <t>FEC.ktoe.FI.NFM.PRIM_ALU.FINISHING_STEAM.STEAM.BIOMASS_WASTE</t>
  </si>
  <si>
    <t>FEC.ktoe.FI.NFM.PRIM_ALU.FINISHING_STEAM.STEAM.STEAM_DISTR</t>
  </si>
  <si>
    <t>Aluminium finishing - Electric</t>
  </si>
  <si>
    <t>FEC.ktoe.FI.NFM.PRIM_ALU.FINISHING.ELEC.ELEC</t>
  </si>
  <si>
    <t>FEC.ktoe.FI.NFM.SEC_ALU.TOTAL.TOTAL.TOTAL</t>
  </si>
  <si>
    <t>FEC.ktoe.FI.NFM.SEC_ALU.LIGHT.GENERIC.ELEC</t>
  </si>
  <si>
    <t>FEC.ktoe.FI.NFM.SEC_ALU.AIRCOMP.GENERIC.ELEC</t>
  </si>
  <si>
    <t>FEC.ktoe.FI.NFM.SEC_ALU.MOTOR.GENERIC.ELEC</t>
  </si>
  <si>
    <t>FEC.ktoe.FI.NFM.SEC_ALU.FANS.GENERIC.ELEC</t>
  </si>
  <si>
    <t>FEC.ktoe.FI.NFM.SEC_ALU.LOW_ENTH.TOTAL.TOTAL</t>
  </si>
  <si>
    <t>FEC.ktoe.FI.NFM.SEC_ALU.LOW_ENTH.THERM.DIESEL_LIQBIO</t>
  </si>
  <si>
    <t>FEC.ktoe.FI.NFM.SEC_ALU.LOW_ENTH.THERM.NG_BIOGAS</t>
  </si>
  <si>
    <t>FEC.ktoe.FI.NFM.SEC_ALU.LOW_ENTH.THERM.SOLAR_GEO</t>
  </si>
  <si>
    <t>FEC.ktoe.FI.NFM.SEC_ALU.LOW_ENTH.HP.AMBIENT</t>
  </si>
  <si>
    <t>FEC.ktoe.FI.NFM.SEC_ALU.LOW_ENTH.THERM.ELEC</t>
  </si>
  <si>
    <t>Secondary aluminium (incl. pre-treatment, remelting)</t>
  </si>
  <si>
    <t>FEC.ktoe.FI.NFM.SEC_ALU.SEC_REMELTING.TOTAL.TOTAL</t>
  </si>
  <si>
    <t>Secondary aluminium - Thermal</t>
  </si>
  <si>
    <t>FEC.ktoe.FI.NFM.SEC_ALU.SEC_REMELTING.THERM.TOTAL</t>
  </si>
  <si>
    <t>FEC.ktoe.FI.NFM.SEC_ALU.SEC_REMELTING.THERM.LPG</t>
  </si>
  <si>
    <t>FEC.ktoe.FI.NFM.SEC_ALU.SEC_REMELTING.THERM.DIESEL_LIQBIO</t>
  </si>
  <si>
    <t>FEC.ktoe.FI.NFM.SEC_ALU.SEC_REMELTING.THERM.RFO</t>
  </si>
  <si>
    <t>FEC.ktoe.FI.NFM.SEC_ALU.SEC_REMELTING.THERM.NG_BIOGAS</t>
  </si>
  <si>
    <t>Secondary aluminium - Electric</t>
  </si>
  <si>
    <t>FEC.ktoe.FI.NFM.SEC_ALU.SEC_REMELTING.ELEC.ELEC</t>
  </si>
  <si>
    <t>FEC.ktoe.FI.NFM.SEC_ALU.SEC_PROCESSING.TOTAL.TOTAL</t>
  </si>
  <si>
    <t>FEC.ktoe.FI.NFM.SEC_ALU.SEC_PROCESSING.THERM.TOTAL</t>
  </si>
  <si>
    <t>FEC.ktoe.FI.NFM.SEC_ALU.SEC_PROCESSING.THERM.LPG</t>
  </si>
  <si>
    <t>FEC.ktoe.FI.NFM.SEC_ALU.SEC_PROCESSING.THERM.DIESEL_LIQBIO</t>
  </si>
  <si>
    <t>FEC.ktoe.FI.NFM.SEC_ALU.SEC_PROCESSING.THERM.RFO</t>
  </si>
  <si>
    <t>FEC.ktoe.FI.NFM.SEC_ALU.SEC_PROCESSING.THERM.NG_BIOGAS</t>
  </si>
  <si>
    <t>FEC.ktoe.FI.NFM.SEC_ALU.SEC_PROCESSING.ELEC.ELEC</t>
  </si>
  <si>
    <t>FEC.ktoe.FI.NFM.SEC_ALU.SEC_FINISHING.THERM.TOTAL</t>
  </si>
  <si>
    <t>FEC.ktoe.FI.NFM.SEC_ALU.SEC_FINISHING.THERM.LPG</t>
  </si>
  <si>
    <t>FEC.ktoe.FI.NFM.SEC_ALU.SEC_FINISHING.THERM.DIESEL_LIQBIO</t>
  </si>
  <si>
    <t>FEC.ktoe.FI.NFM.SEC_ALU.SEC_FINISHING.THERM.NG_BIOGAS</t>
  </si>
  <si>
    <t>FEC.ktoe.FI.NFM.SEC_ALU.SEC_FINISHING_STEAM.TOTAL.TOTAL</t>
  </si>
  <si>
    <t>FEC.ktoe.FI.NFM.SEC_ALU.SEC_FINISHING_STEAM.STEAM.SOLIDS</t>
  </si>
  <si>
    <t>FEC.ktoe.FI.NFM.SEC_ALU.SEC_FINISHING_STEAM.STEAM.RFG</t>
  </si>
  <si>
    <t>FEC.ktoe.FI.NFM.SEC_ALU.SEC_FINISHING_STEAM.STEAM.LPG</t>
  </si>
  <si>
    <t>FEC.ktoe.FI.NFM.SEC_ALU.SEC_FINISHING_STEAM.STEAM.DIESEL_LIQBIO</t>
  </si>
  <si>
    <t>FEC.ktoe.FI.NFM.SEC_ALU.SEC_FINISHING_STEAM.STEAM.RFO</t>
  </si>
  <si>
    <t>FEC.ktoe.FI.NFM.SEC_ALU.SEC_FINISHING_STEAM.STEAM.OTHER</t>
  </si>
  <si>
    <t>FEC.ktoe.FI.NFM.SEC_ALU.SEC_FINISHING_STEAM.STEAM.NG_BIOGAS</t>
  </si>
  <si>
    <t>FEC.ktoe.FI.NFM.SEC_ALU.SEC_FINISHING_STEAM.STEAM.DERIVED</t>
  </si>
  <si>
    <t>FEC.ktoe.FI.NFM.SEC_ALU.SEC_FINISHING_STEAM.STEAM.BIOMASS_WASTE</t>
  </si>
  <si>
    <t>FEC.ktoe.FI.NFM.SEC_ALU.SEC_FINISHING_STEAM.STEAM.STEAM_DISTR</t>
  </si>
  <si>
    <t>FEC.ktoe.FI.NFM.SEC_ALU.SEC_FINISHING.ELEC.ELEC</t>
  </si>
  <si>
    <t>FEC.ktoe.FI.NFM.OTHER_NFM.TOTAL.TOTAL.TOTAL</t>
  </si>
  <si>
    <t>FEC.ktoe.FI.NFM.OTHER_NFM.LIGHT.GENERIC.ELEC</t>
  </si>
  <si>
    <t>FEC.ktoe.FI.NFM.OTHER_NFM.AIRCOMP.GENERIC.ELEC</t>
  </si>
  <si>
    <t>FEC.ktoe.FI.NFM.OTHER_NFM.MOTOR.GENERIC.ELEC</t>
  </si>
  <si>
    <t>FEC.ktoe.FI.NFM.OTHER_NFM.FANS.GENERIC.ELEC</t>
  </si>
  <si>
    <t>FEC.ktoe.FI.NFM.OTHER_NFM.LOW_ENTH.TOTAL.TOTAL</t>
  </si>
  <si>
    <t>FEC.ktoe.FI.NFM.OTHER_NFM.LOW_ENTH.THERM.DIESEL_LIQBIO</t>
  </si>
  <si>
    <t>FEC.ktoe.FI.NFM.OTHER_NFM.LOW_ENTH.THERM.NG_BIOGAS</t>
  </si>
  <si>
    <t>FEC.ktoe.FI.NFM.OTHER_NFM.LOW_ENTH.THERM.SOLAR_GEO</t>
  </si>
  <si>
    <t>FEC.ktoe.FI.NFM.OTHER_NFM.LOW_ENTH.HP.AMBIENT</t>
  </si>
  <si>
    <t>FEC.ktoe.FI.NFM.OTHER_NFM.LOW_ENTH.THERM.ELEC</t>
  </si>
  <si>
    <t>Other Metals: production</t>
  </si>
  <si>
    <t>FEC.ktoe.FI.NFM.OTHER_NFM.OTH_PRODUCTION.TOTAL.TOTAL</t>
  </si>
  <si>
    <t>Metal production - Thermal</t>
  </si>
  <si>
    <t>FEC.ktoe.FI.NFM.OTHER_NFM.OTH_PRODUCTION.THERM.TOTAL</t>
  </si>
  <si>
    <t>FEC.ktoe.FI.NFM.OTHER_NFM.OTH_PRODUCTION.THERM.SOLIDS</t>
  </si>
  <si>
    <t>FEC.ktoe.FI.NFM.OTHER_NFM.OTH_PRODUCTION.THERM.LPG</t>
  </si>
  <si>
    <t>FEC.ktoe.FI.NFM.OTHER_NFM.OTH_PRODUCTION.THERM.DIESEL_LIQBIO</t>
  </si>
  <si>
    <t>FEC.ktoe.FI.NFM.OTHER_NFM.OTH_PRODUCTION.THERM.RFO</t>
  </si>
  <si>
    <t>FEC.ktoe.FI.NFM.OTHER_NFM.OTH_PRODUCTION.THERM.NG_BIOGAS</t>
  </si>
  <si>
    <t>Metal production - Electric</t>
  </si>
  <si>
    <t>FEC.ktoe.FI.NFM.OTHER_NFM.OTH_PRODUCTION.ELEC.ELEC</t>
  </si>
  <si>
    <t>Metal processing  (metallurgy e.g. cast house, reheating)</t>
  </si>
  <si>
    <t>FEC.ktoe.FI.NFM.OTHER_NFM.OTH_PROCESSING.TOTAL.TOTAL</t>
  </si>
  <si>
    <t>Metal processing - Thermal</t>
  </si>
  <si>
    <t>FEC.ktoe.FI.NFM.OTHER_NFM.OTH_PROCESSING.THERM.TOTAL</t>
  </si>
  <si>
    <t>FEC.ktoe.FI.NFM.OTHER_NFM.OTH_PROCESSING.THERM.LPG</t>
  </si>
  <si>
    <t>FEC.ktoe.FI.NFM.OTHER_NFM.OTH_PROCESSING.THERM.DIESEL_LIQBIO</t>
  </si>
  <si>
    <t>FEC.ktoe.FI.NFM.OTHER_NFM.OTH_PROCESSING.THERM.RFO</t>
  </si>
  <si>
    <t>FEC.ktoe.FI.NFM.OTHER_NFM.OTH_PROCESSING.THERM.NG_BIOGAS</t>
  </si>
  <si>
    <t>Metal processing - Electric</t>
  </si>
  <si>
    <t>FEC.ktoe.FI.NFM.OTHER_NFM.OTH_PROCESSING.ELEC.ELEC</t>
  </si>
  <si>
    <t>Metal finishing</t>
  </si>
  <si>
    <t>Metal finishing - Thermal</t>
  </si>
  <si>
    <t>FEC.ktoe.FI.NFM.OTHER_NFM.OTH_FINISHING.THERM.TOTAL</t>
  </si>
  <si>
    <t>FEC.ktoe.FI.NFM.OTHER_NFM.OTH_FINISHING.THERM.LPG</t>
  </si>
  <si>
    <t>FEC.ktoe.FI.NFM.OTHER_NFM.OTH_FINISHING.THERM.DIESEL_LIQBIO</t>
  </si>
  <si>
    <t>FEC.ktoe.FI.NFM.OTHER_NFM.OTH_FINISHING.THERM.NG_BIOGAS</t>
  </si>
  <si>
    <t>Metal finishing - Steam</t>
  </si>
  <si>
    <t>FEC.ktoe.FI.NFM.OTHER_NFM.OTH_FINISHING_STEAM.TOTAL.TOTAL</t>
  </si>
  <si>
    <t>FEC.ktoe.FI.NFM.OTHER_NFM.OTH_FINISHING_STEAM.STEAM.SOLIDS</t>
  </si>
  <si>
    <t>FEC.ktoe.FI.NFM.OTHER_NFM.OTH_FINISHING_STEAM.STEAM.RFG</t>
  </si>
  <si>
    <t>FEC.ktoe.FI.NFM.OTHER_NFM.OTH_FINISHING_STEAM.STEAM.LPG</t>
  </si>
  <si>
    <t>FEC.ktoe.FI.NFM.OTHER_NFM.OTH_FINISHING_STEAM.STEAM.DIESEL_LIQBIO</t>
  </si>
  <si>
    <t>FEC.ktoe.FI.NFM.OTHER_NFM.OTH_FINISHING_STEAM.STEAM.RFO</t>
  </si>
  <si>
    <t>FEC.ktoe.FI.NFM.OTHER_NFM.OTH_FINISHING_STEAM.STEAM.OTHER</t>
  </si>
  <si>
    <t>FEC.ktoe.FI.NFM.OTHER_NFM.OTH_FINISHING_STEAM.STEAM.NG_BIOGAS</t>
  </si>
  <si>
    <t>FEC.ktoe.FI.NFM.OTHER_NFM.OTH_FINISHING_STEAM.STEAM.DERIVED</t>
  </si>
  <si>
    <t>FEC.ktoe.FI.NFM.OTHER_NFM.OTH_FINISHING_STEAM.STEAM.BIOMASS_WASTE</t>
  </si>
  <si>
    <t>FEC.ktoe.FI.NFM.OTHER_NFM.OTH_FINISHING_STEAM.STEAM.STEAM_DISTR</t>
  </si>
  <si>
    <t>Metal finishing - Electric</t>
  </si>
  <si>
    <t>FEC.ktoe.FI.NFM.OTHER_NFM.OTH_FINISHING.ELEC.ELEC</t>
  </si>
  <si>
    <t>UED.ktoe.FI.NFM.ALUMINA.TOTAL.TOTAL.TOTAL</t>
  </si>
  <si>
    <t>UED.ktoe.FI.NFM.ALUMINA.LIGHT.GENERIC.ELEC</t>
  </si>
  <si>
    <t>UED.ktoe.FI.NFM.ALUMINA.AIRCOMP.GENERIC.ELEC</t>
  </si>
  <si>
    <t>UED.ktoe.FI.NFM.ALUMINA.MOTOR.GENERIC.ELEC</t>
  </si>
  <si>
    <t>UED.ktoe.FI.NFM.ALUMINA.FANS.GENERIC.ELEC</t>
  </si>
  <si>
    <t>UED.ktoe.FI.NFM.ALUMINA.LOW_ENTH.TOTAL.TOTAL</t>
  </si>
  <si>
    <t>UED.ktoe.FI.NFM.ALUMINA.LOW_ENTH.THERM.DIESEL_LIQBIO</t>
  </si>
  <si>
    <t>UED.ktoe.FI.NFM.ALUMINA.LOW_ENTH.THERM.NG_BIOGAS</t>
  </si>
  <si>
    <t>UED.ktoe.FI.NFM.ALUMINA.LOW_ENTH.THERM.SOLAR_GEO</t>
  </si>
  <si>
    <t>UED.ktoe.FI.NFM.ALUMINA.LOW_ENTH.HP.AMBIENT</t>
  </si>
  <si>
    <t>UED.ktoe.FI.NFM.ALUMINA.LOW_ENTH.THERM.ELEC</t>
  </si>
  <si>
    <t>UED.ktoe.FI.NFM.ALUMINA.A_PRODUCTION.TOTAL.TOTAL</t>
  </si>
  <si>
    <t>UED.ktoe.FI.NFM.ALUMINA.A_PRODUCTION.STEAM.SOLIDS</t>
  </si>
  <si>
    <t>UED.ktoe.FI.NFM.ALUMINA.A_PRODUCTION.STEAM.RFG</t>
  </si>
  <si>
    <t>UED.ktoe.FI.NFM.ALUMINA.A_PRODUCTION.STEAM.LPG</t>
  </si>
  <si>
    <t>UED.ktoe.FI.NFM.ALUMINA.A_PRODUCTION.STEAM.DIESEL_LIQBIO</t>
  </si>
  <si>
    <t>UED.ktoe.FI.NFM.ALUMINA.A_PRODUCTION.STEAM.RFO</t>
  </si>
  <si>
    <t>UED.ktoe.FI.NFM.ALUMINA.A_PRODUCTION.STEAM.OTHER</t>
  </si>
  <si>
    <t>UED.ktoe.FI.NFM.ALUMINA.A_PRODUCTION.STEAM.NG_BIOGAS</t>
  </si>
  <si>
    <t>UED.ktoe.FI.NFM.ALUMINA.A_PRODUCTION.STEAM.DERIVED</t>
  </si>
  <si>
    <t>UED.ktoe.FI.NFM.ALUMINA.A_PRODUCTION.STEAM.BIOMASS_WASTE</t>
  </si>
  <si>
    <t>UED.ktoe.FI.NFM.ALUMINA.A_PRODUCTION.STEAM.STEAM_DISTR</t>
  </si>
  <si>
    <t>UED.ktoe.FI.NFM.ALUMINA.A_REFINING.TOTAL.TOTAL</t>
  </si>
  <si>
    <t>UED.ktoe.FI.NFM.ALUMINA.A_REFINING.THERM.LPG</t>
  </si>
  <si>
    <t>UED.ktoe.FI.NFM.ALUMINA.A_REFINING.THERM.DIESEL_LIQBIO</t>
  </si>
  <si>
    <t>UED.ktoe.FI.NFM.ALUMINA.A_REFINING.THERM.RFO</t>
  </si>
  <si>
    <t>UED.ktoe.FI.NFM.ALUMINA.A_REFINING.THERM.NG_BIOGAS</t>
  </si>
  <si>
    <t>UED.ktoe.FI.NFM.ALUMINA.A_REFINING.THERM.ELEC</t>
  </si>
  <si>
    <t>UED.ktoe.FI.NFM.PRIM_ALU.TOTAL.TOTAL.TOTAL</t>
  </si>
  <si>
    <t>UED.ktoe.FI.NFM.PRIM_ALU.LIGHT.GENERIC.ELEC</t>
  </si>
  <si>
    <t>UED.ktoe.FI.NFM.PRIM_ALU.AIRCOMP.GENERIC.ELEC</t>
  </si>
  <si>
    <t>UED.ktoe.FI.NFM.PRIM_ALU.MOTOR.GENERIC.ELEC</t>
  </si>
  <si>
    <t>UED.ktoe.FI.NFM.PRIM_ALU.FANS.GENERIC.ELEC</t>
  </si>
  <si>
    <t>UED.ktoe.FI.NFM.PRIM_ALU.LOW_ENTH.TOTAL.TOTAL</t>
  </si>
  <si>
    <t>UED.ktoe.FI.NFM.PRIM_ALU.LOW_ENTH.THERM.DIESEL_LIQBIO</t>
  </si>
  <si>
    <t>UED.ktoe.FI.NFM.PRIM_ALU.LOW_ENTH.THERM.NG_BIOGAS</t>
  </si>
  <si>
    <t>UED.ktoe.FI.NFM.PRIM_ALU.LOW_ENTH.THERM.SOLAR_GEO</t>
  </si>
  <si>
    <t>UED.ktoe.FI.NFM.PRIM_ALU.LOW_ENTH.HP.AMBIENT</t>
  </si>
  <si>
    <t>UED.ktoe.FI.NFM.PRIM_ALU.LOW_ENTH.THERM.ELEC</t>
  </si>
  <si>
    <t>UED.ktoe.FI.NFM.PRIM_ALU.SMELTING.ELEC.ELEC</t>
  </si>
  <si>
    <t>UED.ktoe.FI.NFM.PRIM_ALU.PROCESSING.TOTAL.TOTAL</t>
  </si>
  <si>
    <t>UED.ktoe.FI.NFM.PRIM_ALU.PROCESSING.THERM.TOTAL</t>
  </si>
  <si>
    <t>UED.ktoe.FI.NFM.PRIM_ALU.PROCESSING.THERM.LPG</t>
  </si>
  <si>
    <t>UED.ktoe.FI.NFM.PRIM_ALU.PROCESSING.THERM.DIESEL_LIQBIO</t>
  </si>
  <si>
    <t>UED.ktoe.FI.NFM.PRIM_ALU.PROCESSING.THERM.RFO</t>
  </si>
  <si>
    <t>UED.ktoe.FI.NFM.PRIM_ALU.PROCESSING.THERM.NG_BIOGAS</t>
  </si>
  <si>
    <t>UED.ktoe.FI.NFM.PRIM_ALU.PROCESSING.ELEC.ELEC</t>
  </si>
  <si>
    <t>UED.ktoe.FI.NFM.PRIM_ALU.FINISHING.THERM.TOTAL</t>
  </si>
  <si>
    <t>UED.ktoe.FI.NFM.PRIM_ALU.FINISHING.THERM.LPG</t>
  </si>
  <si>
    <t>UED.ktoe.FI.NFM.PRIM_ALU.FINISHING.THERM.DIESEL_LIQBIO</t>
  </si>
  <si>
    <t>UED.ktoe.FI.NFM.PRIM_ALU.FINISHING.THERM.NG_BIOGAS</t>
  </si>
  <si>
    <t>UED.ktoe.FI.NFM.PRIM_ALU.FINISHING_STEAM.TOTAL.TOTAL</t>
  </si>
  <si>
    <t>UED.ktoe.FI.NFM.PRIM_ALU.FINISHING_STEAM.STEAM.SOLIDS</t>
  </si>
  <si>
    <t>UED.ktoe.FI.NFM.PRIM_ALU.FINISHING_STEAM.STEAM.RFG</t>
  </si>
  <si>
    <t>UED.ktoe.FI.NFM.PRIM_ALU.FINISHING_STEAM.STEAM.LPG</t>
  </si>
  <si>
    <t>UED.ktoe.FI.NFM.PRIM_ALU.FINISHING_STEAM.STEAM.DIESEL_LIQBIO</t>
  </si>
  <si>
    <t>UED.ktoe.FI.NFM.PRIM_ALU.FINISHING_STEAM.STEAM.RFO</t>
  </si>
  <si>
    <t>UED.ktoe.FI.NFM.PRIM_ALU.FINISHING_STEAM.STEAM.OTHER</t>
  </si>
  <si>
    <t>UED.ktoe.FI.NFM.PRIM_ALU.FINISHING_STEAM.STEAM.NG_BIOGAS</t>
  </si>
  <si>
    <t>UED.ktoe.FI.NFM.PRIM_ALU.FINISHING_STEAM.STEAM.DERIVED</t>
  </si>
  <si>
    <t>UED.ktoe.FI.NFM.PRIM_ALU.FINISHING_STEAM.STEAM.BIOMASS_WASTE</t>
  </si>
  <si>
    <t>UED.ktoe.FI.NFM.PRIM_ALU.FINISHING_STEAM.STEAM.STEAM_DISTR</t>
  </si>
  <si>
    <t>UED.ktoe.FI.NFM.PRIM_ALU.FINISHING.ELEC.ELEC</t>
  </si>
  <si>
    <t>UED.ktoe.FI.NFM.SEC_ALU.TOTAL.TOTAL.TOTAL</t>
  </si>
  <si>
    <t>UED.ktoe.FI.NFM.SEC_ALU.LIGHT.GENERIC.ELEC</t>
  </si>
  <si>
    <t>UED.ktoe.FI.NFM.SEC_ALU.AIRCOMP.GENERIC.ELEC</t>
  </si>
  <si>
    <t>UED.ktoe.FI.NFM.SEC_ALU.MOTOR.GENERIC.ELEC</t>
  </si>
  <si>
    <t>UED.ktoe.FI.NFM.SEC_ALU.FANS.GENERIC.ELEC</t>
  </si>
  <si>
    <t>UED.ktoe.FI.NFM.SEC_ALU.LOW_ENTH.TOTAL.TOTAL</t>
  </si>
  <si>
    <t>UED.ktoe.FI.NFM.SEC_ALU.LOW_ENTH.THERM.DIESEL_LIQBIO</t>
  </si>
  <si>
    <t>UED.ktoe.FI.NFM.SEC_ALU.LOW_ENTH.THERM.NG_BIOGAS</t>
  </si>
  <si>
    <t>UED.ktoe.FI.NFM.SEC_ALU.LOW_ENTH.THERM.SOLAR_GEO</t>
  </si>
  <si>
    <t>UED.ktoe.FI.NFM.SEC_ALU.LOW_ENTH.HP.AMBIENT</t>
  </si>
  <si>
    <t>UED.ktoe.FI.NFM.SEC_ALU.LOW_ENTH.THERM.ELEC</t>
  </si>
  <si>
    <t>UED.ktoe.FI.NFM.SEC_ALU.SEC_REMELTING.TOTAL.TOTAL</t>
  </si>
  <si>
    <t>UED.ktoe.FI.NFM.SEC_ALU.SEC_REMELTING.THERM.TOTAL</t>
  </si>
  <si>
    <t>UED.ktoe.FI.NFM.SEC_ALU.SEC_REMELTING.THERM.LPG</t>
  </si>
  <si>
    <t>UED.ktoe.FI.NFM.SEC_ALU.SEC_REMELTING.THERM.DIESEL_LIQBIO</t>
  </si>
  <si>
    <t>UED.ktoe.FI.NFM.SEC_ALU.SEC_REMELTING.THERM.RFO</t>
  </si>
  <si>
    <t>UED.ktoe.FI.NFM.SEC_ALU.SEC_REMELTING.THERM.NG_BIOGAS</t>
  </si>
  <si>
    <t>UED.ktoe.FI.NFM.SEC_ALU.SEC_REMELTING.ELEC.ELEC</t>
  </si>
  <si>
    <t>UED.ktoe.FI.NFM.SEC_ALU.SEC_PROCESSING.TOTAL.TOTAL</t>
  </si>
  <si>
    <t>UED.ktoe.FI.NFM.SEC_ALU.SEC_PROCESSING.THERM.TOTAL</t>
  </si>
  <si>
    <t>UED.ktoe.FI.NFM.SEC_ALU.SEC_PROCESSING.THERM.LPG</t>
  </si>
  <si>
    <t>UED.ktoe.FI.NFM.SEC_ALU.SEC_PROCESSING.THERM.DIESEL_LIQBIO</t>
  </si>
  <si>
    <t>UED.ktoe.FI.NFM.SEC_ALU.SEC_PROCESSING.THERM.RFO</t>
  </si>
  <si>
    <t>UED.ktoe.FI.NFM.SEC_ALU.SEC_PROCESSING.THERM.NG_BIOGAS</t>
  </si>
  <si>
    <t>UED.ktoe.FI.NFM.SEC_ALU.SEC_PROCESSING.ELEC.ELEC</t>
  </si>
  <si>
    <t>UED.ktoe.FI.NFM.SEC_ALU.SEC_FINISHING.THERM.TOTAL</t>
  </si>
  <si>
    <t>UED.ktoe.FI.NFM.SEC_ALU.SEC_FINISHING.THERM.LPG</t>
  </si>
  <si>
    <t>UED.ktoe.FI.NFM.SEC_ALU.SEC_FINISHING.THERM.DIESEL_LIQBIO</t>
  </si>
  <si>
    <t>UED.ktoe.FI.NFM.SEC_ALU.SEC_FINISHING.THERM.NG_BIOGAS</t>
  </si>
  <si>
    <t>UED.ktoe.FI.NFM.SEC_ALU.SEC_FINISHING_STEAM.TOTAL.TOTAL</t>
  </si>
  <si>
    <t>UED.ktoe.FI.NFM.SEC_ALU.SEC_FINISHING_STEAM.STEAM.SOLIDS</t>
  </si>
  <si>
    <t>UED.ktoe.FI.NFM.SEC_ALU.SEC_FINISHING_STEAM.STEAM.RFG</t>
  </si>
  <si>
    <t>UED.ktoe.FI.NFM.SEC_ALU.SEC_FINISHING_STEAM.STEAM.LPG</t>
  </si>
  <si>
    <t>UED.ktoe.FI.NFM.SEC_ALU.SEC_FINISHING_STEAM.STEAM.DIESEL_LIQBIO</t>
  </si>
  <si>
    <t>UED.ktoe.FI.NFM.SEC_ALU.SEC_FINISHING_STEAM.STEAM.RFO</t>
  </si>
  <si>
    <t>UED.ktoe.FI.NFM.SEC_ALU.SEC_FINISHING_STEAM.STEAM.OTHER</t>
  </si>
  <si>
    <t>UED.ktoe.FI.NFM.SEC_ALU.SEC_FINISHING_STEAM.STEAM.NG_BIOGAS</t>
  </si>
  <si>
    <t>UED.ktoe.FI.NFM.SEC_ALU.SEC_FINISHING_STEAM.STEAM.DERIVED</t>
  </si>
  <si>
    <t>UED.ktoe.FI.NFM.SEC_ALU.SEC_FINISHING_STEAM.STEAM.BIOMASS_WASTE</t>
  </si>
  <si>
    <t>UED.ktoe.FI.NFM.SEC_ALU.SEC_FINISHING_STEAM.STEAM.STEAM_DISTR</t>
  </si>
  <si>
    <t>UED.ktoe.FI.NFM.SEC_ALU.SEC_FINISHING.ELEC.ELEC</t>
  </si>
  <si>
    <t>UED.ktoe.FI.NFM.OTHER_NFM.TOTAL.TOTAL.TOTAL</t>
  </si>
  <si>
    <t>UED.ktoe.FI.NFM.OTHER_NFM.LIGHT.GENERIC.ELEC</t>
  </si>
  <si>
    <t>UED.ktoe.FI.NFM.OTHER_NFM.AIRCOMP.GENERIC.ELEC</t>
  </si>
  <si>
    <t>UED.ktoe.FI.NFM.OTHER_NFM.MOTOR.GENERIC.ELEC</t>
  </si>
  <si>
    <t>UED.ktoe.FI.NFM.OTHER_NFM.FANS.GENERIC.ELEC</t>
  </si>
  <si>
    <t>UED.ktoe.FI.NFM.OTHER_NFM.LOW_ENTH.TOTAL.TOTAL</t>
  </si>
  <si>
    <t>UED.ktoe.FI.NFM.OTHER_NFM.LOW_ENTH.THERM.DIESEL_LIQBIO</t>
  </si>
  <si>
    <t>UED.ktoe.FI.NFM.OTHER_NFM.LOW_ENTH.THERM.NG_BIOGAS</t>
  </si>
  <si>
    <t>UED.ktoe.FI.NFM.OTHER_NFM.LOW_ENTH.THERM.SOLAR_GEO</t>
  </si>
  <si>
    <t>UED.ktoe.FI.NFM.OTHER_NFM.LOW_ENTH.HP.AMBIENT</t>
  </si>
  <si>
    <t>UED.ktoe.FI.NFM.OTHER_NFM.LOW_ENTH.THERM.ELEC</t>
  </si>
  <si>
    <t>UED.ktoe.FI.NFM.OTHER_NFM.OTH_PRODUCTION.TOTAL.TOTAL</t>
  </si>
  <si>
    <t>UED.ktoe.FI.NFM.OTHER_NFM.OTH_PRODUCTION.THERM.TOTAL</t>
  </si>
  <si>
    <t>UED.ktoe.FI.NFM.OTHER_NFM.OTH_PRODUCTION.THERM.SOLIDS</t>
  </si>
  <si>
    <t>UED.ktoe.FI.NFM.OTHER_NFM.OTH_PRODUCTION.THERM.LPG</t>
  </si>
  <si>
    <t>UED.ktoe.FI.NFM.OTHER_NFM.OTH_PRODUCTION.THERM.DIESEL_LIQBIO</t>
  </si>
  <si>
    <t>UED.ktoe.FI.NFM.OTHER_NFM.OTH_PRODUCTION.THERM.RFO</t>
  </si>
  <si>
    <t>UED.ktoe.FI.NFM.OTHER_NFM.OTH_PRODUCTION.THERM.NG_BIOGAS</t>
  </si>
  <si>
    <t>UED.ktoe.FI.NFM.OTHER_NFM.OTH_PRODUCTION.ELEC.ELEC</t>
  </si>
  <si>
    <t>UED.ktoe.FI.NFM.OTHER_NFM.OTH_PROCESSING.TOTAL.TOTAL</t>
  </si>
  <si>
    <t>UED.ktoe.FI.NFM.OTHER_NFM.OTH_PROCESSING.THERM.TOTAL</t>
  </si>
  <si>
    <t>UED.ktoe.FI.NFM.OTHER_NFM.OTH_PROCESSING.THERM.LPG</t>
  </si>
  <si>
    <t>UED.ktoe.FI.NFM.OTHER_NFM.OTH_PROCESSING.THERM.DIESEL_LIQBIO</t>
  </si>
  <si>
    <t>UED.ktoe.FI.NFM.OTHER_NFM.OTH_PROCESSING.THERM.RFO</t>
  </si>
  <si>
    <t>UED.ktoe.FI.NFM.OTHER_NFM.OTH_PROCESSING.THERM.NG_BIOGAS</t>
  </si>
  <si>
    <t>UED.ktoe.FI.NFM.OTHER_NFM.OTH_PROCESSING.ELEC.ELEC</t>
  </si>
  <si>
    <t>UED.ktoe.FI.NFM.OTHER_NFM.OTH_FINISHING.THERM.TOTAL</t>
  </si>
  <si>
    <t>UED.ktoe.FI.NFM.OTHER_NFM.OTH_FINISHING.THERM.LPG</t>
  </si>
  <si>
    <t>UED.ktoe.FI.NFM.OTHER_NFM.OTH_FINISHING.THERM.DIESEL_LIQBIO</t>
  </si>
  <si>
    <t>UED.ktoe.FI.NFM.OTHER_NFM.OTH_FINISHING.THERM.NG_BIOGAS</t>
  </si>
  <si>
    <t>UED.ktoe.FI.NFM.OTHER_NFM.OTH_FINISHING_STEAM.TOTAL.TOTAL</t>
  </si>
  <si>
    <t>UED.ktoe.FI.NFM.OTHER_NFM.OTH_FINISHING_STEAM.STEAM.SOLIDS</t>
  </si>
  <si>
    <t>UED.ktoe.FI.NFM.OTHER_NFM.OTH_FINISHING_STEAM.STEAM.RFG</t>
  </si>
  <si>
    <t>UED.ktoe.FI.NFM.OTHER_NFM.OTH_FINISHING_STEAM.STEAM.LPG</t>
  </si>
  <si>
    <t>UED.ktoe.FI.NFM.OTHER_NFM.OTH_FINISHING_STEAM.STEAM.DIESEL_LIQBIO</t>
  </si>
  <si>
    <t>UED.ktoe.FI.NFM.OTHER_NFM.OTH_FINISHING_STEAM.STEAM.RFO</t>
  </si>
  <si>
    <t>UED.ktoe.FI.NFM.OTHER_NFM.OTH_FINISHING_STEAM.STEAM.OTHER</t>
  </si>
  <si>
    <t>UED.ktoe.FI.NFM.OTHER_NFM.OTH_FINISHING_STEAM.STEAM.NG_BIOGAS</t>
  </si>
  <si>
    <t>UED.ktoe.FI.NFM.OTHER_NFM.OTH_FINISHING_STEAM.STEAM.DERIVED</t>
  </si>
  <si>
    <t>UED.ktoe.FI.NFM.OTHER_NFM.OTH_FINISHING_STEAM.STEAM.BIOMASS_WASTE</t>
  </si>
  <si>
    <t>UED.ktoe.FI.NFM.OTHER_NFM.OTH_FINISHING_STEAM.STEAM.STEAM_DISTR</t>
  </si>
  <si>
    <t>UED.ktoe.FI.NFM.OTHER_NFM.OTH_FINISHING.ELEC.ELEC</t>
  </si>
  <si>
    <t>FUEL_EMI.ktCO2.FI.NFM.ALUMINA.TOTAL.TOTAL.TOTAL</t>
  </si>
  <si>
    <t>FUEL_EMI.ktCO2.FI.NFM.ALUMINA.LIGHT.GENERIC.ELEC</t>
  </si>
  <si>
    <t>FUEL_EMI.ktCO2.FI.NFM.ALUMINA.AIRCOMP.GENERIC.ELEC</t>
  </si>
  <si>
    <t>FUEL_EMI.ktCO2.FI.NFM.ALUMINA.MOTOR.GENERIC.ELEC</t>
  </si>
  <si>
    <t>FUEL_EMI.ktCO2.FI.NFM.ALUMINA.FANS.GENERIC.ELEC</t>
  </si>
  <si>
    <t>FUEL_EMI.ktCO2.FI.NFM.ALUMINA.LOW_ENTH.TOTAL.TOTAL</t>
  </si>
  <si>
    <t>FUEL_EMI.ktCO2.FI.NFM.ALUMINA.LOW_ENTH.THERM.DIESEL_LIQBIO</t>
  </si>
  <si>
    <t>FUEL_EMI.ktCO2.FI.NFM.ALUMINA.LOW_ENTH.THERM.NG_BIOGAS</t>
  </si>
  <si>
    <t>FUEL_EMI.ktCO2.FI.NFM.ALUMINA.LOW_ENTH.THERM.SOLAR_GEO</t>
  </si>
  <si>
    <t>FUEL_EMI.ktCO2.FI.NFM.ALUMINA.LOW_ENTH.HP.AMBIENT</t>
  </si>
  <si>
    <t>FUEL_EMI.ktCO2.FI.NFM.ALUMINA.LOW_ENTH.THERM.ELEC</t>
  </si>
  <si>
    <t>FUEL_EMI.ktCO2.FI.NFM.ALUMINA.A_PRODUCTION.TOTAL.TOTAL</t>
  </si>
  <si>
    <t>FUEL_EMI.ktCO2.FI.NFM.ALUMINA.A_PRODUCTION.STEAM.SOLIDS</t>
  </si>
  <si>
    <t>FUEL_EMI.ktCO2.FI.NFM.ALUMINA.A_PRODUCTION.STEAM.RFG</t>
  </si>
  <si>
    <t>FUEL_EMI.ktCO2.FI.NFM.ALUMINA.A_PRODUCTION.STEAM.LPG</t>
  </si>
  <si>
    <t>FUEL_EMI.ktCO2.FI.NFM.ALUMINA.A_PRODUCTION.STEAM.DIESEL_LIQBIO</t>
  </si>
  <si>
    <t>FUEL_EMI.ktCO2.FI.NFM.ALUMINA.A_PRODUCTION.STEAM.RFO</t>
  </si>
  <si>
    <t>FUEL_EMI.ktCO2.FI.NFM.ALUMINA.A_PRODUCTION.STEAM.OTHER</t>
  </si>
  <si>
    <t>FUEL_EMI.ktCO2.FI.NFM.ALUMINA.A_PRODUCTION.STEAM.NG_BIOGAS</t>
  </si>
  <si>
    <t>FUEL_EMI.ktCO2.FI.NFM.ALUMINA.A_PRODUCTION.STEAM.DERIVED</t>
  </si>
  <si>
    <t>FUEL_EMI.ktCO2.FI.NFM.ALUMINA.A_PRODUCTION.STEAM.BIOMASS_WASTE</t>
  </si>
  <si>
    <t>FUEL_EMI.ktCO2.FI.NFM.ALUMINA.A_PRODUCTION.STEAM.STEAM_DISTR</t>
  </si>
  <si>
    <t>FUEL_EMI.ktCO2.FI.NFM.ALUMINA.A_REFINING.TOTAL.TOTAL</t>
  </si>
  <si>
    <t>FUEL_EMI.ktCO2.FI.NFM.ALUMINA.A_REFINING.THERM.LPG</t>
  </si>
  <si>
    <t>FUEL_EMI.ktCO2.FI.NFM.ALUMINA.A_REFINING.THERM.DIESEL_LIQBIO</t>
  </si>
  <si>
    <t>FUEL_EMI.ktCO2.FI.NFM.ALUMINA.A_REFINING.THERM.RFO</t>
  </si>
  <si>
    <t>FUEL_EMI.ktCO2.FI.NFM.ALUMINA.A_REFINING.THERM.NG_BIOGAS</t>
  </si>
  <si>
    <t>FUEL_EMI.ktCO2.FI.NFM.ALUMINA.A_REFINING.THERM.ELEC</t>
  </si>
  <si>
    <t>FUEL_EMI.ktCO2.FI.NFM.PRIM_ALU.LIGHT.GENERIC.ELEC</t>
  </si>
  <si>
    <t>FUEL_EMI.ktCO2.FI.NFM.PRIM_ALU.AIRCOMP.GENERIC.ELEC</t>
  </si>
  <si>
    <t>FUEL_EMI.ktCO2.FI.NFM.PRIM_ALU.MOTOR.GENERIC.ELEC</t>
  </si>
  <si>
    <t>FUEL_EMI.ktCO2.FI.NFM.PRIM_ALU.FANS.GENERIC.ELEC</t>
  </si>
  <si>
    <t>FUEL_EMI.ktCO2.FI.NFM.PRIM_ALU.LOW_ENTH.TOTAL.TOTAL</t>
  </si>
  <si>
    <t>FUEL_EMI.ktCO2.FI.NFM.PRIM_ALU.LOW_ENTH.THERM.DIESEL_LIQBIO</t>
  </si>
  <si>
    <t>FUEL_EMI.ktCO2.FI.NFM.PRIM_ALU.LOW_ENTH.THERM.NG_BIOGAS</t>
  </si>
  <si>
    <t>FUEL_EMI.ktCO2.FI.NFM.PRIM_ALU.LOW_ENTH.THERM.SOLAR_GEO</t>
  </si>
  <si>
    <t>FUEL_EMI.ktCO2.FI.NFM.PRIM_ALU.LOW_ENTH.HP.AMBIENT</t>
  </si>
  <si>
    <t>FUEL_EMI.ktCO2.FI.NFM.PRIM_ALU.LOW_ENTH.THERM.ELEC</t>
  </si>
  <si>
    <t>FUEL_EMI.ktCO2.FI.NFM.PRIM_ALU.SMELTING.ELEC.ELEC</t>
  </si>
  <si>
    <t>FUEL_EMI.ktCO2.FI.NFM.PRIM_ALU.PROCESSING.TOTAL.TOTAL</t>
  </si>
  <si>
    <t>FUEL_EMI.ktCO2.FI.NFM.PRIM_ALU.PROCESSING.THERM.TOTAL</t>
  </si>
  <si>
    <t>FUEL_EMI.ktCO2.FI.NFM.PRIM_ALU.PROCESSING.THERM.LPG</t>
  </si>
  <si>
    <t>FUEL_EMI.ktCO2.FI.NFM.PRIM_ALU.PROCESSING.THERM.DIESEL_LIQBIO</t>
  </si>
  <si>
    <t>FUEL_EMI.ktCO2.FI.NFM.PRIM_ALU.PROCESSING.THERM.RFO</t>
  </si>
  <si>
    <t>FUEL_EMI.ktCO2.FI.NFM.PRIM_ALU.PROCESSING.THERM.NG_BIOGAS</t>
  </si>
  <si>
    <t>FUEL_EMI.ktCO2.FI.NFM.PRIM_ALU.PROCESSING.ELEC.ELEC</t>
  </si>
  <si>
    <t>FUEL_EMI.ktCO2.FI.NFM.PRIM_ALU.FINISHING.THERM.TOTAL</t>
  </si>
  <si>
    <t>FUEL_EMI.ktCO2.FI.NFM.PRIM_ALU.FINISHING.THERM.LPG</t>
  </si>
  <si>
    <t>FUEL_EMI.ktCO2.FI.NFM.PRIM_ALU.FINISHING.THERM.DIESEL_LIQBIO</t>
  </si>
  <si>
    <t>FUEL_EMI.ktCO2.FI.NFM.PRIM_ALU.FINISHING.THERM.NG_BIOGAS</t>
  </si>
  <si>
    <t>FUEL_EMI.ktCO2.FI.NFM.PRIM_ALU.FINISHING_STEAM.TOTAL.TOTAL</t>
  </si>
  <si>
    <t>FUEL_EMI.ktCO2.FI.NFM.PRIM_ALU.FINISHING_STEAM.STEAM.SOLIDS</t>
  </si>
  <si>
    <t>FUEL_EMI.ktCO2.FI.NFM.PRIM_ALU.FINISHING_STEAM.STEAM.RFG</t>
  </si>
  <si>
    <t>FUEL_EMI.ktCO2.FI.NFM.PRIM_ALU.FINISHING_STEAM.STEAM.LPG</t>
  </si>
  <si>
    <t>FUEL_EMI.ktCO2.FI.NFM.PRIM_ALU.FINISHING_STEAM.STEAM.DIESEL_LIQBIO</t>
  </si>
  <si>
    <t>FUEL_EMI.ktCO2.FI.NFM.PRIM_ALU.FINISHING_STEAM.STEAM.RFO</t>
  </si>
  <si>
    <t>FUEL_EMI.ktCO2.FI.NFM.PRIM_ALU.FINISHING_STEAM.STEAM.OTHER</t>
  </si>
  <si>
    <t>FUEL_EMI.ktCO2.FI.NFM.PRIM_ALU.FINISHING_STEAM.STEAM.NG_BIOGAS</t>
  </si>
  <si>
    <t>FUEL_EMI.ktCO2.FI.NFM.PRIM_ALU.FINISHING_STEAM.STEAM.DERIVED</t>
  </si>
  <si>
    <t>FUEL_EMI.ktCO2.FI.NFM.PRIM_ALU.FINISHING_STEAM.STEAM.BIOMASS_WASTE</t>
  </si>
  <si>
    <t>FUEL_EMI.ktCO2.FI.NFM.PRIM_ALU.FINISHING_STEAM.STEAM.STEAM_DISTR</t>
  </si>
  <si>
    <t>FUEL_EMI.ktCO2.FI.NFM.PRIM_ALU.FINISHING.ELEC.ELEC</t>
  </si>
  <si>
    <t>PROCESS_EMI.ktCO2.FI.NFM.PRIM_ALU</t>
  </si>
  <si>
    <t>FUEL_EMI.ktCO2.FI.NFM.SEC_ALU.TOTAL.TOTAL.TOTAL</t>
  </si>
  <si>
    <t>FUEL_EMI.ktCO2.FI.NFM.SEC_ALU.LIGHT.GENERIC.ELEC</t>
  </si>
  <si>
    <t>FUEL_EMI.ktCO2.FI.NFM.SEC_ALU.AIRCOMP.GENERIC.ELEC</t>
  </si>
  <si>
    <t>FUEL_EMI.ktCO2.FI.NFM.SEC_ALU.MOTOR.GENERIC.ELEC</t>
  </si>
  <si>
    <t>FUEL_EMI.ktCO2.FI.NFM.SEC_ALU.FANS.GENERIC.ELEC</t>
  </si>
  <si>
    <t>FUEL_EMI.ktCO2.FI.NFM.SEC_ALU.LOW_ENTH.TOTAL.TOTAL</t>
  </si>
  <si>
    <t>FUEL_EMI.ktCO2.FI.NFM.SEC_ALU.LOW_ENTH.THERM.DIESEL_LIQBIO</t>
  </si>
  <si>
    <t>FUEL_EMI.ktCO2.FI.NFM.SEC_ALU.LOW_ENTH.THERM.NG_BIOGAS</t>
  </si>
  <si>
    <t>FUEL_EMI.ktCO2.FI.NFM.SEC_ALU.LOW_ENTH.THERM.SOLAR_GEO</t>
  </si>
  <si>
    <t>FUEL_EMI.ktCO2.FI.NFM.SEC_ALU.LOW_ENTH.HP.AMBIENT</t>
  </si>
  <si>
    <t>FUEL_EMI.ktCO2.FI.NFM.SEC_ALU.LOW_ENTH.THERM.ELEC</t>
  </si>
  <si>
    <t>FUEL_EMI.ktCO2.FI.NFM.SEC_ALU.SEC_REMELTING.TOTAL.TOTAL</t>
  </si>
  <si>
    <t>FUEL_EMI.ktCO2.FI.NFM.SEC_ALU.SEC_REMELTING.THERM.TOTAL</t>
  </si>
  <si>
    <t>FUEL_EMI.ktCO2.FI.NFM.SEC_ALU.SEC_REMELTING.THERM.LPG</t>
  </si>
  <si>
    <t>FUEL_EMI.ktCO2.FI.NFM.SEC_ALU.SEC_REMELTING.THERM.DIESEL_LIQBIO</t>
  </si>
  <si>
    <t>FUEL_EMI.ktCO2.FI.NFM.SEC_ALU.SEC_REMELTING.THERM.RFO</t>
  </si>
  <si>
    <t>FUEL_EMI.ktCO2.FI.NFM.SEC_ALU.SEC_REMELTING.THERM.NG_BIOGAS</t>
  </si>
  <si>
    <t>FUEL_EMI.ktCO2.FI.NFM.SEC_ALU.SEC_REMELTING.ELEC.ELEC</t>
  </si>
  <si>
    <t>FUEL_EMI.ktCO2.FI.NFM.SEC_ALU.SEC_PROCESSING.TOTAL.TOTAL</t>
  </si>
  <si>
    <t>FUEL_EMI.ktCO2.FI.NFM.SEC_ALU.SEC_PROCESSING.THERM.TOTAL</t>
  </si>
  <si>
    <t>FUEL_EMI.ktCO2.FI.NFM.SEC_ALU.SEC_PROCESSING.THERM.LPG</t>
  </si>
  <si>
    <t>FUEL_EMI.ktCO2.FI.NFM.SEC_ALU.SEC_PROCESSING.THERM.DIESEL_LIQBIO</t>
  </si>
  <si>
    <t>FUEL_EMI.ktCO2.FI.NFM.SEC_ALU.SEC_PROCESSING.THERM.RFO</t>
  </si>
  <si>
    <t>FUEL_EMI.ktCO2.FI.NFM.SEC_ALU.SEC_PROCESSING.THERM.NG_BIOGAS</t>
  </si>
  <si>
    <t>FUEL_EMI.ktCO2.FI.NFM.SEC_ALU.SEC_PROCESSING.ELEC.ELEC</t>
  </si>
  <si>
    <t>FUEL_EMI.ktCO2.FI.NFM.SEC_ALU.SEC_FINISHING.THERM.TOTAL</t>
  </si>
  <si>
    <t>FUEL_EMI.ktCO2.FI.NFM.SEC_ALU.SEC_FINISHING.THERM.LPG</t>
  </si>
  <si>
    <t>FUEL_EMI.ktCO2.FI.NFM.SEC_ALU.SEC_FINISHING.THERM.DIESEL_LIQBIO</t>
  </si>
  <si>
    <t>FUEL_EMI.ktCO2.FI.NFM.SEC_ALU.SEC_FINISHING.THERM.NG_BIOGAS</t>
  </si>
  <si>
    <t>FUEL_EMI.ktCO2.FI.NFM.SEC_ALU.SEC_FINISHING_STEAM.TOTAL.TOTAL</t>
  </si>
  <si>
    <t>FUEL_EMI.ktCO2.FI.NFM.SEC_ALU.SEC_FINISHING_STEAM.STEAM.SOLIDS</t>
  </si>
  <si>
    <t>FUEL_EMI.ktCO2.FI.NFM.SEC_ALU.SEC_FINISHING_STEAM.STEAM.RFG</t>
  </si>
  <si>
    <t>FUEL_EMI.ktCO2.FI.NFM.SEC_ALU.SEC_FINISHING_STEAM.STEAM.LPG</t>
  </si>
  <si>
    <t>FUEL_EMI.ktCO2.FI.NFM.SEC_ALU.SEC_FINISHING_STEAM.STEAM.DIESEL_LIQBIO</t>
  </si>
  <si>
    <t>FUEL_EMI.ktCO2.FI.NFM.SEC_ALU.SEC_FINISHING_STEAM.STEAM.RFO</t>
  </si>
  <si>
    <t>FUEL_EMI.ktCO2.FI.NFM.SEC_ALU.SEC_FINISHING_STEAM.STEAM.OTHER</t>
  </si>
  <si>
    <t>FUEL_EMI.ktCO2.FI.NFM.SEC_ALU.SEC_FINISHING_STEAM.STEAM.NG_BIOGAS</t>
  </si>
  <si>
    <t>FUEL_EMI.ktCO2.FI.NFM.SEC_ALU.SEC_FINISHING_STEAM.STEAM.DERIVED</t>
  </si>
  <si>
    <t>FUEL_EMI.ktCO2.FI.NFM.SEC_ALU.SEC_FINISHING_STEAM.STEAM.BIOMASS_WASTE</t>
  </si>
  <si>
    <t>FUEL_EMI.ktCO2.FI.NFM.SEC_ALU.SEC_FINISHING_STEAM.STEAM.STEAM_DISTR</t>
  </si>
  <si>
    <t>FUEL_EMI.ktCO2.FI.NFM.SEC_ALU.SEC_FINISHING.ELEC.ELEC</t>
  </si>
  <si>
    <t>FUEL_EMI.ktCO2.FI.NFM.OTHER_NFM.LIGHT.GENERIC.ELEC</t>
  </si>
  <si>
    <t>FUEL_EMI.ktCO2.FI.NFM.OTHER_NFM.AIRCOMP.GENERIC.ELEC</t>
  </si>
  <si>
    <t>FUEL_EMI.ktCO2.FI.NFM.OTHER_NFM.MOTOR.GENERIC.ELEC</t>
  </si>
  <si>
    <t>FUEL_EMI.ktCO2.FI.NFM.OTHER_NFM.FANS.GENERIC.ELEC</t>
  </si>
  <si>
    <t>FUEL_EMI.ktCO2.FI.NFM.OTHER_NFM.LOW_ENTH.TOTAL.TOTAL</t>
  </si>
  <si>
    <t>FUEL_EMI.ktCO2.FI.NFM.OTHER_NFM.LOW_ENTH.THERM.DIESEL_LIQBIO</t>
  </si>
  <si>
    <t>FUEL_EMI.ktCO2.FI.NFM.OTHER_NFM.LOW_ENTH.THERM.NG_BIOGAS</t>
  </si>
  <si>
    <t>FUEL_EMI.ktCO2.FI.NFM.OTHER_NFM.LOW_ENTH.THERM.SOLAR_GEO</t>
  </si>
  <si>
    <t>FUEL_EMI.ktCO2.FI.NFM.OTHER_NFM.LOW_ENTH.HP.AMBIENT</t>
  </si>
  <si>
    <t>FUEL_EMI.ktCO2.FI.NFM.OTHER_NFM.LOW_ENTH.THERM.ELEC</t>
  </si>
  <si>
    <t>FUEL_EMI.ktCO2.FI.NFM.OTHER_NFM.OTH_PRODUCTION.TOTAL.TOTAL</t>
  </si>
  <si>
    <t>FUEL_EMI.ktCO2.FI.NFM.OTHER_NFM.OTH_PRODUCTION.THERM.TOTAL</t>
  </si>
  <si>
    <t>FUEL_EMI.ktCO2.FI.NFM.OTHER_NFM.OTH_PRODUCTION.THERM.SOLIDS</t>
  </si>
  <si>
    <t>FUEL_EMI.ktCO2.FI.NFM.OTHER_NFM.OTH_PRODUCTION.THERM.LPG</t>
  </si>
  <si>
    <t>FUEL_EMI.ktCO2.FI.NFM.OTHER_NFM.OTH_PRODUCTION.THERM.DIESEL_LIQBIO</t>
  </si>
  <si>
    <t>FUEL_EMI.ktCO2.FI.NFM.OTHER_NFM.OTH_PRODUCTION.THERM.RFO</t>
  </si>
  <si>
    <t>FUEL_EMI.ktCO2.FI.NFM.OTHER_NFM.OTH_PRODUCTION.THERM.NG_BIOGAS</t>
  </si>
  <si>
    <t>FUEL_EMI.ktCO2.FI.NFM.OTHER_NFM.OTH_PRODUCTION.ELEC.ELEC</t>
  </si>
  <si>
    <t>FUEL_EMI.ktCO2.FI.NFM.OTHER_NFM.OTH_PROCESSING.TOTAL.TOTAL</t>
  </si>
  <si>
    <t>FUEL_EMI.ktCO2.FI.NFM.OTHER_NFM.OTH_PROCESSING.THERM.TOTAL</t>
  </si>
  <si>
    <t>FUEL_EMI.ktCO2.FI.NFM.OTHER_NFM.OTH_PROCESSING.THERM.LPG</t>
  </si>
  <si>
    <t>FUEL_EMI.ktCO2.FI.NFM.OTHER_NFM.OTH_PROCESSING.THERM.DIESEL_LIQBIO</t>
  </si>
  <si>
    <t>FUEL_EMI.ktCO2.FI.NFM.OTHER_NFM.OTH_PROCESSING.THERM.RFO</t>
  </si>
  <si>
    <t>FUEL_EMI.ktCO2.FI.NFM.OTHER_NFM.OTH_PROCESSING.THERM.NG_BIOGAS</t>
  </si>
  <si>
    <t>FUEL_EMI.ktCO2.FI.NFM.OTHER_NFM.OTH_PROCESSING.ELEC.ELEC</t>
  </si>
  <si>
    <t>FUEL_EMI.ktCO2.FI.NFM.OTHER_NFM.OTH_FINISHING.THERM.TOTAL</t>
  </si>
  <si>
    <t>FUEL_EMI.ktCO2.FI.NFM.OTHER_NFM.OTH_FINISHING.THERM.LPG</t>
  </si>
  <si>
    <t>FUEL_EMI.ktCO2.FI.NFM.OTHER_NFM.OTH_FINISHING.THERM.DIESEL_LIQBIO</t>
  </si>
  <si>
    <t>FUEL_EMI.ktCO2.FI.NFM.OTHER_NFM.OTH_FINISHING.THERM.NG_BIOGAS</t>
  </si>
  <si>
    <t>FUEL_EMI.ktCO2.FI.NFM.OTHER_NFM.OTH_FINISHING_STEAM.TOTAL.TOTAL</t>
  </si>
  <si>
    <t>FUEL_EMI.ktCO2.FI.NFM.OTHER_NFM.OTH_FINISHING_STEAM.STEAM.SOLIDS</t>
  </si>
  <si>
    <t>FUEL_EMI.ktCO2.FI.NFM.OTHER_NFM.OTH_FINISHING_STEAM.STEAM.RFG</t>
  </si>
  <si>
    <t>FUEL_EMI.ktCO2.FI.NFM.OTHER_NFM.OTH_FINISHING_STEAM.STEAM.LPG</t>
  </si>
  <si>
    <t>FUEL_EMI.ktCO2.FI.NFM.OTHER_NFM.OTH_FINISHING_STEAM.STEAM.DIESEL_LIQBIO</t>
  </si>
  <si>
    <t>FUEL_EMI.ktCO2.FI.NFM.OTHER_NFM.OTH_FINISHING_STEAM.STEAM.RFO</t>
  </si>
  <si>
    <t>FUEL_EMI.ktCO2.FI.NFM.OTHER_NFM.OTH_FINISHING_STEAM.STEAM.OTHER</t>
  </si>
  <si>
    <t>FUEL_EMI.ktCO2.FI.NFM.OTHER_NFM.OTH_FINISHING_STEAM.STEAM.NG_BIOGAS</t>
  </si>
  <si>
    <t>FUEL_EMI.ktCO2.FI.NFM.OTHER_NFM.OTH_FINISHING_STEAM.STEAM.DERIVED</t>
  </si>
  <si>
    <t>FUEL_EMI.ktCO2.FI.NFM.OTHER_NFM.OTH_FINISHING_STEAM.STEAM.BIOMASS_WASTE</t>
  </si>
  <si>
    <t>FUEL_EMI.ktCO2.FI.NFM.OTHER_NFM.OTH_FINISHING_STEAM.STEAM.STEAM_DISTR</t>
  </si>
  <si>
    <t>FUEL_EMI.ktCO2.FI.NFM.OTHER_NFM.OTH_FINISHING.ELEC.ELEC</t>
  </si>
  <si>
    <t>PROCESS_EMI.ktCO2.FI.NFM.OTHER_NFM</t>
  </si>
  <si>
    <t>Aluminium - primary production (without process emissions)</t>
  </si>
  <si>
    <t>Other non-ferrous metals (without process emissions)</t>
  </si>
  <si>
    <t>Basic and other chemicals</t>
  </si>
  <si>
    <t>VA.Meuro2015.FI.CHI.BASIC_CHEM</t>
  </si>
  <si>
    <t>VA.Meuro2015.FI.CHI.OTHER_CHEM</t>
  </si>
  <si>
    <t>VA.Meuro2015.FI.CHI.PHARM</t>
  </si>
  <si>
    <t>Basic chemicals (kt ethylene eq.)</t>
  </si>
  <si>
    <t>OUTPUT.kt.FI.CHI.BASIC_CHEM</t>
  </si>
  <si>
    <t>Other chemicals (kt ethylene eq.)</t>
  </si>
  <si>
    <t>OUTPUT.kt.FI.CHI.OTHER_CHEM</t>
  </si>
  <si>
    <t>Pharmaceutical products etc. (kt ethylene eq.)</t>
  </si>
  <si>
    <t>OUTPUT.kt.FI.CHI.PHARM</t>
  </si>
  <si>
    <t>CAP.kt.FI.CHI.BASIC_CHEM</t>
  </si>
  <si>
    <t>CAP.kt.FI.CHI.OTHER_CHEM</t>
  </si>
  <si>
    <t>CAP.kt.FI.CHI.PHARM</t>
  </si>
  <si>
    <t>NEWCAP.kt.FI.CHI.BASIC_CHEM</t>
  </si>
  <si>
    <t>NEWCAP.kt.FI.CHI.OTHER_CHEM</t>
  </si>
  <si>
    <t>NEWCAP.kt.FI.CHI.PHARM</t>
  </si>
  <si>
    <t>FEC.ktoe.FI.CHI.TOTAL.TOTAL.TOTAL.TOTAL</t>
  </si>
  <si>
    <t>FEC.ktoe.FI.CHI.TOTAL.TOTAL.TOTAL.SOLIDS</t>
  </si>
  <si>
    <t>FEC.ktoe.FI.CHI.TOTAL.TOTAL.TOTAL.RFG</t>
  </si>
  <si>
    <t>FEC.ktoe.FI.CHI.TOTAL.TOTAL.TOTAL.LPG</t>
  </si>
  <si>
    <t>FEC.ktoe.FI.CHI.TOTAL.TOTAL.TOTAL.DIESEL</t>
  </si>
  <si>
    <t>FEC.ktoe.FI.CHI.TOTAL.TOTAL.TOTAL.RFO</t>
  </si>
  <si>
    <t>FEC.ktoe.FI.CHI.TOTAL.TOTAL.TOTAL.OTHER</t>
  </si>
  <si>
    <t>FEC.ktoe.FI.CHI.TOTAL.TOTAL.TOTAL.NG</t>
  </si>
  <si>
    <t>FEC.ktoe.FI.CHI.TOTAL.TOTAL.TOTAL.DERIVED</t>
  </si>
  <si>
    <t>FEC.ktoe.FI.CHI.TOTAL.TOTAL.TOTAL.BIOMASS_WASTE</t>
  </si>
  <si>
    <t>FEC.ktoe.FI.CHI.TOTAL.TOTAL.TOTAL.BIOGAS</t>
  </si>
  <si>
    <t>FEC.ktoe.FI.CHI.TOTAL.TOTAL.TOTAL.LIQBIO</t>
  </si>
  <si>
    <t>FEC.ktoe.FI.CHI.TOTAL.TOTAL.TOTAL.SOLAR</t>
  </si>
  <si>
    <t>FEC.ktoe.FI.CHI.TOTAL.TOTAL.TOTAL.GEO</t>
  </si>
  <si>
    <t>FEC.ktoe.FI.CHI.TOTAL.TOTAL.TOTAL.AMBIENT</t>
  </si>
  <si>
    <t>FEC.ktoe.FI.CHI.TOTAL.TOTAL.TOTAL.STEAM_DISTR</t>
  </si>
  <si>
    <t>FEC.ktoe.FI.CHI.TOTAL.TOTAL.TOTAL.ELEC</t>
  </si>
  <si>
    <t>Non-energy use in the Chemical industry (ktoe)</t>
  </si>
  <si>
    <t>NONENERGY.ktoe.FI.CHI.TOTAL.TOTAL.TOTAL.TOTAL</t>
  </si>
  <si>
    <t>NONENERGY.ktoe.FI.CHI.TOTAL.TOTAL.TOTAL.SOLIDS</t>
  </si>
  <si>
    <t>NONENERGY.ktoe.FI.CHI.TOTAL.TOTAL.TOTAL.RFG</t>
  </si>
  <si>
    <t>NONENERGY.ktoe.FI.CHI.TOTAL.TOTAL.TOTAL.LPG</t>
  </si>
  <si>
    <t>NONENERGY.ktoe.FI.CHI.TOTAL.TOTAL.TOTAL.DIESEL</t>
  </si>
  <si>
    <t>NONENERGY.ktoe.FI.CHI.TOTAL.TOTAL.TOTAL.RFO</t>
  </si>
  <si>
    <t>NONENERGY.ktoe.FI.CHI.TOTAL.TOTAL.TOTAL.OTHER</t>
  </si>
  <si>
    <t>NONENERGY.ktoe.FI.CHI.TOTAL.TOTAL.TOTAL.NAPHTHA</t>
  </si>
  <si>
    <t>NONENERGY.ktoe.FI.CHI.TOTAL.TOTAL.TOTAL.NG_BIOGAS</t>
  </si>
  <si>
    <t>NONENERGY.ktoe.FI.CHI.TOTAL.TOTAL.TOTAL.DERIVED</t>
  </si>
  <si>
    <t>NONENERGY.ktoe.FI.CHI.TOTAL.TOTAL.TOTAL.BIOMASS_WASTE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</si>
  <si>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</si>
  <si>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</si>
  <si>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</si>
  <si>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</si>
  <si>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</si>
  <si>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FEC.ktoe.FI.CHI.BASIC_CHEM.LIGHT.GENERIC.ELEC</t>
  </si>
  <si>
    <t>FEC.ktoe.FI.CHI.BASIC_CHEM.AIRCOMP.GENERIC.ELEC</t>
  </si>
  <si>
    <t>FEC.ktoe.FI.CHI.BASIC_CHEM.MOTOR.GENERIC.ELEC</t>
  </si>
  <si>
    <t>FEC.ktoe.FI.CHI.BASIC_CHEM.FANS.GENERIC.ELEC</t>
  </si>
  <si>
    <t>FEC.ktoe.FI.CHI.BASIC_CHEM.LOW_ENTH.TOTAL.TOTAL</t>
  </si>
  <si>
    <t>FEC.ktoe.FI.CHI.BASIC_CHEM.LOW_ENTH.THERM.DIESEL_LIQBIO</t>
  </si>
  <si>
    <t>FEC.ktoe.FI.CHI.BASIC_CHEM.LOW_ENTH.THERM.NG_BIOGAS</t>
  </si>
  <si>
    <t>FEC.ktoe.FI.CHI.BASIC_CHEM.LOW_ENTH.THERM.SOLAR_GEO</t>
  </si>
  <si>
    <t>FEC.ktoe.FI.CHI.BASIC_CHEM.LOW_ENTH.HP.AMBIENT</t>
  </si>
  <si>
    <t>FEC.ktoe.FI.CHI.BASIC_CHEM.LOW_ENTH.THERM.ELEC</t>
  </si>
  <si>
    <t>Chemicals: Feedstock (energy used as raw material)</t>
  </si>
  <si>
    <t>Chemicals: Steam processing</t>
  </si>
  <si>
    <t>FEC.ktoe.FI.CHI.BASIC_CHEM.PROCESSING.TOTAL.TOTAL</t>
  </si>
  <si>
    <t>FEC.ktoe.FI.CHI.BASIC_CHEM.PROCESSING.STEAM.SOLIDS</t>
  </si>
  <si>
    <t>FEC.ktoe.FI.CHI.BASIC_CHEM.PROCESSING.STEAM.RFG</t>
  </si>
  <si>
    <t>FEC.ktoe.FI.CHI.BASIC_CHEM.PROCESSING.STEAM.LPG</t>
  </si>
  <si>
    <t>FEC.ktoe.FI.CHI.BASIC_CHEM.PROCESSING.STEAM.DIESEL_LIQBIO</t>
  </si>
  <si>
    <t>FEC.ktoe.FI.CHI.BASIC_CHEM.PROCESSING.STEAM.RFO</t>
  </si>
  <si>
    <t>FEC.ktoe.FI.CHI.BASIC_CHEM.PROCESSING.STEAM.OTHER</t>
  </si>
  <si>
    <t>FEC.ktoe.FI.CHI.BASIC_CHEM.PROCESSING.STEAM.NG_BIOGAS</t>
  </si>
  <si>
    <t>FEC.ktoe.FI.CHI.BASIC_CHEM.PROCESSING.STEAM.DERIVED</t>
  </si>
  <si>
    <t>FEC.ktoe.FI.CHI.BASIC_CHEM.PROCESSING.STEAM.BIOMASS_WASTE</t>
  </si>
  <si>
    <t>FEC.ktoe.FI.CHI.BASIC_CHEM.PROCESSING.STEAM.STEAM_DISTR</t>
  </si>
  <si>
    <t>Chemicals: Furnaces</t>
  </si>
  <si>
    <t>FEC.ktoe.FI.CHI.BASIC_CHEM.PROC_HEAT.TOTAL.TOTAL</t>
  </si>
  <si>
    <t>Chemicals: Furnaces - Thermal</t>
  </si>
  <si>
    <t>FEC.ktoe.FI.CHI.BASIC_CHEM.PROC_HEAT.THERM.TOTAL</t>
  </si>
  <si>
    <t>FEC.ktoe.FI.CHI.BASIC_CHEM.PROC_HEAT.THERM.SOLIDS</t>
  </si>
  <si>
    <t>FEC.ktoe.FI.CHI.BASIC_CHEM.PROC_HEAT.THERM.LPG</t>
  </si>
  <si>
    <t>FEC.ktoe.FI.CHI.BASIC_CHEM.PROC_HEAT.THERM.DIESEL_LIQBIO</t>
  </si>
  <si>
    <t>FEC.ktoe.FI.CHI.BASIC_CHEM.PROC_HEAT.THERM.RFO</t>
  </si>
  <si>
    <t>FEC.ktoe.FI.CHI.BASIC_CHEM.PROC_HEAT.THERM.NG_BIOGAS</t>
  </si>
  <si>
    <t>Chemicals: Furnaces - Electric</t>
  </si>
  <si>
    <t>FEC.ktoe.FI.CHI.BASIC_CHEM.PROC_HEAT.ELEC.ELEC</t>
  </si>
  <si>
    <t>Chemicals: Process cooling</t>
  </si>
  <si>
    <t>Chemicals: Process cooling - Natural gas and biogas</t>
  </si>
  <si>
    <t>FEC.ktoe.FI.CHI.BASIC_CHEM.PROC_COOL.THERM.NG_BIOGAS</t>
  </si>
  <si>
    <t>Chemicals: Process cooling - Steam</t>
  </si>
  <si>
    <t>FEC.ktoe.FI.CHI.BASIC_CHEM.PROC_COOL_STEAM.TOTAL.TOTAL</t>
  </si>
  <si>
    <t>FEC.ktoe.FI.CHI.BASIC_CHEM.PROC_COOL_STEAM.STEAM.SOLIDS</t>
  </si>
  <si>
    <t>FEC.ktoe.FI.CHI.BASIC_CHEM.PROC_COOL_STEAM.STEAM.RFG</t>
  </si>
  <si>
    <t>FEC.ktoe.FI.CHI.BASIC_CHEM.PROC_COOL_STEAM.STEAM.LPG</t>
  </si>
  <si>
    <t>FEC.ktoe.FI.CHI.BASIC_CHEM.PROC_COOL_STEAM.STEAM.DIESEL_LIQBIO</t>
  </si>
  <si>
    <t>FEC.ktoe.FI.CHI.BASIC_CHEM.PROC_COOL_STEAM.STEAM.RFO</t>
  </si>
  <si>
    <t>FEC.ktoe.FI.CHI.BASIC_CHEM.PROC_COOL_STEAM.STEAM.OTHER</t>
  </si>
  <si>
    <t>FEC.ktoe.FI.CHI.BASIC_CHEM.PROC_COOL_STEAM.STEAM.NG_BIOGAS</t>
  </si>
  <si>
    <t>FEC.ktoe.FI.CHI.BASIC_CHEM.PROC_COOL_STEAM.STEAM.DERIVED</t>
  </si>
  <si>
    <t>FEC.ktoe.FI.CHI.BASIC_CHEM.PROC_COOL_STEAM.STEAM.BIOMASS_WASTE</t>
  </si>
  <si>
    <t>FEC.ktoe.FI.CHI.BASIC_CHEM.PROC_COOL_STEAM.STEAM.STEAM_DISTR</t>
  </si>
  <si>
    <t>Chemicals: Process cooling - Electric</t>
  </si>
  <si>
    <t>FEC.ktoe.FI.CHI.BASIC_CHEM.PROC_COOL.ELEC.ELEC</t>
  </si>
  <si>
    <t>Chemicals: Generic electric process</t>
  </si>
  <si>
    <t>FEC.ktoe.FI.CHI.BASIC_CHEM.GENERIC.MECH.ELEC</t>
  </si>
  <si>
    <t>FEC.ktoe.FI.CHI.OTHER_CHEM.TOTAL.TOTAL.TOTAL</t>
  </si>
  <si>
    <t>FEC.ktoe.FI.CHI.OTHER_CHEM.LIGHT.GENERIC.ELEC</t>
  </si>
  <si>
    <t>FEC.ktoe.FI.CHI.OTHER_CHEM.AIRCOMP.GENERIC.ELEC</t>
  </si>
  <si>
    <t>FEC.ktoe.FI.CHI.OTHER_CHEM.MOTOR.GENERIC.ELEC</t>
  </si>
  <si>
    <t>FEC.ktoe.FI.CHI.OTHER_CHEM.FANS.GENERIC.ELEC</t>
  </si>
  <si>
    <t>FEC.ktoe.FI.CHI.OTHER_CHEM.LOW_ENTH.TOTAL.TOTAL</t>
  </si>
  <si>
    <t>FEC.ktoe.FI.CHI.OTHER_CHEM.LOW_ENTH.THERM.DIESEL_LIQBIO</t>
  </si>
  <si>
    <t>FEC.ktoe.FI.CHI.OTHER_CHEM.LOW_ENTH.THERM.NG_BIOGAS</t>
  </si>
  <si>
    <t>FEC.ktoe.FI.CHI.OTHER_CHEM.LOW_ENTH.THERM.SOLAR_GEO</t>
  </si>
  <si>
    <t>FEC.ktoe.FI.CHI.OTHER_CHEM.LOW_ENTH.HP.AMBIENT</t>
  </si>
  <si>
    <t>FEC.ktoe.FI.CHI.OTHER_CHEM.LOW_ENTH.THERM.ELEC</t>
  </si>
  <si>
    <t>Chemicals: High-enthalpy heat processing</t>
  </si>
  <si>
    <t>High-enthalpy heat processing - Steam</t>
  </si>
  <si>
    <t>FEC.ktoe.FI.CHI.OTHER_CHEM.PROCESSING_STEAM.TOTAL.TOTAL</t>
  </si>
  <si>
    <t>FEC.ktoe.FI.CHI.OTHER_CHEM.PROCESSING_STEAM.STEAM.SOLIDS</t>
  </si>
  <si>
    <t>FEC.ktoe.FI.CHI.OTHER_CHEM.PROCESSING_STEAM.STEAM.RFG</t>
  </si>
  <si>
    <t>FEC.ktoe.FI.CHI.OTHER_CHEM.PROCESSING_STEAM.STEAM.LPG</t>
  </si>
  <si>
    <t>FEC.ktoe.FI.CHI.OTHER_CHEM.PROCESSING_STEAM.STEAM.DIESEL_LIQBIO</t>
  </si>
  <si>
    <t>FEC.ktoe.FI.CHI.OTHER_CHEM.PROCESSING_STEAM.STEAM.RFO</t>
  </si>
  <si>
    <t>FEC.ktoe.FI.CHI.OTHER_CHEM.PROCESSING_STEAM.STEAM.OTHER</t>
  </si>
  <si>
    <t>FEC.ktoe.FI.CHI.OTHER_CHEM.PROCESSING_STEAM.STEAM.NG_BIOGAS</t>
  </si>
  <si>
    <t>FEC.ktoe.FI.CHI.OTHER_CHEM.PROCESSING_STEAM.STEAM.DERIVED</t>
  </si>
  <si>
    <t>FEC.ktoe.FI.CHI.OTHER_CHEM.PROCESSING_STEAM.STEAM.BIOMASS_WASTE</t>
  </si>
  <si>
    <t>FEC.ktoe.FI.CHI.OTHER_CHEM.PROCESSING_STEAM.STEAM.STEAM_DISTR</t>
  </si>
  <si>
    <t>High-enthalpy heat processing - Electric (microwave)</t>
  </si>
  <si>
    <t>FEC.ktoe.FI.CHI.OTHER_CHEM.PROCESSING.MICROW.ELEC</t>
  </si>
  <si>
    <t>FEC.ktoe.FI.CHI.OTHER_CHEM.PROC_HEAT.TOTAL.TOTAL</t>
  </si>
  <si>
    <t>FEC.ktoe.FI.CHI.OTHER_CHEM.PROC_HEAT.THERM.TOTAL</t>
  </si>
  <si>
    <t>FEC.ktoe.FI.CHI.OTHER_CHEM.PROC_HEAT.THERM.SOLIDS</t>
  </si>
  <si>
    <t>FEC.ktoe.FI.CHI.OTHER_CHEM.PROC_HEAT.THERM.LPG</t>
  </si>
  <si>
    <t>FEC.ktoe.FI.CHI.OTHER_CHEM.PROC_HEAT.THERM.DIESEL_LIQBIO</t>
  </si>
  <si>
    <t>FEC.ktoe.FI.CHI.OTHER_CHEM.PROC_HEAT.THERM.RFO</t>
  </si>
  <si>
    <t>FEC.ktoe.FI.CHI.OTHER_CHEM.PROC_HEAT.THERM.NG_BIOGAS</t>
  </si>
  <si>
    <t>FEC.ktoe.FI.CHI.OTHER_CHEM.PROC_HEAT.ELEC.ELEC</t>
  </si>
  <si>
    <t>FEC.ktoe.FI.CHI.OTHER_CHEM.PROC_COOL.THERM.NG_BIOGAS</t>
  </si>
  <si>
    <t>FEC.ktoe.FI.CHI.OTHER_CHEM.PROC_COOL_STEAM.TOTAL.TOTAL</t>
  </si>
  <si>
    <t>FEC.ktoe.FI.CHI.OTHER_CHEM.PROC_COOL_STEAM.STEAM.SOLIDS</t>
  </si>
  <si>
    <t>FEC.ktoe.FI.CHI.OTHER_CHEM.PROC_COOL_STEAM.STEAM.RFG</t>
  </si>
  <si>
    <t>FEC.ktoe.FI.CHI.OTHER_CHEM.PROC_COOL_STEAM.STEAM.LPG</t>
  </si>
  <si>
    <t>FEC.ktoe.FI.CHI.OTHER_CHEM.PROC_COOL_STEAM.STEAM.DIESEL_LIQBIO</t>
  </si>
  <si>
    <t>FEC.ktoe.FI.CHI.OTHER_CHEM.PROC_COOL_STEAM.STEAM.RFO</t>
  </si>
  <si>
    <t>FEC.ktoe.FI.CHI.OTHER_CHEM.PROC_COOL_STEAM.STEAM.OTHER</t>
  </si>
  <si>
    <t>FEC.ktoe.FI.CHI.OTHER_CHEM.PROC_COOL_STEAM.STEAM.NG_BIOGAS</t>
  </si>
  <si>
    <t>FEC.ktoe.FI.CHI.OTHER_CHEM.PROC_COOL_STEAM.STEAM.DERIVED</t>
  </si>
  <si>
    <t>FEC.ktoe.FI.CHI.OTHER_CHEM.PROC_COOL_STEAM.STEAM.BIOMASS_WASTE</t>
  </si>
  <si>
    <t>FEC.ktoe.FI.CHI.OTHER_CHEM.PROC_COOL_STEAM.STEAM.STEAM_DISTR</t>
  </si>
  <si>
    <t>FEC.ktoe.FI.CHI.OTHER_CHEM.PROC_COOL.ELEC.ELEC</t>
  </si>
  <si>
    <t>FEC.ktoe.FI.CHI.OTHER_CHEM.GENERIC.MECH.ELEC</t>
  </si>
  <si>
    <t>FEC.ktoe.FI.CHI.PHARM.TOTAL.TOTAL.TOTAL</t>
  </si>
  <si>
    <t>FEC.ktoe.FI.CHI.PHARM.LIGHT.GENERIC.ELEC</t>
  </si>
  <si>
    <t>FEC.ktoe.FI.CHI.PHARM.AIRCOMP.GENERIC.ELEC</t>
  </si>
  <si>
    <t>FEC.ktoe.FI.CHI.PHARM.MOTOR.GENERIC.ELEC</t>
  </si>
  <si>
    <t>FEC.ktoe.FI.CHI.PHARM.FANS.GENERIC.ELEC</t>
  </si>
  <si>
    <t>FEC.ktoe.FI.CHI.PHARM.LOW_ENTH.TOTAL.TOTAL</t>
  </si>
  <si>
    <t>FEC.ktoe.FI.CHI.PHARM.LOW_ENTH.THERM.DIESEL_LIQBIO</t>
  </si>
  <si>
    <t>FEC.ktoe.FI.CHI.PHARM.LOW_ENTH.THERM.NG_BIOGAS</t>
  </si>
  <si>
    <t>FEC.ktoe.FI.CHI.PHARM.LOW_ENTH.THERM.SOLAR_GEO</t>
  </si>
  <si>
    <t>FEC.ktoe.FI.CHI.PHARM.LOW_ENTH.HP.AMBIENT</t>
  </si>
  <si>
    <t>FEC.ktoe.FI.CHI.PHARM.LOW_ENTH.THERM.ELEC</t>
  </si>
  <si>
    <t>FEC.ktoe.FI.CHI.PHARM.PROCESSING_STEAM.TOTAL.TOTAL</t>
  </si>
  <si>
    <t>FEC.ktoe.FI.CHI.PHARM.PROCESSING_STEAM.STEAM.SOLIDS</t>
  </si>
  <si>
    <t>FEC.ktoe.FI.CHI.PHARM.PROCESSING_STEAM.STEAM.RFG</t>
  </si>
  <si>
    <t>FEC.ktoe.FI.CHI.PHARM.PROCESSING_STEAM.STEAM.LPG</t>
  </si>
  <si>
    <t>FEC.ktoe.FI.CHI.PHARM.PROCESSING_STEAM.STEAM.DIESEL_LIQBIO</t>
  </si>
  <si>
    <t>FEC.ktoe.FI.CHI.PHARM.PROCESSING_STEAM.STEAM.RFO</t>
  </si>
  <si>
    <t>FEC.ktoe.FI.CHI.PHARM.PROCESSING_STEAM.STEAM.OTHER</t>
  </si>
  <si>
    <t>FEC.ktoe.FI.CHI.PHARM.PROCESSING_STEAM.STEAM.NG_BIOGAS</t>
  </si>
  <si>
    <t>FEC.ktoe.FI.CHI.PHARM.PROCESSING_STEAM.STEAM.DERIVED</t>
  </si>
  <si>
    <t>FEC.ktoe.FI.CHI.PHARM.PROCESSING_STEAM.STEAM.BIOMASS_WASTE</t>
  </si>
  <si>
    <t>FEC.ktoe.FI.CHI.PHARM.PROCESSING_STEAM.STEAM.STEAM_DISTR</t>
  </si>
  <si>
    <t>FEC.ktoe.FI.CHI.PHARM.PROCESSING.MICROW.ELEC</t>
  </si>
  <si>
    <t>FEC.ktoe.FI.CHI.PHARM.PROC_HEAT.TOTAL.TOTAL</t>
  </si>
  <si>
    <t>FEC.ktoe.FI.CHI.PHARM.PROC_HEAT.THERM.TOTAL</t>
  </si>
  <si>
    <t>FEC.ktoe.FI.CHI.PHARM.PROC_HEAT.THERM.SOLIDS</t>
  </si>
  <si>
    <t>FEC.ktoe.FI.CHI.PHARM.PROC_HEAT.THERM.LPG</t>
  </si>
  <si>
    <t>FEC.ktoe.FI.CHI.PHARM.PROC_HEAT.THERM.DIESEL_LIQBIO</t>
  </si>
  <si>
    <t>FEC.ktoe.FI.CHI.PHARM.PROC_HEAT.THERM.RFO</t>
  </si>
  <si>
    <t>FEC.ktoe.FI.CHI.PHARM.PROC_HEAT.THERM.NG_BIOGAS</t>
  </si>
  <si>
    <t>FEC.ktoe.FI.CHI.PHARM.PROC_HEAT.ELEC.ELEC</t>
  </si>
  <si>
    <t>FEC.ktoe.FI.CHI.PHARM.PROC_COOL.THERM.NG_BIOGAS</t>
  </si>
  <si>
    <t>FEC.ktoe.FI.CHI.PHARM.PROC_COOL_STEAM.TOTAL.TOTAL</t>
  </si>
  <si>
    <t>FEC.ktoe.FI.CHI.PHARM.PROC_COOL_STEAM.STEAM.SOLIDS</t>
  </si>
  <si>
    <t>FEC.ktoe.FI.CHI.PHARM.PROC_COOL_STEAM.STEAM.RFG</t>
  </si>
  <si>
    <t>FEC.ktoe.FI.CHI.PHARM.PROC_COOL_STEAM.STEAM.LPG</t>
  </si>
  <si>
    <t>FEC.ktoe.FI.CHI.PHARM.PROC_COOL_STEAM.STEAM.DIESEL_LIQBIO</t>
  </si>
  <si>
    <t>FEC.ktoe.FI.CHI.PHARM.PROC_COOL_STEAM.STEAM.RFO</t>
  </si>
  <si>
    <t>FEC.ktoe.FI.CHI.PHARM.PROC_COOL_STEAM.STEAM.OTHER</t>
  </si>
  <si>
    <t>FEC.ktoe.FI.CHI.PHARM.PROC_COOL_STEAM.STEAM.NG_BIOGAS</t>
  </si>
  <si>
    <t>FEC.ktoe.FI.CHI.PHARM.PROC_COOL_STEAM.STEAM.DERIVED</t>
  </si>
  <si>
    <t>FEC.ktoe.FI.CHI.PHARM.PROC_COOL_STEAM.STEAM.BIOMASS_WASTE</t>
  </si>
  <si>
    <t>FEC.ktoe.FI.CHI.PHARM.PROC_COOL_STEAM.STEAM.STEAM_DISTR</t>
  </si>
  <si>
    <t>FEC.ktoe.FI.CHI.PHARM.PROC_COOL.ELEC.ELEC</t>
  </si>
  <si>
    <t>FEC.ktoe.FI.CHI.PHARM.GENERIC.MECH.ELEC</t>
  </si>
  <si>
    <t>Chemicals: Process cooling - Natural gas</t>
  </si>
  <si>
    <t>UED.ktoe.FI.CHI.BASIC_CHEM.LIGHT.GENERIC.ELEC</t>
  </si>
  <si>
    <t>UED.ktoe.FI.CHI.BASIC_CHEM.AIRCOMP.GENERIC.ELEC</t>
  </si>
  <si>
    <t>UED.ktoe.FI.CHI.BASIC_CHEM.MOTOR.GENERIC.ELEC</t>
  </si>
  <si>
    <t>UED.ktoe.FI.CHI.BASIC_CHEM.FANS.GENERIC.ELEC</t>
  </si>
  <si>
    <t>UED.ktoe.FI.CHI.BASIC_CHEM.LOW_ENTH.TOTAL.TOTAL</t>
  </si>
  <si>
    <t>UED.ktoe.FI.CHI.BASIC_CHEM.LOW_ENTH.THERM.DIESEL_LIQBIO</t>
  </si>
  <si>
    <t>UED.ktoe.FI.CHI.BASIC_CHEM.LOW_ENTH.THERM.NG_BIOGAS</t>
  </si>
  <si>
    <t>UED.ktoe.FI.CHI.BASIC_CHEM.LOW_ENTH.THERM.SOLAR_GEO</t>
  </si>
  <si>
    <t>UED.ktoe.FI.CHI.BASIC_CHEM.LOW_ENTH.HP.AMBIENT</t>
  </si>
  <si>
    <t>UED.ktoe.FI.CHI.BASIC_CHEM.LOW_ENTH.THERM.ELEC</t>
  </si>
  <si>
    <t>UED.ktoe.FI.CHI.BASIC_CHEM.PROCESSING.TOTAL.TOTAL</t>
  </si>
  <si>
    <t>UED.ktoe.FI.CHI.BASIC_CHEM.PROCESSING.STEAM.SOLIDS</t>
  </si>
  <si>
    <t>UED.ktoe.FI.CHI.BASIC_CHEM.PROCESSING.STEAM.RFG</t>
  </si>
  <si>
    <t>UED.ktoe.FI.CHI.BASIC_CHEM.PROCESSING.STEAM.LPG</t>
  </si>
  <si>
    <t>UED.ktoe.FI.CHI.BASIC_CHEM.PROCESSING.STEAM.DIESEL_LIQBIO</t>
  </si>
  <si>
    <t>UED.ktoe.FI.CHI.BASIC_CHEM.PROCESSING.STEAM.RFO</t>
  </si>
  <si>
    <t>UED.ktoe.FI.CHI.BASIC_CHEM.PROCESSING.STEAM.OTHER</t>
  </si>
  <si>
    <t>UED.ktoe.FI.CHI.BASIC_CHEM.PROCESSING.STEAM.NG_BIOGAS</t>
  </si>
  <si>
    <t>UED.ktoe.FI.CHI.BASIC_CHEM.PROCESSING.STEAM.DERIVED</t>
  </si>
  <si>
    <t>UED.ktoe.FI.CHI.BASIC_CHEM.PROCESSING.STEAM.BIOMASS_WASTE</t>
  </si>
  <si>
    <t>UED.ktoe.FI.CHI.BASIC_CHEM.PROCESSING.STEAM.STEAM_DISTR</t>
  </si>
  <si>
    <t>UED.ktoe.FI.CHI.BASIC_CHEM.PROC_HEAT.TOTAL.TOTAL</t>
  </si>
  <si>
    <t>UED.ktoe.FI.CHI.BASIC_CHEM.PROC_HEAT.THERM.TOTAL</t>
  </si>
  <si>
    <t>UED.ktoe.FI.CHI.BASIC_CHEM.PROC_HEAT.THERM.SOLIDS</t>
  </si>
  <si>
    <t>UED.ktoe.FI.CHI.BASIC_CHEM.PROC_HEAT.THERM.LPG</t>
  </si>
  <si>
    <t>UED.ktoe.FI.CHI.BASIC_CHEM.PROC_HEAT.THERM.DIESEL_LIQBIO</t>
  </si>
  <si>
    <t>UED.ktoe.FI.CHI.BASIC_CHEM.PROC_HEAT.THERM.RFO</t>
  </si>
  <si>
    <t>UED.ktoe.FI.CHI.BASIC_CHEM.PROC_HEAT.THERM.NG_BIOGAS</t>
  </si>
  <si>
    <t>UED.ktoe.FI.CHI.BASIC_CHEM.PROC_HEAT.ELEC.ELEC</t>
  </si>
  <si>
    <t>UED.ktoe.FI.CHI.BASIC_CHEM.PROC_COOL.THERM.NG_BIOGAS</t>
  </si>
  <si>
    <t>UED.ktoe.FI.CHI.BASIC_CHEM.PROC_COOL_STEAM.TOTAL.TOTAL</t>
  </si>
  <si>
    <t>UED.ktoe.FI.CHI.BASIC_CHEM.PROC_COOL_STEAM.STEAM.SOLIDS</t>
  </si>
  <si>
    <t>UED.ktoe.FI.CHI.BASIC_CHEM.PROC_COOL_STEAM.STEAM.RFG</t>
  </si>
  <si>
    <t>UED.ktoe.FI.CHI.BASIC_CHEM.PROC_COOL_STEAM.STEAM.LPG</t>
  </si>
  <si>
    <t>UED.ktoe.FI.CHI.BASIC_CHEM.PROC_COOL_STEAM.STEAM.DIESEL_LIQBIO</t>
  </si>
  <si>
    <t>UED.ktoe.FI.CHI.BASIC_CHEM.PROC_COOL_STEAM.STEAM.RFO</t>
  </si>
  <si>
    <t>UED.ktoe.FI.CHI.BASIC_CHEM.PROC_COOL_STEAM.STEAM.OTHER</t>
  </si>
  <si>
    <t>UED.ktoe.FI.CHI.BASIC_CHEM.PROC_COOL_STEAM.STEAM.NG_BIOGAS</t>
  </si>
  <si>
    <t>UED.ktoe.FI.CHI.BASIC_CHEM.PROC_COOL_STEAM.STEAM.DERIVED</t>
  </si>
  <si>
    <t>UED.ktoe.FI.CHI.BASIC_CHEM.PROC_COOL_STEAM.STEAM.BIOMASS_WASTE</t>
  </si>
  <si>
    <t>UED.ktoe.FI.CHI.BASIC_CHEM.PROC_COOL_STEAM.STEAM.STEAM_DISTR</t>
  </si>
  <si>
    <t>UED.ktoe.FI.CHI.BASIC_CHEM.PROC_COOL.ELEC.ELEC</t>
  </si>
  <si>
    <t>UED.ktoe.FI.CHI.BASIC_CHEM.GENERIC.MECH.ELEC</t>
  </si>
  <si>
    <t>UED.ktoe.FI.CHI.OTHER_CHEM.TOTAL.TOTAL.TOTAL</t>
  </si>
  <si>
    <t>UED.ktoe.FI.CHI.OTHER_CHEM.LIGHT.GENERIC.ELEC</t>
  </si>
  <si>
    <t>UED.ktoe.FI.CHI.OTHER_CHEM.AIRCOMP.GENERIC.ELEC</t>
  </si>
  <si>
    <t>UED.ktoe.FI.CHI.OTHER_CHEM.MOTOR.GENERIC.ELEC</t>
  </si>
  <si>
    <t>UED.ktoe.FI.CHI.OTHER_CHEM.FANS.GENERIC.ELEC</t>
  </si>
  <si>
    <t>UED.ktoe.FI.CHI.OTHER_CHEM.LOW_ENTH.TOTAL.TOTAL</t>
  </si>
  <si>
    <t>UED.ktoe.FI.CHI.OTHER_CHEM.LOW_ENTH.THERM.DIESEL_LIQBIO</t>
  </si>
  <si>
    <t>UED.ktoe.FI.CHI.OTHER_CHEM.LOW_ENTH.THERM.NG_BIOGAS</t>
  </si>
  <si>
    <t>UED.ktoe.FI.CHI.OTHER_CHEM.LOW_ENTH.THERM.SOLAR_GEO</t>
  </si>
  <si>
    <t>UED.ktoe.FI.CHI.OTHER_CHEM.LOW_ENTH.HP.AMBIENT</t>
  </si>
  <si>
    <t>UED.ktoe.FI.CHI.OTHER_CHEM.LOW_ENTH.THERM.ELEC</t>
  </si>
  <si>
    <t>UED.ktoe.FI.CHI.OTHER_CHEM.PROCESSING_STEAM.TOTAL.TOTAL</t>
  </si>
  <si>
    <t>UED.ktoe.FI.CHI.OTHER_CHEM.PROCESSING_STEAM.STEAM.SOLIDS</t>
  </si>
  <si>
    <t>UED.ktoe.FI.CHI.OTHER_CHEM.PROCESSING_STEAM.STEAM.RFG</t>
  </si>
  <si>
    <t>UED.ktoe.FI.CHI.OTHER_CHEM.PROCESSING_STEAM.STEAM.LPG</t>
  </si>
  <si>
    <t>UED.ktoe.FI.CHI.OTHER_CHEM.PROCESSING_STEAM.STEAM.DIESEL_LIQBIO</t>
  </si>
  <si>
    <t>UED.ktoe.FI.CHI.OTHER_CHEM.PROCESSING_STEAM.STEAM.RFO</t>
  </si>
  <si>
    <t>UED.ktoe.FI.CHI.OTHER_CHEM.PROCESSING_STEAM.STEAM.OTHER</t>
  </si>
  <si>
    <t>UED.ktoe.FI.CHI.OTHER_CHEM.PROCESSING_STEAM.STEAM.NG_BIOGAS</t>
  </si>
  <si>
    <t>UED.ktoe.FI.CHI.OTHER_CHEM.PROCESSING_STEAM.STEAM.DERIVED</t>
  </si>
  <si>
    <t>UED.ktoe.FI.CHI.OTHER_CHEM.PROCESSING_STEAM.STEAM.BIOMASS_WASTE</t>
  </si>
  <si>
    <t>UED.ktoe.FI.CHI.OTHER_CHEM.PROCESSING_STEAM.STEAM.STEAM_DISTR</t>
  </si>
  <si>
    <t>UED.ktoe.FI.CHI.OTHER_CHEM.PROCESSING.MICROW.ELEC</t>
  </si>
  <si>
    <t>UED.ktoe.FI.CHI.OTHER_CHEM.PROC_HEAT.TOTAL.TOTAL</t>
  </si>
  <si>
    <t>UED.ktoe.FI.CHI.OTHER_CHEM.PROC_HEAT.THERM.TOTAL</t>
  </si>
  <si>
    <t>UED.ktoe.FI.CHI.OTHER_CHEM.PROC_HEAT.THERM.SOLIDS</t>
  </si>
  <si>
    <t>UED.ktoe.FI.CHI.OTHER_CHEM.PROC_HEAT.THERM.LPG</t>
  </si>
  <si>
    <t>UED.ktoe.FI.CHI.OTHER_CHEM.PROC_HEAT.THERM.DIESEL_LIQBIO</t>
  </si>
  <si>
    <t>UED.ktoe.FI.CHI.OTHER_CHEM.PROC_HEAT.THERM.RFO</t>
  </si>
  <si>
    <t>UED.ktoe.FI.CHI.OTHER_CHEM.PROC_HEAT.THERM.NG_BIOGAS</t>
  </si>
  <si>
    <t>UED.ktoe.FI.CHI.OTHER_CHEM.PROC_HEAT.ELEC.ELEC</t>
  </si>
  <si>
    <t>UED.ktoe.FI.CHI.OTHER_CHEM.PROC_COOL.THERM.NG_BIOGAS</t>
  </si>
  <si>
    <t>UED.ktoe.FI.CHI.OTHER_CHEM.PROC_COOL_STEAM.TOTAL.TOTAL</t>
  </si>
  <si>
    <t>UED.ktoe.FI.CHI.OTHER_CHEM.PROC_COOL_STEAM.STEAM.SOLIDS</t>
  </si>
  <si>
    <t>UED.ktoe.FI.CHI.OTHER_CHEM.PROC_COOL_STEAM.STEAM.RFG</t>
  </si>
  <si>
    <t>UED.ktoe.FI.CHI.OTHER_CHEM.PROC_COOL_STEAM.STEAM.LPG</t>
  </si>
  <si>
    <t>UED.ktoe.FI.CHI.OTHER_CHEM.PROC_COOL_STEAM.STEAM.DIESEL_LIQBIO</t>
  </si>
  <si>
    <t>UED.ktoe.FI.CHI.OTHER_CHEM.PROC_COOL_STEAM.STEAM.RFO</t>
  </si>
  <si>
    <t>UED.ktoe.FI.CHI.OTHER_CHEM.PROC_COOL_STEAM.STEAM.OTHER</t>
  </si>
  <si>
    <t>UED.ktoe.FI.CHI.OTHER_CHEM.PROC_COOL_STEAM.STEAM.NG_BIOGAS</t>
  </si>
  <si>
    <t>UED.ktoe.FI.CHI.OTHER_CHEM.PROC_COOL_STEAM.STEAM.DERIVED</t>
  </si>
  <si>
    <t>UED.ktoe.FI.CHI.OTHER_CHEM.PROC_COOL_STEAM.STEAM.BIOMASS_WASTE</t>
  </si>
  <si>
    <t>UED.ktoe.FI.CHI.OTHER_CHEM.PROC_COOL_STEAM.STEAM.STEAM_DISTR</t>
  </si>
  <si>
    <t>UED.ktoe.FI.CHI.OTHER_CHEM.PROC_COOL.ELEC.ELEC</t>
  </si>
  <si>
    <t>UED.ktoe.FI.CHI.OTHER_CHEM.GENERIC.MECH.ELEC</t>
  </si>
  <si>
    <t>UED.ktoe.FI.CHI.PHARM.TOTAL.TOTAL.TOTAL</t>
  </si>
  <si>
    <t>UED.ktoe.FI.CHI.PHARM.LIGHT.GENERIC.ELEC</t>
  </si>
  <si>
    <t>UED.ktoe.FI.CHI.PHARM.AIRCOMP.GENERIC.ELEC</t>
  </si>
  <si>
    <t>UED.ktoe.FI.CHI.PHARM.MOTOR.GENERIC.ELEC</t>
  </si>
  <si>
    <t>UED.ktoe.FI.CHI.PHARM.FANS.GENERIC.ELEC</t>
  </si>
  <si>
    <t>UED.ktoe.FI.CHI.PHARM.LOW_ENTH.TOTAL.TOTAL</t>
  </si>
  <si>
    <t>UED.ktoe.FI.CHI.PHARM.LOW_ENTH.THERM.DIESEL_LIQBIO</t>
  </si>
  <si>
    <t>UED.ktoe.FI.CHI.PHARM.LOW_ENTH.THERM.NG_BIOGAS</t>
  </si>
  <si>
    <t>UED.ktoe.FI.CHI.PHARM.LOW_ENTH.THERM.SOLAR_GEO</t>
  </si>
  <si>
    <t>UED.ktoe.FI.CHI.PHARM.LOW_ENTH.HP.AMBIENT</t>
  </si>
  <si>
    <t>UED.ktoe.FI.CHI.PHARM.LOW_ENTH.THERM.ELEC</t>
  </si>
  <si>
    <t>UED.ktoe.FI.CHI.PHARM.PROCESSING_STEAM.TOTAL.TOTAL</t>
  </si>
  <si>
    <t>UED.ktoe.FI.CHI.PHARM.PROCESSING_STEAM.STEAM.SOLIDS</t>
  </si>
  <si>
    <t>UED.ktoe.FI.CHI.PHARM.PROCESSING_STEAM.STEAM.RFG</t>
  </si>
  <si>
    <t>UED.ktoe.FI.CHI.PHARM.PROCESSING_STEAM.STEAM.LPG</t>
  </si>
  <si>
    <t>UED.ktoe.FI.CHI.PHARM.PROCESSING_STEAM.STEAM.DIESEL_LIQBIO</t>
  </si>
  <si>
    <t>UED.ktoe.FI.CHI.PHARM.PROCESSING_STEAM.STEAM.RFO</t>
  </si>
  <si>
    <t>UED.ktoe.FI.CHI.PHARM.PROCESSING_STEAM.STEAM.OTHER</t>
  </si>
  <si>
    <t>UED.ktoe.FI.CHI.PHARM.PROCESSING_STEAM.STEAM.NG_BIOGAS</t>
  </si>
  <si>
    <t>UED.ktoe.FI.CHI.PHARM.PROCESSING_STEAM.STEAM.DERIVED</t>
  </si>
  <si>
    <t>UED.ktoe.FI.CHI.PHARM.PROCESSING_STEAM.STEAM.BIOMASS_WASTE</t>
  </si>
  <si>
    <t>UED.ktoe.FI.CHI.PHARM.PROCESSING_STEAM.STEAM.STEAM_DISTR</t>
  </si>
  <si>
    <t>UED.ktoe.FI.CHI.PHARM.PROCESSING.MICROW.ELEC</t>
  </si>
  <si>
    <t>UED.ktoe.FI.CHI.PHARM.PROC_HEAT.TOTAL.TOTAL</t>
  </si>
  <si>
    <t>UED.ktoe.FI.CHI.PHARM.PROC_HEAT.THERM.TOTAL</t>
  </si>
  <si>
    <t>UED.ktoe.FI.CHI.PHARM.PROC_HEAT.THERM.SOLIDS</t>
  </si>
  <si>
    <t>UED.ktoe.FI.CHI.PHARM.PROC_HEAT.THERM.LPG</t>
  </si>
  <si>
    <t>UED.ktoe.FI.CHI.PHARM.PROC_HEAT.THERM.DIESEL_LIQBIO</t>
  </si>
  <si>
    <t>UED.ktoe.FI.CHI.PHARM.PROC_HEAT.THERM.RFO</t>
  </si>
  <si>
    <t>UED.ktoe.FI.CHI.PHARM.PROC_HEAT.THERM.NG_BIOGAS</t>
  </si>
  <si>
    <t>UED.ktoe.FI.CHI.PHARM.PROC_HEAT.ELEC.ELEC</t>
  </si>
  <si>
    <t>UED.ktoe.FI.CHI.PHARM.PROC_COOL.THERM.NG_BIOGAS</t>
  </si>
  <si>
    <t>UED.ktoe.FI.CHI.PHARM.PROC_COOL_STEAM.TOTAL.TOTAL</t>
  </si>
  <si>
    <t>UED.ktoe.FI.CHI.PHARM.PROC_COOL_STEAM.STEAM.SOLIDS</t>
  </si>
  <si>
    <t>UED.ktoe.FI.CHI.PHARM.PROC_COOL_STEAM.STEAM.RFG</t>
  </si>
  <si>
    <t>UED.ktoe.FI.CHI.PHARM.PROC_COOL_STEAM.STEAM.LPG</t>
  </si>
  <si>
    <t>UED.ktoe.FI.CHI.PHARM.PROC_COOL_STEAM.STEAM.DIESEL_LIQBIO</t>
  </si>
  <si>
    <t>UED.ktoe.FI.CHI.PHARM.PROC_COOL_STEAM.STEAM.RFO</t>
  </si>
  <si>
    <t>UED.ktoe.FI.CHI.PHARM.PROC_COOL_STEAM.STEAM.OTHER</t>
  </si>
  <si>
    <t>UED.ktoe.FI.CHI.PHARM.PROC_COOL_STEAM.STEAM.NG_BIOGAS</t>
  </si>
  <si>
    <t>UED.ktoe.FI.CHI.PHARM.PROC_COOL_STEAM.STEAM.DERIVED</t>
  </si>
  <si>
    <t>UED.ktoe.FI.CHI.PHARM.PROC_COOL_STEAM.STEAM.BIOMASS_WASTE</t>
  </si>
  <si>
    <t>UED.ktoe.FI.CHI.PHARM.PROC_COOL_STEAM.STEAM.STEAM_DISTR</t>
  </si>
  <si>
    <t>UED.ktoe.FI.CHI.PHARM.PROC_COOL.ELEC.ELEC</t>
  </si>
  <si>
    <t>UED.ktoe.FI.CHI.PHARM.GENERIC.MECH.ELEC</t>
  </si>
  <si>
    <t>Basic chemicals (energy consumption)</t>
  </si>
  <si>
    <t>FUEL_EMI.ktCO2.FI.CHI.BASIC_CHEM.LIGHT.GENERIC.ELEC</t>
  </si>
  <si>
    <t>FUEL_EMI.ktCO2.FI.CHI.BASIC_CHEM.AIRCOMP.GENERIC.ELEC</t>
  </si>
  <si>
    <t>FUEL_EMI.ktCO2.FI.CHI.BASIC_CHEM.MOTOR.GENERIC.ELEC</t>
  </si>
  <si>
    <t>FUEL_EMI.ktCO2.FI.CHI.BASIC_CHEM.FANS.GENERIC.ELEC</t>
  </si>
  <si>
    <t>FUEL_EMI.ktCO2.FI.CHI.BASIC_CHEM.LOW_ENTH.TOTAL.TOTAL</t>
  </si>
  <si>
    <t>FUEL_EMI.ktCO2.FI.CHI.BASIC_CHEM.LOW_ENTH.THERM.DIESEL_LIQBIO</t>
  </si>
  <si>
    <t>FUEL_EMI.ktCO2.FI.CHI.BASIC_CHEM.LOW_ENTH.THERM.NG_BIOGAS</t>
  </si>
  <si>
    <t>FUEL_EMI.ktCO2.FI.CHI.BASIC_CHEM.LOW_ENTH.THERM.SOLAR_GEO</t>
  </si>
  <si>
    <t>FUEL_EMI.ktCO2.FI.CHI.BASIC_CHEM.LOW_ENTH.HP.AMBIENT</t>
  </si>
  <si>
    <t>FUEL_EMI.ktCO2.FI.CHI.BASIC_CHEM.LOW_ENTH.THERM.ELEC</t>
  </si>
  <si>
    <t>FUEL_EMI.ktCO2.FI.CHI.BASIC_CHEM.PROCESSING.TOTAL.TOTAL</t>
  </si>
  <si>
    <t>FUEL_EMI.ktCO2.FI.CHI.BASIC_CHEM.PROCESSING.STEAM.SOLIDS</t>
  </si>
  <si>
    <t>FUEL_EMI.ktCO2.FI.CHI.BASIC_CHEM.PROCESSING.STEAM.RFG</t>
  </si>
  <si>
    <t>FUEL_EMI.ktCO2.FI.CHI.BASIC_CHEM.PROCESSING.STEAM.LPG</t>
  </si>
  <si>
    <t>FUEL_EMI.ktCO2.FI.CHI.BASIC_CHEM.PROCESSING.STEAM.DIESEL_LIQBIO</t>
  </si>
  <si>
    <t>FUEL_EMI.ktCO2.FI.CHI.BASIC_CHEM.PROCESSING.STEAM.RFO</t>
  </si>
  <si>
    <t>FUEL_EMI.ktCO2.FI.CHI.BASIC_CHEM.PROCESSING.STEAM.OTHER</t>
  </si>
  <si>
    <t>FUEL_EMI.ktCO2.FI.CHI.BASIC_CHEM.PROCESSING.STEAM.NG_BIOGAS</t>
  </si>
  <si>
    <t>FUEL_EMI.ktCO2.FI.CHI.BASIC_CHEM.PROCESSING.STEAM.DERIVED</t>
  </si>
  <si>
    <t>FUEL_EMI.ktCO2.FI.CHI.BASIC_CHEM.PROCESSING.STEAM.BIOMASS_WASTE</t>
  </si>
  <si>
    <t>FUEL_EMI.ktCO2.FI.CHI.BASIC_CHEM.PROCESSING.STEAM.STEAM_DISTR</t>
  </si>
  <si>
    <t>FUEL_EMI.ktCO2.FI.CHI.BASIC_CHEM.PROC_HEAT.TOTAL.TOTAL</t>
  </si>
  <si>
    <t>FUEL_EMI.ktCO2.FI.CHI.BASIC_CHEM.PROC_HEAT.THERM.TOTAL</t>
  </si>
  <si>
    <t>FUEL_EMI.ktCO2.FI.CHI.BASIC_CHEM.PROC_HEAT.THERM.SOLIDS</t>
  </si>
  <si>
    <t>FUEL_EMI.ktCO2.FI.CHI.BASIC_CHEM.PROC_HEAT.THERM.LPG</t>
  </si>
  <si>
    <t>FUEL_EMI.ktCO2.FI.CHI.BASIC_CHEM.PROC_HEAT.THERM.DIESEL_LIQBIO</t>
  </si>
  <si>
    <t>FUEL_EMI.ktCO2.FI.CHI.BASIC_CHEM.PROC_HEAT.THERM.RFO</t>
  </si>
  <si>
    <t>FUEL_EMI.ktCO2.FI.CHI.BASIC_CHEM.PROC_HEAT.THERM.NG_BIOGAS</t>
  </si>
  <si>
    <t>FUEL_EMI.ktCO2.FI.CHI.BASIC_CHEM.PROC_HEAT.ELEC.ELEC</t>
  </si>
  <si>
    <t>FUEL_EMI.ktCO2.FI.CHI.BASIC_CHEM.PROC_COOL.THERM.NG_BIOGAS</t>
  </si>
  <si>
    <t>FUEL_EMI.ktCO2.FI.CHI.BASIC_CHEM.PROC_COOL_STEAM.TOTAL.TOTAL</t>
  </si>
  <si>
    <t>FUEL_EMI.ktCO2.FI.CHI.BASIC_CHEM.PROC_COOL_STEAM.STEAM.SOLIDS</t>
  </si>
  <si>
    <t>FUEL_EMI.ktCO2.FI.CHI.BASIC_CHEM.PROC_COOL_STEAM.STEAM.RFG</t>
  </si>
  <si>
    <t>FUEL_EMI.ktCO2.FI.CHI.BASIC_CHEM.PROC_COOL_STEAM.STEAM.LPG</t>
  </si>
  <si>
    <t>FUEL_EMI.ktCO2.FI.CHI.BASIC_CHEM.PROC_COOL_STEAM.STEAM.DIESEL_LIQBIO</t>
  </si>
  <si>
    <t>FUEL_EMI.ktCO2.FI.CHI.BASIC_CHEM.PROC_COOL_STEAM.STEAM.RFO</t>
  </si>
  <si>
    <t>FUEL_EMI.ktCO2.FI.CHI.BASIC_CHEM.PROC_COOL_STEAM.STEAM.OTHER</t>
  </si>
  <si>
    <t>FUEL_EMI.ktCO2.FI.CHI.BASIC_CHEM.PROC_COOL_STEAM.STEAM.NG_BIOGAS</t>
  </si>
  <si>
    <t>FUEL_EMI.ktCO2.FI.CHI.BASIC_CHEM.PROC_COOL_STEAM.STEAM.DERIVED</t>
  </si>
  <si>
    <t>FUEL_EMI.ktCO2.FI.CHI.BASIC_CHEM.PROC_COOL_STEAM.STEAM.BIOMASS_WASTE</t>
  </si>
  <si>
    <t>FUEL_EMI.ktCO2.FI.CHI.BASIC_CHEM.PROC_COOL_STEAM.STEAM.STEAM_DISTR</t>
  </si>
  <si>
    <t>FUEL_EMI.ktCO2.FI.CHI.BASIC_CHEM.PROC_COOL.ELEC.ELEC</t>
  </si>
  <si>
    <t>FUEL_EMI.ktCO2.FI.CHI.BASIC_CHEM.GENERIC.MECH.ELEC</t>
  </si>
  <si>
    <t>PROCESS_EMI.ktCO2.FI.CHI.BASIC_CHEM</t>
  </si>
  <si>
    <t>FUEL_EMI.ktCO2.FI.CHI.OTHER_CHEM.LIGHT.GENERIC.ELEC</t>
  </si>
  <si>
    <t>FUEL_EMI.ktCO2.FI.CHI.OTHER_CHEM.AIRCOMP.GENERIC.ELEC</t>
  </si>
  <si>
    <t>FUEL_EMI.ktCO2.FI.CHI.OTHER_CHEM.MOTOR.GENERIC.ELEC</t>
  </si>
  <si>
    <t>FUEL_EMI.ktCO2.FI.CHI.OTHER_CHEM.FANS.GENERIC.ELEC</t>
  </si>
  <si>
    <t>FUEL_EMI.ktCO2.FI.CHI.OTHER_CHEM.LOW_ENTH.TOTAL.TOTAL</t>
  </si>
  <si>
    <t>FUEL_EMI.ktCO2.FI.CHI.OTHER_CHEM.LOW_ENTH.THERM.DIESEL_LIQBIO</t>
  </si>
  <si>
    <t>FUEL_EMI.ktCO2.FI.CHI.OTHER_CHEM.LOW_ENTH.THERM.NG_BIOGAS</t>
  </si>
  <si>
    <t>FUEL_EMI.ktCO2.FI.CHI.OTHER_CHEM.LOW_ENTH.THERM.SOLAR_GEO</t>
  </si>
  <si>
    <t>FUEL_EMI.ktCO2.FI.CHI.OTHER_CHEM.LOW_ENTH.HP.AMBIENT</t>
  </si>
  <si>
    <t>FUEL_EMI.ktCO2.FI.CHI.OTHER_CHEM.LOW_ENTH.THERM.ELEC</t>
  </si>
  <si>
    <t>FUEL_EMI.ktCO2.FI.CHI.OTHER_CHEM.PROCESSING_STEAM.TOTAL.TOTAL</t>
  </si>
  <si>
    <t>FUEL_EMI.ktCO2.FI.CHI.OTHER_CHEM.PROCESSING_STEAM.STEAM.SOLIDS</t>
  </si>
  <si>
    <t>FUEL_EMI.ktCO2.FI.CHI.OTHER_CHEM.PROCESSING_STEAM.STEAM.RFG</t>
  </si>
  <si>
    <t>FUEL_EMI.ktCO2.FI.CHI.OTHER_CHEM.PROCESSING_STEAM.STEAM.LPG</t>
  </si>
  <si>
    <t>FUEL_EMI.ktCO2.FI.CHI.OTHER_CHEM.PROCESSING_STEAM.STEAM.DIESEL_LIQBIO</t>
  </si>
  <si>
    <t>FUEL_EMI.ktCO2.FI.CHI.OTHER_CHEM.PROCESSING_STEAM.STEAM.RFO</t>
  </si>
  <si>
    <t>FUEL_EMI.ktCO2.FI.CHI.OTHER_CHEM.PROCESSING_STEAM.STEAM.OTHER</t>
  </si>
  <si>
    <t>FUEL_EMI.ktCO2.FI.CHI.OTHER_CHEM.PROCESSING_STEAM.STEAM.NG_BIOGAS</t>
  </si>
  <si>
    <t>FUEL_EMI.ktCO2.FI.CHI.OTHER_CHEM.PROCESSING_STEAM.STEAM.DERIVED</t>
  </si>
  <si>
    <t>FUEL_EMI.ktCO2.FI.CHI.OTHER_CHEM.PROCESSING_STEAM.STEAM.BIOMASS_WASTE</t>
  </si>
  <si>
    <t>FUEL_EMI.ktCO2.FI.CHI.OTHER_CHEM.PROCESSING_STEAM.STEAM.STEAM_DISTR</t>
  </si>
  <si>
    <t>FUEL_EMI.ktCO2.FI.CHI.OTHER_CHEM.PROCESSING.MICROW.ELEC</t>
  </si>
  <si>
    <t>FUEL_EMI.ktCO2.FI.CHI.OTHER_CHEM.PROC_HEAT.TOTAL.TOTAL</t>
  </si>
  <si>
    <t>FUEL_EMI.ktCO2.FI.CHI.OTHER_CHEM.PROC_HEAT.THERM.TOTAL</t>
  </si>
  <si>
    <t>FUEL_EMI.ktCO2.FI.CHI.OTHER_CHEM.PROC_HEAT.THERM.SOLIDS</t>
  </si>
  <si>
    <t>FUEL_EMI.ktCO2.FI.CHI.OTHER_CHEM.PROC_HEAT.THERM.LPG</t>
  </si>
  <si>
    <t>FUEL_EMI.ktCO2.FI.CHI.OTHER_CHEM.PROC_HEAT.THERM.DIESEL_LIQBIO</t>
  </si>
  <si>
    <t>FUEL_EMI.ktCO2.FI.CHI.OTHER_CHEM.PROC_HEAT.THERM.RFO</t>
  </si>
  <si>
    <t>FUEL_EMI.ktCO2.FI.CHI.OTHER_CHEM.PROC_HEAT.THERM.NG_BIOGAS</t>
  </si>
  <si>
    <t>FUEL_EMI.ktCO2.FI.CHI.OTHER_CHEM.PROC_HEAT.ELEC.ELEC</t>
  </si>
  <si>
    <t>FUEL_EMI.ktCO2.FI.CHI.OTHER_CHEM.PROC_COOL.THERM.NG_BIOGAS</t>
  </si>
  <si>
    <t>FUEL_EMI.ktCO2.FI.CHI.OTHER_CHEM.PROC_COOL_STEAM.TOTAL.TOTAL</t>
  </si>
  <si>
    <t>FUEL_EMI.ktCO2.FI.CHI.OTHER_CHEM.PROC_COOL_STEAM.STEAM.SOLIDS</t>
  </si>
  <si>
    <t>FUEL_EMI.ktCO2.FI.CHI.OTHER_CHEM.PROC_COOL_STEAM.STEAM.RFG</t>
  </si>
  <si>
    <t>FUEL_EMI.ktCO2.FI.CHI.OTHER_CHEM.PROC_COOL_STEAM.STEAM.LPG</t>
  </si>
  <si>
    <t>FUEL_EMI.ktCO2.FI.CHI.OTHER_CHEM.PROC_COOL_STEAM.STEAM.DIESEL_LIQBIO</t>
  </si>
  <si>
    <t>FUEL_EMI.ktCO2.FI.CHI.OTHER_CHEM.PROC_COOL_STEAM.STEAM.RFO</t>
  </si>
  <si>
    <t>FUEL_EMI.ktCO2.FI.CHI.OTHER_CHEM.PROC_COOL_STEAM.STEAM.OTHER</t>
  </si>
  <si>
    <t>FUEL_EMI.ktCO2.FI.CHI.OTHER_CHEM.PROC_COOL_STEAM.STEAM.NG_BIOGAS</t>
  </si>
  <si>
    <t>FUEL_EMI.ktCO2.FI.CHI.OTHER_CHEM.PROC_COOL_STEAM.STEAM.DERIVED</t>
  </si>
  <si>
    <t>FUEL_EMI.ktCO2.FI.CHI.OTHER_CHEM.PROC_COOL_STEAM.STEAM.BIOMASS_WASTE</t>
  </si>
  <si>
    <t>FUEL_EMI.ktCO2.FI.CHI.OTHER_CHEM.PROC_COOL_STEAM.STEAM.STEAM_DISTR</t>
  </si>
  <si>
    <t>FUEL_EMI.ktCO2.FI.CHI.OTHER_CHEM.PROC_COOL.ELEC.ELEC</t>
  </si>
  <si>
    <t>FUEL_EMI.ktCO2.FI.CHI.OTHER_CHEM.GENERIC.MECH.ELEC</t>
  </si>
  <si>
    <t>PROCESS_EMI.ktCO2.FI.CHI.OTHER_CHEM</t>
  </si>
  <si>
    <t>FUEL_EMI.ktCO2.FI.CHI.PHARM.TOTAL.TOTAL.TOTAL</t>
  </si>
  <si>
    <t>FUEL_EMI.ktCO2.FI.CHI.PHARM.LIGHT.GENERIC.ELEC</t>
  </si>
  <si>
    <t>FUEL_EMI.ktCO2.FI.CHI.PHARM.AIRCOMP.GENERIC.ELEC</t>
  </si>
  <si>
    <t>FUEL_EMI.ktCO2.FI.CHI.PHARM.MOTOR.GENERIC.ELEC</t>
  </si>
  <si>
    <t>FUEL_EMI.ktCO2.FI.CHI.PHARM.FANS.GENERIC.ELEC</t>
  </si>
  <si>
    <t>FUEL_EMI.ktCO2.FI.CHI.PHARM.LOW_ENTH.TOTAL.TOTAL</t>
  </si>
  <si>
    <t>FUEL_EMI.ktCO2.FI.CHI.PHARM.LOW_ENTH.THERM.DIESEL_LIQBIO</t>
  </si>
  <si>
    <t>FUEL_EMI.ktCO2.FI.CHI.PHARM.LOW_ENTH.THERM.NG_BIOGAS</t>
  </si>
  <si>
    <t>FUEL_EMI.ktCO2.FI.CHI.PHARM.LOW_ENTH.THERM.SOLAR_GEO</t>
  </si>
  <si>
    <t>FUEL_EMI.ktCO2.FI.CHI.PHARM.LOW_ENTH.HP.AMBIENT</t>
  </si>
  <si>
    <t>FUEL_EMI.ktCO2.FI.CHI.PHARM.LOW_ENTH.THERM.ELEC</t>
  </si>
  <si>
    <t>FUEL_EMI.ktCO2.FI.CHI.PHARM.PROCESSING_STEAM.TOTAL.TOTAL</t>
  </si>
  <si>
    <t>FUEL_EMI.ktCO2.FI.CHI.PHARM.PROCESSING_STEAM.STEAM.SOLIDS</t>
  </si>
  <si>
    <t>FUEL_EMI.ktCO2.FI.CHI.PHARM.PROCESSING_STEAM.STEAM.RFG</t>
  </si>
  <si>
    <t>FUEL_EMI.ktCO2.FI.CHI.PHARM.PROCESSING_STEAM.STEAM.LPG</t>
  </si>
  <si>
    <t>FUEL_EMI.ktCO2.FI.CHI.PHARM.PROCESSING_STEAM.STEAM.DIESEL_LIQBIO</t>
  </si>
  <si>
    <t>FUEL_EMI.ktCO2.FI.CHI.PHARM.PROCESSING_STEAM.STEAM.RFO</t>
  </si>
  <si>
    <t>FUEL_EMI.ktCO2.FI.CHI.PHARM.PROCESSING_STEAM.STEAM.OTHER</t>
  </si>
  <si>
    <t>FUEL_EMI.ktCO2.FI.CHI.PHARM.PROCESSING_STEAM.STEAM.NG_BIOGAS</t>
  </si>
  <si>
    <t>FUEL_EMI.ktCO2.FI.CHI.PHARM.PROCESSING_STEAM.STEAM.DERIVED</t>
  </si>
  <si>
    <t>FUEL_EMI.ktCO2.FI.CHI.PHARM.PROCESSING_STEAM.STEAM.BIOMASS_WASTE</t>
  </si>
  <si>
    <t>FUEL_EMI.ktCO2.FI.CHI.PHARM.PROCESSING_STEAM.STEAM.STEAM_DISTR</t>
  </si>
  <si>
    <t>FUEL_EMI.ktCO2.FI.CHI.PHARM.PROCESSING.MICROW.ELEC</t>
  </si>
  <si>
    <t>FUEL_EMI.ktCO2.FI.CHI.PHARM.PROC_HEAT.TOTAL.TOTAL</t>
  </si>
  <si>
    <t>FUEL_EMI.ktCO2.FI.CHI.PHARM.PROC_HEAT.THERM.TOTAL</t>
  </si>
  <si>
    <t>FUEL_EMI.ktCO2.FI.CHI.PHARM.PROC_HEAT.THERM.SOLIDS</t>
  </si>
  <si>
    <t>FUEL_EMI.ktCO2.FI.CHI.PHARM.PROC_HEAT.THERM.LPG</t>
  </si>
  <si>
    <t>FUEL_EMI.ktCO2.FI.CHI.PHARM.PROC_HEAT.THERM.DIESEL_LIQBIO</t>
  </si>
  <si>
    <t>FUEL_EMI.ktCO2.FI.CHI.PHARM.PROC_HEAT.THERM.RFO</t>
  </si>
  <si>
    <t>FUEL_EMI.ktCO2.FI.CHI.PHARM.PROC_HEAT.THERM.NG_BIOGAS</t>
  </si>
  <si>
    <t>FUEL_EMI.ktCO2.FI.CHI.PHARM.PROC_HEAT.ELEC.ELEC</t>
  </si>
  <si>
    <t>FUEL_EMI.ktCO2.FI.CHI.PHARM.PROC_COOL.THERM.NG_BIOGAS</t>
  </si>
  <si>
    <t>FUEL_EMI.ktCO2.FI.CHI.PHARM.PROC_COOL_STEAM.TOTAL.TOTAL</t>
  </si>
  <si>
    <t>FUEL_EMI.ktCO2.FI.CHI.PHARM.PROC_COOL_STEAM.STEAM.SOLIDS</t>
  </si>
  <si>
    <t>FUEL_EMI.ktCO2.FI.CHI.PHARM.PROC_COOL_STEAM.STEAM.RFG</t>
  </si>
  <si>
    <t>FUEL_EMI.ktCO2.FI.CHI.PHARM.PROC_COOL_STEAM.STEAM.LPG</t>
  </si>
  <si>
    <t>FUEL_EMI.ktCO2.FI.CHI.PHARM.PROC_COOL_STEAM.STEAM.DIESEL_LIQBIO</t>
  </si>
  <si>
    <t>FUEL_EMI.ktCO2.FI.CHI.PHARM.PROC_COOL_STEAM.STEAM.RFO</t>
  </si>
  <si>
    <t>FUEL_EMI.ktCO2.FI.CHI.PHARM.PROC_COOL_STEAM.STEAM.OTHER</t>
  </si>
  <si>
    <t>FUEL_EMI.ktCO2.FI.CHI.PHARM.PROC_COOL_STEAM.STEAM.NG_BIOGAS</t>
  </si>
  <si>
    <t>FUEL_EMI.ktCO2.FI.CHI.PHARM.PROC_COOL_STEAM.STEAM.DERIVED</t>
  </si>
  <si>
    <t>FUEL_EMI.ktCO2.FI.CHI.PHARM.PROC_COOL_STEAM.STEAM.BIOMASS_WASTE</t>
  </si>
  <si>
    <t>FUEL_EMI.ktCO2.FI.CHI.PHARM.PROC_COOL_STEAM.STEAM.STEAM_DISTR</t>
  </si>
  <si>
    <t>FUEL_EMI.ktCO2.FI.CHI.PHARM.PROC_COOL.ELEC.ELEC</t>
  </si>
  <si>
    <t>FUEL_EMI.ktCO2.FI.CHI.PHARM.GENERIC.MECH.ELEC</t>
  </si>
  <si>
    <t>Basic chemicals (over energy consumption, without process emissions)</t>
  </si>
  <si>
    <t>Other chemicals (without process emissions)</t>
  </si>
  <si>
    <t>VA.Meuro2015.FI.NMM.CEM</t>
  </si>
  <si>
    <t>VA.Meuro2015.FI.NMM.CER</t>
  </si>
  <si>
    <t>VA.Meuro2015.FI.NMM.GLASS</t>
  </si>
  <si>
    <t>Cement (kt)</t>
  </si>
  <si>
    <t>OUTPUT.kt.FI.NMM.CEM</t>
  </si>
  <si>
    <t>Ceramics &amp; other NMM (kt bricks eq.)</t>
  </si>
  <si>
    <t>OUTPUT.kt.FI.NMM.CER</t>
  </si>
  <si>
    <t>Glass production  (kt)</t>
  </si>
  <si>
    <t>OUTPUT.kt.FI.NMM.GLASS</t>
  </si>
  <si>
    <t>CAP.kt.FI.NMM.CEM</t>
  </si>
  <si>
    <t>CAP.kt.FI.NMM.CER</t>
  </si>
  <si>
    <t>CAP.kt.FI.NMM.GLASS</t>
  </si>
  <si>
    <t>NEWCAP.kt.FI.NMM.CEM</t>
  </si>
  <si>
    <t>NEWCAP.kt.FI.NMM.CER</t>
  </si>
  <si>
    <t>NEWCAP.kt.FI.NMM.GLASS</t>
  </si>
  <si>
    <t>FEC.ktoe.FI.NMM.TOTAL.TOTAL.TOTAL.TOTAL</t>
  </si>
  <si>
    <t>FEC.ktoe.FI.NMM.TOTAL.TOTAL.TOTAL.SOLIDS</t>
  </si>
  <si>
    <t>FEC.ktoe.FI.NMM.TOTAL.TOTAL.TOTAL.RFG</t>
  </si>
  <si>
    <t>FEC.ktoe.FI.NMM.TOTAL.TOTAL.TOTAL.LPG</t>
  </si>
  <si>
    <t>FEC.ktoe.FI.NMM.TOTAL.TOTAL.TOTAL.DIESEL</t>
  </si>
  <si>
    <t>FEC.ktoe.FI.NMM.TOTAL.TOTAL.TOTAL.RFO</t>
  </si>
  <si>
    <t>FEC.ktoe.FI.NMM.TOTAL.TOTAL.TOTAL.OTHER</t>
  </si>
  <si>
    <t>FEC.ktoe.FI.NMM.TOTAL.TOTAL.TOTAL.NG</t>
  </si>
  <si>
    <t>FEC.ktoe.FI.NMM.TOTAL.TOTAL.TOTAL.DERIVED</t>
  </si>
  <si>
    <t>FEC.ktoe.FI.NMM.TOTAL.TOTAL.TOTAL.BIOMASS_WASTE</t>
  </si>
  <si>
    <t>FEC.ktoe.FI.NMM.TOTAL.TOTAL.TOTAL.BIOGAS</t>
  </si>
  <si>
    <t>FEC.ktoe.FI.NMM.TOTAL.TOTAL.TOTAL.LIQBIO</t>
  </si>
  <si>
    <t>FEC.ktoe.FI.NMM.TOTAL.TOTAL.TOTAL.SOLAR</t>
  </si>
  <si>
    <t>FEC.ktoe.FI.NMM.TOTAL.TOTAL.TOTAL.GEO</t>
  </si>
  <si>
    <t>FEC.ktoe.FI.NMM.TOTAL.TOTAL.TOTAL.AMBIENT</t>
  </si>
  <si>
    <t>FEC.ktoe.FI.NMM.TOTAL.TOTAL.TOTAL.STEAM_DISTR</t>
  </si>
  <si>
    <t>FEC.ktoe.FI.NMM.TOTAL.TOTAL.TOTAL.ELEC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</si>
  <si>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</si>
  <si>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</si>
  <si>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</si>
  <si>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FEC.ktoe.FI.NMM.CEM.TOTAL.TOTAL.TOTAL</t>
  </si>
  <si>
    <t>FEC.ktoe.FI.NMM.CEM.LIGHT.GENERIC.ELEC</t>
  </si>
  <si>
    <t>FEC.ktoe.FI.NMM.CEM.AIRCOMP.GENERIC.ELEC</t>
  </si>
  <si>
    <t>FEC.ktoe.FI.NMM.CEM.MOTOR.GENERIC.ELEC</t>
  </si>
  <si>
    <t>FEC.ktoe.FI.NMM.CEM.FANS.GENERIC.ELEC</t>
  </si>
  <si>
    <t>FEC.ktoe.FI.NMM.CEM.LOW_ENTH.TOTAL.TOTAL</t>
  </si>
  <si>
    <t>FEC.ktoe.FI.NMM.CEM.LOW_ENTH.THERM.DIESEL_LIQBIO</t>
  </si>
  <si>
    <t>FEC.ktoe.FI.NMM.CEM.LOW_ENTH.THERM.NG_BIOGAS</t>
  </si>
  <si>
    <t>FEC.ktoe.FI.NMM.CEM.LOW_ENTH.THERM.SOLAR_GEO</t>
  </si>
  <si>
    <t>FEC.ktoe.FI.NMM.CEM.LOW_ENTH.HP.AMBIENT</t>
  </si>
  <si>
    <t>FEC.ktoe.FI.NMM.CEM.LOW_ENTH.THERM.ELEC</t>
  </si>
  <si>
    <t>Cement: Grinding, milling of raw material</t>
  </si>
  <si>
    <t>FEC.ktoe.FI.NMM.CEM.GRINDING_RAW.MECH.ELEC</t>
  </si>
  <si>
    <t>Cement: Pre-heating and pre-calcination</t>
  </si>
  <si>
    <t>FEC.ktoe.FI.NMM.CEM.PREHEAT.TOTAL.TOTAL</t>
  </si>
  <si>
    <t>FEC.ktoe.FI.NMM.CEM.PREHEAT.THERM.SOLIDS</t>
  </si>
  <si>
    <t>FEC.ktoe.FI.NMM.CEM.PREHEAT.THERM.LPG</t>
  </si>
  <si>
    <t>FEC.ktoe.FI.NMM.CEM.PREHEAT.THERM.DIESEL_LIQBIO</t>
  </si>
  <si>
    <t>FEC.ktoe.FI.NMM.CEM.PREHEAT.THERM.RFO</t>
  </si>
  <si>
    <t>FEC.ktoe.FI.NMM.CEM.PREHEAT.THERM.OTHER</t>
  </si>
  <si>
    <t>FEC.ktoe.FI.NMM.CEM.PREHEAT.THERM.NG_BIOGAS</t>
  </si>
  <si>
    <t>FEC.ktoe.FI.NMM.CEM.PREHEAT.THERM.BIOMASS_WASTE</t>
  </si>
  <si>
    <t>Cement: Clinker production (kilns)</t>
  </si>
  <si>
    <t>FEC.ktoe.FI.NMM.CEM.KILN.TOTAL.TOTAL</t>
  </si>
  <si>
    <t>FEC.ktoe.FI.NMM.CEM.KILN.THERM.SOLIDS</t>
  </si>
  <si>
    <t>FEC.ktoe.FI.NMM.CEM.KILN.THERM.LPG</t>
  </si>
  <si>
    <t>FEC.ktoe.FI.NMM.CEM.KILN.THERM.DIESEL_LIQBIO</t>
  </si>
  <si>
    <t>FEC.ktoe.FI.NMM.CEM.KILN.THERM.RFO</t>
  </si>
  <si>
    <t>FEC.ktoe.FI.NMM.CEM.KILN.THERM.OTHER</t>
  </si>
  <si>
    <t>FEC.ktoe.FI.NMM.CEM.KILN.THERM.NG_BIOGAS</t>
  </si>
  <si>
    <t>FEC.ktoe.FI.NMM.CEM.KILN.THERM.BIOMASS_WASTE</t>
  </si>
  <si>
    <t>Cement: Grinding, packaging and precasting</t>
  </si>
  <si>
    <t>Cement: Grinding, packaging and precasting (electricity)</t>
  </si>
  <si>
    <t>FEC.ktoe.FI.NMM.CEM.PRECAST.MECH.ELEC</t>
  </si>
  <si>
    <t>Cement: Precasting - Steam</t>
  </si>
  <si>
    <t>FEC.ktoe.FI.NMM.CEM.PRECAST_STEAM.TOTAL.TOTAL</t>
  </si>
  <si>
    <t>FEC.ktoe.FI.NMM.CEM.PRECAST_STEAM.STEAM.SOLIDS</t>
  </si>
  <si>
    <t>FEC.ktoe.FI.NMM.CEM.PRECAST_STEAM.STEAM.RFG</t>
  </si>
  <si>
    <t>FEC.ktoe.FI.NMM.CEM.PRECAST_STEAM.STEAM.LPG</t>
  </si>
  <si>
    <t>FEC.ktoe.FI.NMM.CEM.PRECAST_STEAM.STEAM.DIESEL_LIQBIO</t>
  </si>
  <si>
    <t>FEC.ktoe.FI.NMM.CEM.PRECAST_STEAM.STEAM.RFO</t>
  </si>
  <si>
    <t>FEC.ktoe.FI.NMM.CEM.PRECAST_STEAM.STEAM.OTHER</t>
  </si>
  <si>
    <t>FEC.ktoe.FI.NMM.CEM.PRECAST_STEAM.STEAM.NG_BIOGAS</t>
  </si>
  <si>
    <t>FEC.ktoe.FI.NMM.CEM.PRECAST_STEAM.STEAM.DERIVED</t>
  </si>
  <si>
    <t>FEC.ktoe.FI.NMM.CEM.PRECAST_STEAM.STEAM.BIOMASS_WASTE</t>
  </si>
  <si>
    <t>FEC.ktoe.FI.NMM.CEM.PRECAST_STEAM.STEAM.STEAM_DISTR</t>
  </si>
  <si>
    <t>FEC.ktoe.FI.NMM.CER.TOTAL.TOTAL.TOTAL</t>
  </si>
  <si>
    <t>FEC.ktoe.FI.NMM.CER.LIGHT.GENERIC.ELEC</t>
  </si>
  <si>
    <t>FEC.ktoe.FI.NMM.CER.AIRCOMP.GENERIC.ELEC</t>
  </si>
  <si>
    <t>FEC.ktoe.FI.NMM.CER.MOTOR.GENERIC.ELEC</t>
  </si>
  <si>
    <t>FEC.ktoe.FI.NMM.CER.FANS.GENERIC.ELEC</t>
  </si>
  <si>
    <t>FEC.ktoe.FI.NMM.CER.LOW_ENTH.TOTAL.TOTAL</t>
  </si>
  <si>
    <t>FEC.ktoe.FI.NMM.CER.LOW_ENTH.THERM.DIESEL_LIQBIO</t>
  </si>
  <si>
    <t>FEC.ktoe.FI.NMM.CER.LOW_ENTH.THERM.NG_BIOGAS</t>
  </si>
  <si>
    <t>FEC.ktoe.FI.NMM.CER.LOW_ENTH.THERM.SOLAR_GEO</t>
  </si>
  <si>
    <t>FEC.ktoe.FI.NMM.CER.LOW_ENTH.HP.AMBIENT</t>
  </si>
  <si>
    <t>FEC.ktoe.FI.NMM.CER.LOW_ENTH.THERM.ELEC</t>
  </si>
  <si>
    <t>Ceramics: Mixing of raw material</t>
  </si>
  <si>
    <t>FEC.ktoe.FI.NMM.CER.MIXING.MECH.ELEC</t>
  </si>
  <si>
    <t>Ceramics: Drying and sintering of raw material</t>
  </si>
  <si>
    <t>Ceramics: Thermal drying and sintering</t>
  </si>
  <si>
    <t>FEC.ktoe.FI.NMM.CER.DRYING.TOTAL.TOTAL</t>
  </si>
  <si>
    <t>FEC.ktoe.FI.NMM.CER.DRYING.THERM.SOLIDS</t>
  </si>
  <si>
    <t>FEC.ktoe.FI.NMM.CER.DRYING.THERM.LPG</t>
  </si>
  <si>
    <t>FEC.ktoe.FI.NMM.CER.DRYING.THERM.DIESEL_LIQBIO</t>
  </si>
  <si>
    <t>FEC.ktoe.FI.NMM.CER.DRYING.THERM.RFO</t>
  </si>
  <si>
    <t>FEC.ktoe.FI.NMM.CER.DRYING.THERM.NG_BIOGAS</t>
  </si>
  <si>
    <t>Ceramics: Steam drying and sintering</t>
  </si>
  <si>
    <t>FEC.ktoe.FI.NMM.CER.DRYING_STEAM.TOTAL.TOTAL</t>
  </si>
  <si>
    <t>FEC.ktoe.FI.NMM.CER.DRYING_STEAM.STEAM.SOLIDS</t>
  </si>
  <si>
    <t>FEC.ktoe.FI.NMM.CER.DRYING_STEAM.STEAM.RFG</t>
  </si>
  <si>
    <t>FEC.ktoe.FI.NMM.CER.DRYING_STEAM.STEAM.LPG</t>
  </si>
  <si>
    <t>FEC.ktoe.FI.NMM.CER.DRYING_STEAM.STEAM.DIESEL_LIQBIO</t>
  </si>
  <si>
    <t>FEC.ktoe.FI.NMM.CER.DRYING_STEAM.STEAM.RFO</t>
  </si>
  <si>
    <t>FEC.ktoe.FI.NMM.CER.DRYING_STEAM.STEAM.OTHER</t>
  </si>
  <si>
    <t>FEC.ktoe.FI.NMM.CER.DRYING_STEAM.STEAM.NG_BIOGAS</t>
  </si>
  <si>
    <t>FEC.ktoe.FI.NMM.CER.DRYING_STEAM.STEAM.DERIVED</t>
  </si>
  <si>
    <t>FEC.ktoe.FI.NMM.CER.DRYING_STEAM.STEAM.BIOMASS_WASTE</t>
  </si>
  <si>
    <t>FEC.ktoe.FI.NMM.CER.DRYING_STEAM.STEAM.STEAM_DISTR</t>
  </si>
  <si>
    <t>Ceramics: Microwave drying and sintering</t>
  </si>
  <si>
    <t>FEC.ktoe.FI.NMM.CER.DRYING_MICROW.MICROW.ELEC</t>
  </si>
  <si>
    <t>Ceramics: Primary production process</t>
  </si>
  <si>
    <t>Ceramics: Thermal kiln</t>
  </si>
  <si>
    <t>FEC.ktoe.FI.NMM.CER.KILN_THERM.TOTAL.TOTAL</t>
  </si>
  <si>
    <t>FEC.ktoe.FI.NMM.CER.KILN_THERM.THERM.SOLIDS</t>
  </si>
  <si>
    <t>FEC.ktoe.FI.NMM.CER.KILN_THERM.THERM.LPG</t>
  </si>
  <si>
    <t>FEC.ktoe.FI.NMM.CER.KILN_THERM.THERM.DIESEL_LIQBIO</t>
  </si>
  <si>
    <t>FEC.ktoe.FI.NMM.CER.KILN_THERM.THERM.RFO</t>
  </si>
  <si>
    <t>FEC.ktoe.FI.NMM.CER.KILN_THERM.THERM.OTHER</t>
  </si>
  <si>
    <t>FEC.ktoe.FI.NMM.CER.KILN_THERM.THERM.NG_BIOGAS</t>
  </si>
  <si>
    <t>FEC.ktoe.FI.NMM.CER.KILN_THERM.THERM.BIOMASS_WASTE</t>
  </si>
  <si>
    <t>Ceramics: Electric kiln</t>
  </si>
  <si>
    <t>FEC.ktoe.FI.NMM.CER.KILN_ELEC.ELEC.ELEC</t>
  </si>
  <si>
    <t>Ceramics: Product finishing</t>
  </si>
  <si>
    <t>Ceramics: Thermal furnace</t>
  </si>
  <si>
    <t>FEC.ktoe.FI.NMM.CER.FINISHING.TOTAL.TOTAL</t>
  </si>
  <si>
    <t>FEC.ktoe.FI.NMM.CER.FINISHING.THERM.SOLIDS</t>
  </si>
  <si>
    <t>FEC.ktoe.FI.NMM.CER.FINISHING.THERM.LPG</t>
  </si>
  <si>
    <t>FEC.ktoe.FI.NMM.CER.FINISHING.THERM.DIESEL_LIQBIO</t>
  </si>
  <si>
    <t>FEC.ktoe.FI.NMM.CER.FINISHING.THERM.RFO</t>
  </si>
  <si>
    <t>FEC.ktoe.FI.NMM.CER.FINISHING.THERM.NG_BIOGAS</t>
  </si>
  <si>
    <t>Ceramics: Electric furnace</t>
  </si>
  <si>
    <t>FEC.ktoe.FI.NMM.CER.FINISHING_ELEC.ELEC.ELEC</t>
  </si>
  <si>
    <t>FEC.ktoe.FI.NMM.GLASS.TOTAL.TOTAL.TOTAL</t>
  </si>
  <si>
    <t>FEC.ktoe.FI.NMM.GLASS.LIGHT.GENERIC.ELEC</t>
  </si>
  <si>
    <t>FEC.ktoe.FI.NMM.GLASS.AIRCOMP.GENERIC.ELEC</t>
  </si>
  <si>
    <t>FEC.ktoe.FI.NMM.GLASS.MOTOR.GENERIC.ELEC</t>
  </si>
  <si>
    <t>FEC.ktoe.FI.NMM.GLASS.FANS.GENERIC.ELEC</t>
  </si>
  <si>
    <t>FEC.ktoe.FI.NMM.GLASS.LOW_ENTH.TOTAL.TOTAL</t>
  </si>
  <si>
    <t>FEC.ktoe.FI.NMM.GLASS.LOW_ENTH.THERM.DIESEL_LIQBIO</t>
  </si>
  <si>
    <t>FEC.ktoe.FI.NMM.GLASS.LOW_ENTH.THERM.NG_BIOGAS</t>
  </si>
  <si>
    <t>FEC.ktoe.FI.NMM.GLASS.LOW_ENTH.THERM.SOLAR_GEO</t>
  </si>
  <si>
    <t>FEC.ktoe.FI.NMM.GLASS.LOW_ENTH.HP.AMBIENT</t>
  </si>
  <si>
    <t>FEC.ktoe.FI.NMM.GLASS.LOW_ENTH.THERM.ELEC</t>
  </si>
  <si>
    <t>Glass: Melting tank</t>
  </si>
  <si>
    <t>Glass: Thermal melting tank</t>
  </si>
  <si>
    <t>FEC.ktoe.FI.NMM.GLASS.MELTING.TOTAL.TOTAL</t>
  </si>
  <si>
    <t>FEC.ktoe.FI.NMM.GLASS.MELTING.THERM.SOLIDS</t>
  </si>
  <si>
    <t>FEC.ktoe.FI.NMM.GLASS.MELTING.THERM.LPG</t>
  </si>
  <si>
    <t>FEC.ktoe.FI.NMM.GLASS.MELTING.THERM.DIESEL_LIQBIO</t>
  </si>
  <si>
    <t>FEC.ktoe.FI.NMM.GLASS.MELTING.THERM.RFO</t>
  </si>
  <si>
    <t>FEC.ktoe.FI.NMM.GLASS.MELTING.THERM.NG_BIOGAS</t>
  </si>
  <si>
    <t>Glass: Electric melting tank</t>
  </si>
  <si>
    <t>FEC.ktoe.FI.NMM.GLASS.MELTING_ELEC.ELEC.ELEC</t>
  </si>
  <si>
    <t>Glass: Forming</t>
  </si>
  <si>
    <t>FEC.ktoe.FI.NMM.GLASS.FORMING.ELEC.ELEC</t>
  </si>
  <si>
    <t>Glass: Annealing</t>
  </si>
  <si>
    <t>Glass: Annealing - thermal</t>
  </si>
  <si>
    <t>FEC.ktoe.FI.NMM.GLASS.ANNEALING.TOTAL.TOTAL</t>
  </si>
  <si>
    <t>FEC.ktoe.FI.NMM.GLASS.ANNEALING.THERM.SOLIDS</t>
  </si>
  <si>
    <t>FEC.ktoe.FI.NMM.GLASS.ANNEALING.THERM.LPG</t>
  </si>
  <si>
    <t>FEC.ktoe.FI.NMM.GLASS.ANNEALING.THERM.DIESEL_LIQBIO</t>
  </si>
  <si>
    <t>FEC.ktoe.FI.NMM.GLASS.ANNEALING.THERM.RFO</t>
  </si>
  <si>
    <t>FEC.ktoe.FI.NMM.GLASS.ANNEALING.THERM.NG_BIOGAS</t>
  </si>
  <si>
    <t>Glass: Annealing - electric</t>
  </si>
  <si>
    <t>FEC.ktoe.FI.NMM.GLASS.ANNEALING_ELEC.ELEC.ELEC</t>
  </si>
  <si>
    <t>Glass: Finishing processes</t>
  </si>
  <si>
    <t>FEC.ktoe.FI.NMM.GLASS.FINISHING.ELEC.ELEC</t>
  </si>
  <si>
    <t>Cement: Grinding, packaging - electric</t>
  </si>
  <si>
    <t>Cement: Precasting - steam</t>
  </si>
  <si>
    <t>UED.ktoe.FI.NMM.CEM.TOTAL.TOTAL.TOTAL</t>
  </si>
  <si>
    <t>UED.ktoe.FI.NMM.CEM.LIGHT.GENERIC.ELEC</t>
  </si>
  <si>
    <t>UED.ktoe.FI.NMM.CEM.AIRCOMP.GENERIC.ELEC</t>
  </si>
  <si>
    <t>UED.ktoe.FI.NMM.CEM.MOTOR.GENERIC.ELEC</t>
  </si>
  <si>
    <t>UED.ktoe.FI.NMM.CEM.FANS.GENERIC.ELEC</t>
  </si>
  <si>
    <t>UED.ktoe.FI.NMM.CEM.LOW_ENTH.TOTAL.TOTAL</t>
  </si>
  <si>
    <t>UED.ktoe.FI.NMM.CEM.LOW_ENTH.THERM.DIESEL_LIQBIO</t>
  </si>
  <si>
    <t>UED.ktoe.FI.NMM.CEM.LOW_ENTH.THERM.NG_BIOGAS</t>
  </si>
  <si>
    <t>UED.ktoe.FI.NMM.CEM.LOW_ENTH.THERM.SOLAR_GEO</t>
  </si>
  <si>
    <t>UED.ktoe.FI.NMM.CEM.LOW_ENTH.HP.AMBIENT</t>
  </si>
  <si>
    <t>UED.ktoe.FI.NMM.CEM.LOW_ENTH.THERM.ELEC</t>
  </si>
  <si>
    <t>UED.ktoe.FI.NMM.CEM.GRINDING_RAW.MECH.ELEC</t>
  </si>
  <si>
    <t>UED.ktoe.FI.NMM.CEM.PREHEAT.TOTAL.TOTAL</t>
  </si>
  <si>
    <t>UED.ktoe.FI.NMM.CEM.PREHEAT.THERM.SOLIDS</t>
  </si>
  <si>
    <t>UED.ktoe.FI.NMM.CEM.PREHEAT.THERM.LPG</t>
  </si>
  <si>
    <t>UED.ktoe.FI.NMM.CEM.PREHEAT.THERM.DIESEL_LIQBIO</t>
  </si>
  <si>
    <t>UED.ktoe.FI.NMM.CEM.PREHEAT.THERM.RFO</t>
  </si>
  <si>
    <t>UED.ktoe.FI.NMM.CEM.PREHEAT.THERM.OTHER</t>
  </si>
  <si>
    <t>UED.ktoe.FI.NMM.CEM.PREHEAT.THERM.NG_BIOGAS</t>
  </si>
  <si>
    <t>UED.ktoe.FI.NMM.CEM.PREHEAT.THERM.BIOMASS_WASTE</t>
  </si>
  <si>
    <t>UED.ktoe.FI.NMM.CEM.KILN.TOTAL.TOTAL</t>
  </si>
  <si>
    <t>UED.ktoe.FI.NMM.CEM.KILN.THERM.SOLIDS</t>
  </si>
  <si>
    <t>UED.ktoe.FI.NMM.CEM.KILN.THERM.LPG</t>
  </si>
  <si>
    <t>UED.ktoe.FI.NMM.CEM.KILN.THERM.DIESEL_LIQBIO</t>
  </si>
  <si>
    <t>UED.ktoe.FI.NMM.CEM.KILN.THERM.RFO</t>
  </si>
  <si>
    <t>UED.ktoe.FI.NMM.CEM.KILN.THERM.OTHER</t>
  </si>
  <si>
    <t>UED.ktoe.FI.NMM.CEM.KILN.THERM.NG_BIOGAS</t>
  </si>
  <si>
    <t>UED.ktoe.FI.NMM.CEM.KILN.THERM.BIOMASS_WASTE</t>
  </si>
  <si>
    <t>UED.ktoe.FI.NMM.CEM.PRECAST.MECH.ELEC</t>
  </si>
  <si>
    <t>UED.ktoe.FI.NMM.CEM.PRECAST_STEAM.TOTAL.TOTAL</t>
  </si>
  <si>
    <t>UED.ktoe.FI.NMM.CEM.PRECAST_STEAM.STEAM.SOLIDS</t>
  </si>
  <si>
    <t>UED.ktoe.FI.NMM.CEM.PRECAST_STEAM.STEAM.RFG</t>
  </si>
  <si>
    <t>UED.ktoe.FI.NMM.CEM.PRECAST_STEAM.STEAM.LPG</t>
  </si>
  <si>
    <t>UED.ktoe.FI.NMM.CEM.PRECAST_STEAM.STEAM.DIESEL_LIQBIO</t>
  </si>
  <si>
    <t>UED.ktoe.FI.NMM.CEM.PRECAST_STEAM.STEAM.RFO</t>
  </si>
  <si>
    <t>UED.ktoe.FI.NMM.CEM.PRECAST_STEAM.STEAM.OTHER</t>
  </si>
  <si>
    <t>UED.ktoe.FI.NMM.CEM.PRECAST_STEAM.STEAM.NG_BIOGAS</t>
  </si>
  <si>
    <t>UED.ktoe.FI.NMM.CEM.PRECAST_STEAM.STEAM.DERIVED</t>
  </si>
  <si>
    <t>UED.ktoe.FI.NMM.CEM.PRECAST_STEAM.STEAM.BIOMASS_WASTE</t>
  </si>
  <si>
    <t>UED.ktoe.FI.NMM.CEM.PRECAST_STEAM.STEAM.STEAM_DISTR</t>
  </si>
  <si>
    <t>UED.ktoe.FI.NMM.CER.TOTAL.TOTAL.TOTAL</t>
  </si>
  <si>
    <t>UED.ktoe.FI.NMM.CER.LIGHT.GENERIC.ELEC</t>
  </si>
  <si>
    <t>UED.ktoe.FI.NMM.CER.AIRCOMP.GENERIC.ELEC</t>
  </si>
  <si>
    <t>UED.ktoe.FI.NMM.CER.MOTOR.GENERIC.ELEC</t>
  </si>
  <si>
    <t>UED.ktoe.FI.NMM.CER.FANS.GENERIC.ELEC</t>
  </si>
  <si>
    <t>UED.ktoe.FI.NMM.CER.LOW_ENTH.TOTAL.TOTAL</t>
  </si>
  <si>
    <t>UED.ktoe.FI.NMM.CER.LOW_ENTH.THERM.DIESEL_LIQBIO</t>
  </si>
  <si>
    <t>UED.ktoe.FI.NMM.CER.LOW_ENTH.THERM.NG_BIOGAS</t>
  </si>
  <si>
    <t>UED.ktoe.FI.NMM.CER.LOW_ENTH.THERM.SOLAR_GEO</t>
  </si>
  <si>
    <t>UED.ktoe.FI.NMM.CER.LOW_ENTH.HP.AMBIENT</t>
  </si>
  <si>
    <t>UED.ktoe.FI.NMM.CER.LOW_ENTH.THERM.ELEC</t>
  </si>
  <si>
    <t>UED.ktoe.FI.NMM.CER.MIXING.MECH.ELEC</t>
  </si>
  <si>
    <t>UED.ktoe.FI.NMM.CER.DRYING.TOTAL.TOTAL</t>
  </si>
  <si>
    <t>UED.ktoe.FI.NMM.CER.DRYING.THERM.SOLIDS</t>
  </si>
  <si>
    <t>UED.ktoe.FI.NMM.CER.DRYING.THERM.LPG</t>
  </si>
  <si>
    <t>UED.ktoe.FI.NMM.CER.DRYING.THERM.DIESEL_LIQBIO</t>
  </si>
  <si>
    <t>UED.ktoe.FI.NMM.CER.DRYING.THERM.RFO</t>
  </si>
  <si>
    <t>UED.ktoe.FI.NMM.CER.DRYING.THERM.NG_BIOGAS</t>
  </si>
  <si>
    <t>UED.ktoe.FI.NMM.CER.DRYING_STEAM.TOTAL.TOTAL</t>
  </si>
  <si>
    <t>UED.ktoe.FI.NMM.CER.DRYING_STEAM.STEAM.SOLIDS</t>
  </si>
  <si>
    <t>UED.ktoe.FI.NMM.CER.DRYING_STEAM.STEAM.RFG</t>
  </si>
  <si>
    <t>UED.ktoe.FI.NMM.CER.DRYING_STEAM.STEAM.LPG</t>
  </si>
  <si>
    <t>UED.ktoe.FI.NMM.CER.DRYING_STEAM.STEAM.DIESEL_LIQBIO</t>
  </si>
  <si>
    <t>UED.ktoe.FI.NMM.CER.DRYING_STEAM.STEAM.RFO</t>
  </si>
  <si>
    <t>UED.ktoe.FI.NMM.CER.DRYING_STEAM.STEAM.OTHER</t>
  </si>
  <si>
    <t>UED.ktoe.FI.NMM.CER.DRYING_STEAM.STEAM.NG_BIOGAS</t>
  </si>
  <si>
    <t>UED.ktoe.FI.NMM.CER.DRYING_STEAM.STEAM.DERIVED</t>
  </si>
  <si>
    <t>UED.ktoe.FI.NMM.CER.DRYING_STEAM.STEAM.BIOMASS_WASTE</t>
  </si>
  <si>
    <t>UED.ktoe.FI.NMM.CER.DRYING_STEAM.STEAM.STEAM_DISTR</t>
  </si>
  <si>
    <t>UED.ktoe.FI.NMM.CER.DRYING_MICROW.MICROW.ELEC</t>
  </si>
  <si>
    <t>UED.ktoe.FI.NMM.CER.KILN_THERM.TOTAL.TOTAL</t>
  </si>
  <si>
    <t>UED.ktoe.FI.NMM.CER.KILN_THERM.THERM.SOLIDS</t>
  </si>
  <si>
    <t>UED.ktoe.FI.NMM.CER.KILN_THERM.THERM.LPG</t>
  </si>
  <si>
    <t>UED.ktoe.FI.NMM.CER.KILN_THERM.THERM.DIESEL_LIQBIO</t>
  </si>
  <si>
    <t>UED.ktoe.FI.NMM.CER.KILN_THERM.THERM.RFO</t>
  </si>
  <si>
    <t>UED.ktoe.FI.NMM.CER.KILN_THERM.THERM.OTHER</t>
  </si>
  <si>
    <t>UED.ktoe.FI.NMM.CER.KILN_THERM.THERM.NG_BIOGAS</t>
  </si>
  <si>
    <t>UED.ktoe.FI.NMM.CER.KILN_THERM.THERM.BIOMASS_WASTE</t>
  </si>
  <si>
    <t>UED.ktoe.FI.NMM.CER.KILN_ELEC.ELEC.ELEC</t>
  </si>
  <si>
    <t>UED.ktoe.FI.NMM.CER.FINISHING.TOTAL.TOTAL</t>
  </si>
  <si>
    <t>UED.ktoe.FI.NMM.CER.FINISHING.THERM.SOLIDS</t>
  </si>
  <si>
    <t>UED.ktoe.FI.NMM.CER.FINISHING.THERM.LPG</t>
  </si>
  <si>
    <t>UED.ktoe.FI.NMM.CER.FINISHING.THERM.DIESEL_LIQBIO</t>
  </si>
  <si>
    <t>UED.ktoe.FI.NMM.CER.FINISHING.THERM.RFO</t>
  </si>
  <si>
    <t>UED.ktoe.FI.NMM.CER.FINISHING.THERM.NG_BIOGAS</t>
  </si>
  <si>
    <t>UED.ktoe.FI.NMM.CER.FINISHING_ELEC.ELEC.ELEC</t>
  </si>
  <si>
    <t>UED.ktoe.FI.NMM.GLASS.TOTAL.TOTAL.TOTAL</t>
  </si>
  <si>
    <t>UED.ktoe.FI.NMM.GLASS.LIGHT.GENERIC.ELEC</t>
  </si>
  <si>
    <t>UED.ktoe.FI.NMM.GLASS.AIRCOMP.GENERIC.ELEC</t>
  </si>
  <si>
    <t>UED.ktoe.FI.NMM.GLASS.MOTOR.GENERIC.ELEC</t>
  </si>
  <si>
    <t>UED.ktoe.FI.NMM.GLASS.FANS.GENERIC.ELEC</t>
  </si>
  <si>
    <t>UED.ktoe.FI.NMM.GLASS.LOW_ENTH.TOTAL.TOTAL</t>
  </si>
  <si>
    <t>UED.ktoe.FI.NMM.GLASS.LOW_ENTH.THERM.DIESEL_LIQBIO</t>
  </si>
  <si>
    <t>UED.ktoe.FI.NMM.GLASS.LOW_ENTH.THERM.NG_BIOGAS</t>
  </si>
  <si>
    <t>UED.ktoe.FI.NMM.GLASS.LOW_ENTH.THERM.SOLAR_GEO</t>
  </si>
  <si>
    <t>UED.ktoe.FI.NMM.GLASS.LOW_ENTH.HP.AMBIENT</t>
  </si>
  <si>
    <t>UED.ktoe.FI.NMM.GLASS.LOW_ENTH.THERM.ELEC</t>
  </si>
  <si>
    <t>UED.ktoe.FI.NMM.GLASS.MELTING.TOTAL.TOTAL</t>
  </si>
  <si>
    <t>UED.ktoe.FI.NMM.GLASS.MELTING.THERM.SOLIDS</t>
  </si>
  <si>
    <t>UED.ktoe.FI.NMM.GLASS.MELTING.THERM.LPG</t>
  </si>
  <si>
    <t>UED.ktoe.FI.NMM.GLASS.MELTING.THERM.DIESEL_LIQBIO</t>
  </si>
  <si>
    <t>UED.ktoe.FI.NMM.GLASS.MELTING.THERM.RFO</t>
  </si>
  <si>
    <t>UED.ktoe.FI.NMM.GLASS.MELTING.THERM.NG_BIOGAS</t>
  </si>
  <si>
    <t>UED.ktoe.FI.NMM.GLASS.MELTING_ELEC.ELEC.ELEC</t>
  </si>
  <si>
    <t>UED.ktoe.FI.NMM.GLASS.FORMING.ELEC.ELEC</t>
  </si>
  <si>
    <t>UED.ktoe.FI.NMM.GLASS.ANNEALING.TOTAL.TOTAL</t>
  </si>
  <si>
    <t>UED.ktoe.FI.NMM.GLASS.ANNEALING.THERM.SOLIDS</t>
  </si>
  <si>
    <t>UED.ktoe.FI.NMM.GLASS.ANNEALING.THERM.LPG</t>
  </si>
  <si>
    <t>UED.ktoe.FI.NMM.GLASS.ANNEALING.THERM.DIESEL_LIQBIO</t>
  </si>
  <si>
    <t>UED.ktoe.FI.NMM.GLASS.ANNEALING.THERM.RFO</t>
  </si>
  <si>
    <t>UED.ktoe.FI.NMM.GLASS.ANNEALING.THERM.NG_BIOGAS</t>
  </si>
  <si>
    <t>UED.ktoe.FI.NMM.GLASS.ANNEALING_ELEC.ELEC.ELEC</t>
  </si>
  <si>
    <t>UED.ktoe.FI.NMM.GLASS.FINISHING.ELEC.ELEC</t>
  </si>
  <si>
    <t>FUEL_EMI.ktCO2.FI.NMM.CEM.LIGHT.GENERIC.ELEC</t>
  </si>
  <si>
    <t>FUEL_EMI.ktCO2.FI.NMM.CEM.AIRCOMP.GENERIC.ELEC</t>
  </si>
  <si>
    <t>FUEL_EMI.ktCO2.FI.NMM.CEM.MOTOR.GENERIC.ELEC</t>
  </si>
  <si>
    <t>FUEL_EMI.ktCO2.FI.NMM.CEM.FANS.GENERIC.ELEC</t>
  </si>
  <si>
    <t>FUEL_EMI.ktCO2.FI.NMM.CEM.LOW_ENTH.TOTAL.TOTAL</t>
  </si>
  <si>
    <t>FUEL_EMI.ktCO2.FI.NMM.CEM.LOW_ENTH.THERM.DIESEL_LIQBIO</t>
  </si>
  <si>
    <t>FUEL_EMI.ktCO2.FI.NMM.CEM.LOW_ENTH.THERM.NG_BIOGAS</t>
  </si>
  <si>
    <t>FUEL_EMI.ktCO2.FI.NMM.CEM.LOW_ENTH.THERM.SOLAR_GEO</t>
  </si>
  <si>
    <t>FUEL_EMI.ktCO2.FI.NMM.CEM.LOW_ENTH.HP.AMBIENT</t>
  </si>
  <si>
    <t>FUEL_EMI.ktCO2.FI.NMM.CEM.LOW_ENTH.THERM.ELEC</t>
  </si>
  <si>
    <t>FUEL_EMI.ktCO2.FI.NMM.CEM.GRINDING_RAW.MECH.ELEC</t>
  </si>
  <si>
    <t>FUEL_EMI.ktCO2.FI.NMM.CEM.PREHEAT.TOTAL.TOTAL</t>
  </si>
  <si>
    <t>FUEL_EMI.ktCO2.FI.NMM.CEM.PREHEAT.THERM.SOLIDS</t>
  </si>
  <si>
    <t>FUEL_EMI.ktCO2.FI.NMM.CEM.PREHEAT.THERM.LPG</t>
  </si>
  <si>
    <t>FUEL_EMI.ktCO2.FI.NMM.CEM.PREHEAT.THERM.DIESEL_LIQBIO</t>
  </si>
  <si>
    <t>FUEL_EMI.ktCO2.FI.NMM.CEM.PREHEAT.THERM.RFO</t>
  </si>
  <si>
    <t>FUEL_EMI.ktCO2.FI.NMM.CEM.PREHEAT.THERM.OTHER</t>
  </si>
  <si>
    <t>FUEL_EMI.ktCO2.FI.NMM.CEM.PREHEAT.THERM.NG_BIOGAS</t>
  </si>
  <si>
    <t>FUEL_EMI.ktCO2.FI.NMM.CEM.PREHEAT.THERM.BIOMASS_WASTE</t>
  </si>
  <si>
    <t>FUEL_EMI.ktCO2.FI.NMM.CEM.KILN.TOTAL.TOTAL</t>
  </si>
  <si>
    <t>FUEL_EMI.ktCO2.FI.NMM.CEM.KILN.THERM.SOLIDS</t>
  </si>
  <si>
    <t>FUEL_EMI.ktCO2.FI.NMM.CEM.KILN.THERM.LPG</t>
  </si>
  <si>
    <t>FUEL_EMI.ktCO2.FI.NMM.CEM.KILN.THERM.DIESEL_LIQBIO</t>
  </si>
  <si>
    <t>FUEL_EMI.ktCO2.FI.NMM.CEM.KILN.THERM.RFO</t>
  </si>
  <si>
    <t>FUEL_EMI.ktCO2.FI.NMM.CEM.KILN.THERM.OTHER</t>
  </si>
  <si>
    <t>FUEL_EMI.ktCO2.FI.NMM.CEM.KILN.THERM.NG_BIOGAS</t>
  </si>
  <si>
    <t>FUEL_EMI.ktCO2.FI.NMM.CEM.KILN.THERM.BIOMASS_WASTE</t>
  </si>
  <si>
    <t>FUEL_EMI.ktCO2.FI.NMM.CEM.PRECAST.MECH.ELEC</t>
  </si>
  <si>
    <t>FUEL_EMI.ktCO2.FI.NMM.CEM.PRECAST_STEAM.TOTAL.TOTAL</t>
  </si>
  <si>
    <t>FUEL_EMI.ktCO2.FI.NMM.CEM.PRECAST_STEAM.STEAM.SOLIDS</t>
  </si>
  <si>
    <t>FUEL_EMI.ktCO2.FI.NMM.CEM.PRECAST_STEAM.STEAM.RFG</t>
  </si>
  <si>
    <t>FUEL_EMI.ktCO2.FI.NMM.CEM.PRECAST_STEAM.STEAM.LPG</t>
  </si>
  <si>
    <t>FUEL_EMI.ktCO2.FI.NMM.CEM.PRECAST_STEAM.STEAM.DIESEL_LIQBIO</t>
  </si>
  <si>
    <t>FUEL_EMI.ktCO2.FI.NMM.CEM.PRECAST_STEAM.STEAM.RFO</t>
  </si>
  <si>
    <t>FUEL_EMI.ktCO2.FI.NMM.CEM.PRECAST_STEAM.STEAM.OTHER</t>
  </si>
  <si>
    <t>FUEL_EMI.ktCO2.FI.NMM.CEM.PRECAST_STEAM.STEAM.NG_BIOGAS</t>
  </si>
  <si>
    <t>FUEL_EMI.ktCO2.FI.NMM.CEM.PRECAST_STEAM.STEAM.DERIVED</t>
  </si>
  <si>
    <t>FUEL_EMI.ktCO2.FI.NMM.CEM.PRECAST_STEAM.STEAM.BIOMASS_WASTE</t>
  </si>
  <si>
    <t>FUEL_EMI.ktCO2.FI.NMM.CEM.PRECAST_STEAM.STEAM.STEAM_DISTR</t>
  </si>
  <si>
    <t>PROCESS_EMI.ktCO2.FI.NMM.CEM</t>
  </si>
  <si>
    <t>FUEL_EMI.ktCO2.FI.NMM.CER.LIGHT.GENERIC.ELEC</t>
  </si>
  <si>
    <t>FUEL_EMI.ktCO2.FI.NMM.CER.AIRCOMP.GENERIC.ELEC</t>
  </si>
  <si>
    <t>FUEL_EMI.ktCO2.FI.NMM.CER.MOTOR.GENERIC.ELEC</t>
  </si>
  <si>
    <t>FUEL_EMI.ktCO2.FI.NMM.CER.FANS.GENERIC.ELEC</t>
  </si>
  <si>
    <t>FUEL_EMI.ktCO2.FI.NMM.CER.LOW_ENTH.TOTAL.TOTAL</t>
  </si>
  <si>
    <t>FUEL_EMI.ktCO2.FI.NMM.CER.LOW_ENTH.THERM.DIESEL_LIQBIO</t>
  </si>
  <si>
    <t>FUEL_EMI.ktCO2.FI.NMM.CER.LOW_ENTH.THERM.NG_BIOGAS</t>
  </si>
  <si>
    <t>FUEL_EMI.ktCO2.FI.NMM.CER.LOW_ENTH.THERM.SOLAR_GEO</t>
  </si>
  <si>
    <t>FUEL_EMI.ktCO2.FI.NMM.CER.LOW_ENTH.HP.AMBIENT</t>
  </si>
  <si>
    <t>FUEL_EMI.ktCO2.FI.NMM.CER.LOW_ENTH.THERM.ELEC</t>
  </si>
  <si>
    <t>FUEL_EMI.ktCO2.FI.NMM.CER.MIXING.MECH.ELEC</t>
  </si>
  <si>
    <t>FUEL_EMI.ktCO2.FI.NMM.CER.DRYING.TOTAL.TOTAL</t>
  </si>
  <si>
    <t>FUEL_EMI.ktCO2.FI.NMM.CER.DRYING.THERM.SOLIDS</t>
  </si>
  <si>
    <t>FUEL_EMI.ktCO2.FI.NMM.CER.DRYING.THERM.LPG</t>
  </si>
  <si>
    <t>FUEL_EMI.ktCO2.FI.NMM.CER.DRYING.THERM.DIESEL_LIQBIO</t>
  </si>
  <si>
    <t>FUEL_EMI.ktCO2.FI.NMM.CER.DRYING.THERM.RFO</t>
  </si>
  <si>
    <t>FUEL_EMI.ktCO2.FI.NMM.CER.DRYING.THERM.NG_BIOGAS</t>
  </si>
  <si>
    <t>FUEL_EMI.ktCO2.FI.NMM.CER.DRYING_STEAM.TOTAL.TOTAL</t>
  </si>
  <si>
    <t>FUEL_EMI.ktCO2.FI.NMM.CER.DRYING_STEAM.STEAM.SOLIDS</t>
  </si>
  <si>
    <t>FUEL_EMI.ktCO2.FI.NMM.CER.DRYING_STEAM.STEAM.RFG</t>
  </si>
  <si>
    <t>FUEL_EMI.ktCO2.FI.NMM.CER.DRYING_STEAM.STEAM.LPG</t>
  </si>
  <si>
    <t>FUEL_EMI.ktCO2.FI.NMM.CER.DRYING_STEAM.STEAM.DIESEL_LIQBIO</t>
  </si>
  <si>
    <t>FUEL_EMI.ktCO2.FI.NMM.CER.DRYING_STEAM.STEAM.RFO</t>
  </si>
  <si>
    <t>FUEL_EMI.ktCO2.FI.NMM.CER.DRYING_STEAM.STEAM.OTHER</t>
  </si>
  <si>
    <t>FUEL_EMI.ktCO2.FI.NMM.CER.DRYING_STEAM.STEAM.NG_BIOGAS</t>
  </si>
  <si>
    <t>FUEL_EMI.ktCO2.FI.NMM.CER.DRYING_STEAM.STEAM.DERIVED</t>
  </si>
  <si>
    <t>FUEL_EMI.ktCO2.FI.NMM.CER.DRYING_STEAM.STEAM.BIOMASS_WASTE</t>
  </si>
  <si>
    <t>FUEL_EMI.ktCO2.FI.NMM.CER.DRYING_STEAM.STEAM.STEAM_DISTR</t>
  </si>
  <si>
    <t>FUEL_EMI.ktCO2.FI.NMM.CER.DRYING_MICROW.MICROW.ELEC</t>
  </si>
  <si>
    <t>FUEL_EMI.ktCO2.FI.NMM.CER.KILN_THERM.TOTAL.TOTAL</t>
  </si>
  <si>
    <t>FUEL_EMI.ktCO2.FI.NMM.CER.KILN_THERM.THERM.SOLIDS</t>
  </si>
  <si>
    <t>FUEL_EMI.ktCO2.FI.NMM.CER.KILN_THERM.THERM.LPG</t>
  </si>
  <si>
    <t>FUEL_EMI.ktCO2.FI.NMM.CER.KILN_THERM.THERM.DIESEL_LIQBIO</t>
  </si>
  <si>
    <t>FUEL_EMI.ktCO2.FI.NMM.CER.KILN_THERM.THERM.RFO</t>
  </si>
  <si>
    <t>FUEL_EMI.ktCO2.FI.NMM.CER.KILN_THERM.THERM.OTHER</t>
  </si>
  <si>
    <t>FUEL_EMI.ktCO2.FI.NMM.CER.KILN_THERM.THERM.NG_BIOGAS</t>
  </si>
  <si>
    <t>FUEL_EMI.ktCO2.FI.NMM.CER.KILN_THERM.THERM.BIOMASS_WASTE</t>
  </si>
  <si>
    <t>FUEL_EMI.ktCO2.FI.NMM.CER.KILN_ELEC.ELEC.ELEC</t>
  </si>
  <si>
    <t>FUEL_EMI.ktCO2.FI.NMM.CER.FINISHING.TOTAL.TOTAL</t>
  </si>
  <si>
    <t>FUEL_EMI.ktCO2.FI.NMM.CER.FINISHING.THERM.SOLIDS</t>
  </si>
  <si>
    <t>FUEL_EMI.ktCO2.FI.NMM.CER.FINISHING.THERM.LPG</t>
  </si>
  <si>
    <t>FUEL_EMI.ktCO2.FI.NMM.CER.FINISHING.THERM.DIESEL_LIQBIO</t>
  </si>
  <si>
    <t>FUEL_EMI.ktCO2.FI.NMM.CER.FINISHING.THERM.RFO</t>
  </si>
  <si>
    <t>FUEL_EMI.ktCO2.FI.NMM.CER.FINISHING.THERM.NG_BIOGAS</t>
  </si>
  <si>
    <t>FUEL_EMI.ktCO2.FI.NMM.CER.FINISHING_ELEC.ELEC.ELEC</t>
  </si>
  <si>
    <t>PROCESS_EMI.ktCO2.FI.NMM.CER</t>
  </si>
  <si>
    <t>FUEL_EMI.ktCO2.FI.NMM.GLASS.LIGHT.GENERIC.ELEC</t>
  </si>
  <si>
    <t>FUEL_EMI.ktCO2.FI.NMM.GLASS.AIRCOMP.GENERIC.ELEC</t>
  </si>
  <si>
    <t>FUEL_EMI.ktCO2.FI.NMM.GLASS.MOTOR.GENERIC.ELEC</t>
  </si>
  <si>
    <t>FUEL_EMI.ktCO2.FI.NMM.GLASS.FANS.GENERIC.ELEC</t>
  </si>
  <si>
    <t>FUEL_EMI.ktCO2.FI.NMM.GLASS.LOW_ENTH.TOTAL.TOTAL</t>
  </si>
  <si>
    <t>FUEL_EMI.ktCO2.FI.NMM.GLASS.LOW_ENTH.THERM.DIESEL_LIQBIO</t>
  </si>
  <si>
    <t>FUEL_EMI.ktCO2.FI.NMM.GLASS.LOW_ENTH.THERM.NG_BIOGAS</t>
  </si>
  <si>
    <t>FUEL_EMI.ktCO2.FI.NMM.GLASS.LOW_ENTH.THERM.SOLAR_GEO</t>
  </si>
  <si>
    <t>FUEL_EMI.ktCO2.FI.NMM.GLASS.LOW_ENTH.HP.AMBIENT</t>
  </si>
  <si>
    <t>FUEL_EMI.ktCO2.FI.NMM.GLASS.LOW_ENTH.THERM.ELEC</t>
  </si>
  <si>
    <t>FUEL_EMI.ktCO2.FI.NMM.GLASS.MELTING.TOTAL.TOTAL</t>
  </si>
  <si>
    <t>FUEL_EMI.ktCO2.FI.NMM.GLASS.MELTING.THERM.SOLIDS</t>
  </si>
  <si>
    <t>FUEL_EMI.ktCO2.FI.NMM.GLASS.MELTING.THERM.LPG</t>
  </si>
  <si>
    <t>FUEL_EMI.ktCO2.FI.NMM.GLASS.MELTING.THERM.DIESEL_LIQBIO</t>
  </si>
  <si>
    <t>FUEL_EMI.ktCO2.FI.NMM.GLASS.MELTING.THERM.RFO</t>
  </si>
  <si>
    <t>FUEL_EMI.ktCO2.FI.NMM.GLASS.MELTING.THERM.NG_BIOGAS</t>
  </si>
  <si>
    <t>FUEL_EMI.ktCO2.FI.NMM.GLASS.MELTING_ELEC.ELEC.ELEC</t>
  </si>
  <si>
    <t>FUEL_EMI.ktCO2.FI.NMM.GLASS.FORMING.ELEC.ELEC</t>
  </si>
  <si>
    <t>FUEL_EMI.ktCO2.FI.NMM.GLASS.ANNEALING.TOTAL.TOTAL</t>
  </si>
  <si>
    <t>FUEL_EMI.ktCO2.FI.NMM.GLASS.ANNEALING.THERM.SOLIDS</t>
  </si>
  <si>
    <t>FUEL_EMI.ktCO2.FI.NMM.GLASS.ANNEALING.THERM.LPG</t>
  </si>
  <si>
    <t>FUEL_EMI.ktCO2.FI.NMM.GLASS.ANNEALING.THERM.DIESEL_LIQBIO</t>
  </si>
  <si>
    <t>FUEL_EMI.ktCO2.FI.NMM.GLASS.ANNEALING.THERM.RFO</t>
  </si>
  <si>
    <t>FUEL_EMI.ktCO2.FI.NMM.GLASS.ANNEALING.THERM.NG_BIOGAS</t>
  </si>
  <si>
    <t>FUEL_EMI.ktCO2.FI.NMM.GLASS.ANNEALING_ELEC.ELEC.ELEC</t>
  </si>
  <si>
    <t>FUEL_EMI.ktCO2.FI.NMM.GLASS.FINISHING.ELEC.ELEC</t>
  </si>
  <si>
    <t>PROCESS_EMI.ktCO2.FI.NMM.GLASS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</si>
  <si>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</si>
  <si>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</si>
  <si>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</si>
  <si>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</si>
  <si>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</si>
  <si>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VA.Meuro2015.FI.PPA.PULP</t>
  </si>
  <si>
    <t>VA.Meuro2015.FI.PPA.PAPER</t>
  </si>
  <si>
    <t>VA.Meuro2015.FI.PPA.PRINT</t>
  </si>
  <si>
    <t>Pulp production (kt)</t>
  </si>
  <si>
    <t>OUTPUT.kt.FI.PPA.PULP</t>
  </si>
  <si>
    <t>Paper production  (kt)</t>
  </si>
  <si>
    <t>OUTPUT.kt.FI.PPA.PAPER</t>
  </si>
  <si>
    <t>Printing and media reproduction (kt paper eq.)</t>
  </si>
  <si>
    <t>OUTPUT.kt.FI.PPA.PRINT</t>
  </si>
  <si>
    <t>CAP.kt.FI.PPA.PULP</t>
  </si>
  <si>
    <t>CAP.kt.FI.PPA.PAPER</t>
  </si>
  <si>
    <t>CAP.kt.FI.PPA.PRINT</t>
  </si>
  <si>
    <t>NEWCAP.kt.FI.PPA.PULP</t>
  </si>
  <si>
    <t>NEWCAP.kt.FI.PPA.PAPER</t>
  </si>
  <si>
    <t>NEWCAP.kt.FI.PPA.PRINT</t>
  </si>
  <si>
    <t>FEC.ktoe.FI.PPA.TOTAL.TOTAL.TOTAL.TOTAL</t>
  </si>
  <si>
    <t>FEC.ktoe.FI.PPA.TOTAL.TOTAL.TOTAL.SOLIDS</t>
  </si>
  <si>
    <t>FEC.ktoe.FI.PPA.TOTAL.TOTAL.TOTAL.RFG</t>
  </si>
  <si>
    <t>FEC.ktoe.FI.PPA.TOTAL.TOTAL.TOTAL.LPG</t>
  </si>
  <si>
    <t>FEC.ktoe.FI.PPA.TOTAL.TOTAL.TOTAL.DIESEL</t>
  </si>
  <si>
    <t>FEC.ktoe.FI.PPA.TOTAL.TOTAL.TOTAL.RFO</t>
  </si>
  <si>
    <t>FEC.ktoe.FI.PPA.TOTAL.TOTAL.TOTAL.OTHER</t>
  </si>
  <si>
    <t>FEC.ktoe.FI.PPA.TOTAL.TOTAL.TOTAL.NG</t>
  </si>
  <si>
    <t>FEC.ktoe.FI.PPA.TOTAL.TOTAL.TOTAL.DERIVED</t>
  </si>
  <si>
    <t>FEC.ktoe.FI.PPA.TOTAL.TOTAL.TOTAL.BIOMASS_WASTE</t>
  </si>
  <si>
    <t>FEC.ktoe.FI.PPA.TOTAL.TOTAL.TOTAL.BIOGAS</t>
  </si>
  <si>
    <t>FEC.ktoe.FI.PPA.TOTAL.TOTAL.TOTAL.LIQBIO</t>
  </si>
  <si>
    <t>FEC.ktoe.FI.PPA.TOTAL.TOTAL.TOTAL.SOLAR</t>
  </si>
  <si>
    <t>FEC.ktoe.FI.PPA.TOTAL.TOTAL.TOTAL.GEO</t>
  </si>
  <si>
    <t>FEC.ktoe.FI.PPA.TOTAL.TOTAL.TOTAL.AMBIENT</t>
  </si>
  <si>
    <t>FEC.ktoe.FI.PPA.TOTAL.TOTAL.TOTAL.STEAM_DISTR</t>
  </si>
  <si>
    <t>FEC.ktoe.FI.PPA.TOTAL.TOTAL.TOTAL.ELEC</t>
  </si>
  <si>
    <t>FEC.ktoe.FI.PPA.PULP.TOTAL.TOTAL.TOTAL</t>
  </si>
  <si>
    <t>FEC.ktoe.FI.PPA.PULP.LIGHT.GENERIC.ELEC</t>
  </si>
  <si>
    <t>FEC.ktoe.FI.PPA.PULP.AIRCOMP.GENERIC.ELEC</t>
  </si>
  <si>
    <t>FEC.ktoe.FI.PPA.PULP.MOTOR.GENERIC.ELEC</t>
  </si>
  <si>
    <t>FEC.ktoe.FI.PPA.PULP.FANS.GENERIC.ELEC</t>
  </si>
  <si>
    <t>FEC.ktoe.FI.PPA.PULP.LOW_ENTH.TOTAL.TOTAL</t>
  </si>
  <si>
    <t>FEC.ktoe.FI.PPA.PULP.LOW_ENTH.THERM.DIESEL_LIQBIO</t>
  </si>
  <si>
    <t>FEC.ktoe.FI.PPA.PULP.LOW_ENTH.THERM.NG_BIOGAS</t>
  </si>
  <si>
    <t>FEC.ktoe.FI.PPA.PULP.LOW_ENTH.THERM.SOLAR_GEO</t>
  </si>
  <si>
    <t>FEC.ktoe.FI.PPA.PULP.LOW_ENTH.HP.AMBIENT</t>
  </si>
  <si>
    <t>FEC.ktoe.FI.PPA.PULP.LOW_ENTH.THERM.ELEC</t>
  </si>
  <si>
    <t>Pulp: Wood preparation, grinding</t>
  </si>
  <si>
    <t>FEC.ktoe.FI.PPA.PULP.PREPARATION.MECH.ELEC</t>
  </si>
  <si>
    <t>Pulp: Pulping</t>
  </si>
  <si>
    <t>Pulp: Pulping thermal</t>
  </si>
  <si>
    <t>FEC.ktoe.FI.PPA.PULP.PULPING.TOTAL.TOTAL</t>
  </si>
  <si>
    <t>FEC.ktoe.FI.PPA.PULP.PULPING.STEAM.SOLIDS</t>
  </si>
  <si>
    <t>FEC.ktoe.FI.PPA.PULP.PULPING.STEAM.RFG</t>
  </si>
  <si>
    <t>FEC.ktoe.FI.PPA.PULP.PULPING.STEAM.LPG</t>
  </si>
  <si>
    <t>FEC.ktoe.FI.PPA.PULP.PULPING.STEAM.DIESEL_LIQBIO</t>
  </si>
  <si>
    <t>FEC.ktoe.FI.PPA.PULP.PULPING.STEAM.RFO</t>
  </si>
  <si>
    <t>FEC.ktoe.FI.PPA.PULP.PULPING.STEAM.OTHER</t>
  </si>
  <si>
    <t>FEC.ktoe.FI.PPA.PULP.PULPING.STEAM.NG_BIOGAS</t>
  </si>
  <si>
    <t>FEC.ktoe.FI.PPA.PULP.PULPING.STEAM.DERIVED</t>
  </si>
  <si>
    <t>FEC.ktoe.FI.PPA.PULP.PULPING.STEAM.BIOMASS_WASTE</t>
  </si>
  <si>
    <t>FEC.ktoe.FI.PPA.PULP.PULPING.STEAM.STEAM_DISTR</t>
  </si>
  <si>
    <t>Pulp: Pulping electric</t>
  </si>
  <si>
    <t>FEC.ktoe.FI.PPA.PULP.PULPING_MECH.MECH.ELEC</t>
  </si>
  <si>
    <t>Pulp: Cleaning</t>
  </si>
  <si>
    <t>FEC.ktoe.FI.PPA.PULP.BLEACHING.THERM.ELEC</t>
  </si>
  <si>
    <t>FEC.ktoe.FI.PPA.PAPER.TOTAL.TOTAL.TOTAL</t>
  </si>
  <si>
    <t>FEC.ktoe.FI.PPA.PAPER.LIGHT.GENERIC.ELEC</t>
  </si>
  <si>
    <t>FEC.ktoe.FI.PPA.PAPER.AIRCOMP.GENERIC.ELEC</t>
  </si>
  <si>
    <t>FEC.ktoe.FI.PPA.PAPER.MOTOR.GENERIC.ELEC</t>
  </si>
  <si>
    <t>FEC.ktoe.FI.PPA.PAPER.FANS.GENERIC.ELEC</t>
  </si>
  <si>
    <t>FEC.ktoe.FI.PPA.PAPER.LOW_ENTH.TOTAL.TOTAL</t>
  </si>
  <si>
    <t>FEC.ktoe.FI.PPA.PAPER.LOW_ENTH.THERM.DIESEL_LIQBIO</t>
  </si>
  <si>
    <t>FEC.ktoe.FI.PPA.PAPER.LOW_ENTH.THERM.NG_BIOGAS</t>
  </si>
  <si>
    <t>FEC.ktoe.FI.PPA.PAPER.LOW_ENTH.THERM.SOLAR_GEO</t>
  </si>
  <si>
    <t>FEC.ktoe.FI.PPA.PAPER.LOW_ENTH.HP.AMBIENT</t>
  </si>
  <si>
    <t>FEC.ktoe.FI.PPA.PAPER.LOW_ENTH.THERM.ELEC</t>
  </si>
  <si>
    <t>Paper: Stock preparation</t>
  </si>
  <si>
    <t>Paper: Stock preparation - Thermal</t>
  </si>
  <si>
    <t>FEC.ktoe.FI.PPA.PAPER.PREPARATION.TOTAL.TOTAL</t>
  </si>
  <si>
    <t>FEC.ktoe.FI.PPA.PAPER.PREPARATION.THERM.SOLIDS</t>
  </si>
  <si>
    <t>FEC.ktoe.FI.PPA.PAPER.PREPARATION.THERM.RFG</t>
  </si>
  <si>
    <t>FEC.ktoe.FI.PPA.PAPER.PREPARATION.THERM.LPG</t>
  </si>
  <si>
    <t>FEC.ktoe.FI.PPA.PAPER.PREPARATION.THERM.DIESEL_LIQBIO</t>
  </si>
  <si>
    <t>FEC.ktoe.FI.PPA.PAPER.PREPARATION.THERM.RFO</t>
  </si>
  <si>
    <t>FEC.ktoe.FI.PPA.PAPER.PREPARATION.THERM.OTHER</t>
  </si>
  <si>
    <t>FEC.ktoe.FI.PPA.PAPER.PREPARATION.THERM.NG_BIOGAS</t>
  </si>
  <si>
    <t>FEC.ktoe.FI.PPA.PAPER.PREPARATION.THERM.DERIVED</t>
  </si>
  <si>
    <t>FEC.ktoe.FI.PPA.PAPER.PREPARATION.THERM.BIOMASS_WASTE</t>
  </si>
  <si>
    <t>FEC.ktoe.FI.PPA.PAPER.PREPARATION.THERM.STEAM_DISTR</t>
  </si>
  <si>
    <t>Paper: Stock preparation - Mechanical</t>
  </si>
  <si>
    <t>FEC.ktoe.FI.PPA.PAPER.PREPARATION_ELEC.MECH.ELEC</t>
  </si>
  <si>
    <t>Paper: Paper machine</t>
  </si>
  <si>
    <t>Paper: Paper machine - Steam use</t>
  </si>
  <si>
    <t>FEC.ktoe.FI.PPA.PAPER.PAPER_MACHINE.TOTAL.TOTAL</t>
  </si>
  <si>
    <t>FEC.ktoe.FI.PPA.PAPER.PAPER_MACHINE.STEAM.SOLIDS</t>
  </si>
  <si>
    <t>FEC.ktoe.FI.PPA.PAPER.PAPER_MACHINE.STEAM.RFG</t>
  </si>
  <si>
    <t>FEC.ktoe.FI.PPA.PAPER.PAPER_MACHINE.STEAM.LPG</t>
  </si>
  <si>
    <t>FEC.ktoe.FI.PPA.PAPER.PAPER_MACHINE.STEAM.DIESEL_LIQBIO</t>
  </si>
  <si>
    <t>FEC.ktoe.FI.PPA.PAPER.PAPER_MACHINE.STEAM.RFO</t>
  </si>
  <si>
    <t>FEC.ktoe.FI.PPA.PAPER.PAPER_MACHINE.STEAM.OTHER</t>
  </si>
  <si>
    <t>FEC.ktoe.FI.PPA.PAPER.PAPER_MACHINE.STEAM.NG_BIOGAS</t>
  </si>
  <si>
    <t>FEC.ktoe.FI.PPA.PAPER.PAPER_MACHINE.STEAM.DERIVED</t>
  </si>
  <si>
    <t>FEC.ktoe.FI.PPA.PAPER.PAPER_MACHINE.STEAM.BIOMASS_WASTE</t>
  </si>
  <si>
    <t>FEC.ktoe.FI.PPA.PAPER.PAPER_MACHINE.STEAM.STEAM_DISTR</t>
  </si>
  <si>
    <t>Paper: Paper machine - Electricity</t>
  </si>
  <si>
    <t>FEC.ktoe.FI.PPA.PAPER.PAPER_MACHINE_ELEC.ELEC.ELEC</t>
  </si>
  <si>
    <t>Paper: Product finishing</t>
  </si>
  <si>
    <t>Paper: Product finishing - Steam use</t>
  </si>
  <si>
    <t>FEC.ktoe.FI.PPA.PAPER.FINISHING.TOTAL.TOTAL</t>
  </si>
  <si>
    <t>FEC.ktoe.FI.PPA.PAPER.FINISHING.STEAM.SOLIDS</t>
  </si>
  <si>
    <t>FEC.ktoe.FI.PPA.PAPER.FINISHING.STEAM.RFG</t>
  </si>
  <si>
    <t>FEC.ktoe.FI.PPA.PAPER.FINISHING.STEAM.LPG</t>
  </si>
  <si>
    <t>FEC.ktoe.FI.PPA.PAPER.FINISHING.STEAM.DIESEL_LIQBIO</t>
  </si>
  <si>
    <t>FEC.ktoe.FI.PPA.PAPER.FINISHING.STEAM.RFO</t>
  </si>
  <si>
    <t>FEC.ktoe.FI.PPA.PAPER.FINISHING.STEAM.OTHER</t>
  </si>
  <si>
    <t>FEC.ktoe.FI.PPA.PAPER.FINISHING.STEAM.NG_BIOGAS</t>
  </si>
  <si>
    <t>FEC.ktoe.FI.PPA.PAPER.FINISHING.STEAM.DERIVED</t>
  </si>
  <si>
    <t>FEC.ktoe.FI.PPA.PAPER.FINISHING.STEAM.BIOMASS_WASTE</t>
  </si>
  <si>
    <t>FEC.ktoe.FI.PPA.PAPER.FINISHING.STEAM.STEAM_DISTR</t>
  </si>
  <si>
    <t>Paper: Product finishing - Electricity</t>
  </si>
  <si>
    <t>FEC.ktoe.FI.PPA.PAPER.FINISHING_ELEC.ELEC.ELEC</t>
  </si>
  <si>
    <t>FEC.ktoe.FI.PPA.PRINT.TOTAL.TOTAL.TOTAL</t>
  </si>
  <si>
    <t>FEC.ktoe.FI.PPA.PRINT.LIGHT.GENERIC.ELEC</t>
  </si>
  <si>
    <t>FEC.ktoe.FI.PPA.PRINT.AIRCOMP.GENERIC.ELEC</t>
  </si>
  <si>
    <t>FEC.ktoe.FI.PPA.PRINT.MOTOR.GENERIC.ELEC</t>
  </si>
  <si>
    <t>FEC.ktoe.FI.PPA.PRINT.FANS.GENERIC.ELEC</t>
  </si>
  <si>
    <t>FEC.ktoe.FI.PPA.PRINT.LOW_ENTH.TOTAL.TOTAL</t>
  </si>
  <si>
    <t>FEC.ktoe.FI.PPA.PRINT.LOW_ENTH.THERM.DIESEL_LIQBIO</t>
  </si>
  <si>
    <t>FEC.ktoe.FI.PPA.PRINT.LOW_ENTH.THERM.NG_BIOGAS</t>
  </si>
  <si>
    <t>FEC.ktoe.FI.PPA.PRINT.LOW_ENTH.THERM.SOLAR_GEO</t>
  </si>
  <si>
    <t>FEC.ktoe.FI.PPA.PRINT.LOW_ENTH.HP.AMBIENT</t>
  </si>
  <si>
    <t>FEC.ktoe.FI.PPA.PRINT.LOW_ENTH.THERM.ELEC</t>
  </si>
  <si>
    <t>Printing and publishing</t>
  </si>
  <si>
    <t>FEC.ktoe.FI.PPA.PRINT.PRINTING.MECH.ELEC</t>
  </si>
  <si>
    <t>UED.ktoe.FI.PPA.PULP.TOTAL.TOTAL.TOTAL</t>
  </si>
  <si>
    <t>UED.ktoe.FI.PPA.PULP.LIGHT.GENERIC.ELEC</t>
  </si>
  <si>
    <t>UED.ktoe.FI.PPA.PULP.AIRCOMP.GENERIC.ELEC</t>
  </si>
  <si>
    <t>UED.ktoe.FI.PPA.PULP.MOTOR.GENERIC.ELEC</t>
  </si>
  <si>
    <t>UED.ktoe.FI.PPA.PULP.FANS.GENERIC.ELEC</t>
  </si>
  <si>
    <t>UED.ktoe.FI.PPA.PULP.LOW_ENTH.TOTAL.TOTAL</t>
  </si>
  <si>
    <t>UED.ktoe.FI.PPA.PULP.LOW_ENTH.THERM.DIESEL_LIQBIO</t>
  </si>
  <si>
    <t>UED.ktoe.FI.PPA.PULP.LOW_ENTH.THERM.NG_BIOGAS</t>
  </si>
  <si>
    <t>UED.ktoe.FI.PPA.PULP.LOW_ENTH.THERM.SOLAR_GEO</t>
  </si>
  <si>
    <t>UED.ktoe.FI.PPA.PULP.LOW_ENTH.HP.AMBIENT</t>
  </si>
  <si>
    <t>UED.ktoe.FI.PPA.PULP.LOW_ENTH.THERM.ELEC</t>
  </si>
  <si>
    <t>UED.ktoe.FI.PPA.PULP.PREPARATION.MECH.ELEC</t>
  </si>
  <si>
    <t>UED.ktoe.FI.PPA.PULP.PULPING.TOTAL.TOTAL</t>
  </si>
  <si>
    <t>UED.ktoe.FI.PPA.PULP.PULPING.STEAM.SOLIDS</t>
  </si>
  <si>
    <t>UED.ktoe.FI.PPA.PULP.PULPING.STEAM.RFG</t>
  </si>
  <si>
    <t>UED.ktoe.FI.PPA.PULP.PULPING.STEAM.LPG</t>
  </si>
  <si>
    <t>UED.ktoe.FI.PPA.PULP.PULPING.STEAM.DIESEL_LIQBIO</t>
  </si>
  <si>
    <t>UED.ktoe.FI.PPA.PULP.PULPING.STEAM.RFO</t>
  </si>
  <si>
    <t>UED.ktoe.FI.PPA.PULP.PULPING.STEAM.OTHER</t>
  </si>
  <si>
    <t>UED.ktoe.FI.PPA.PULP.PULPING.STEAM.NG_BIOGAS</t>
  </si>
  <si>
    <t>UED.ktoe.FI.PPA.PULP.PULPING.STEAM.DERIVED</t>
  </si>
  <si>
    <t>UED.ktoe.FI.PPA.PULP.PULPING.STEAM.BIOMASS_WASTE</t>
  </si>
  <si>
    <t>UED.ktoe.FI.PPA.PULP.PULPING.STEAM.STEAM_DISTR</t>
  </si>
  <si>
    <t>UED.ktoe.FI.PPA.PULP.PULPING_MECH.MECH.ELEC</t>
  </si>
  <si>
    <t>UED.ktoe.FI.PPA.PULP.BLEACHING.THERM.ELEC</t>
  </si>
  <si>
    <t>UED.ktoe.FI.PPA.PAPER.TOTAL.TOTAL.TOTAL</t>
  </si>
  <si>
    <t>UED.ktoe.FI.PPA.PAPER.LIGHT.GENERIC.ELEC</t>
  </si>
  <si>
    <t>UED.ktoe.FI.PPA.PAPER.AIRCOMP.GENERIC.ELEC</t>
  </si>
  <si>
    <t>UED.ktoe.FI.PPA.PAPER.MOTOR.GENERIC.ELEC</t>
  </si>
  <si>
    <t>UED.ktoe.FI.PPA.PAPER.FANS.GENERIC.ELEC</t>
  </si>
  <si>
    <t>UED.ktoe.FI.PPA.PAPER.LOW_ENTH.TOTAL.TOTAL</t>
  </si>
  <si>
    <t>UED.ktoe.FI.PPA.PAPER.LOW_ENTH.THERM.DIESEL_LIQBIO</t>
  </si>
  <si>
    <t>UED.ktoe.FI.PPA.PAPER.LOW_ENTH.THERM.NG_BIOGAS</t>
  </si>
  <si>
    <t>UED.ktoe.FI.PPA.PAPER.LOW_ENTH.THERM.SOLAR_GEO</t>
  </si>
  <si>
    <t>UED.ktoe.FI.PPA.PAPER.LOW_ENTH.HP.AMBIENT</t>
  </si>
  <si>
    <t>UED.ktoe.FI.PPA.PAPER.LOW_ENTH.THERM.ELEC</t>
  </si>
  <si>
    <t>UED.ktoe.FI.PPA.PAPER.PREPARATION.TOTAL.TOTAL</t>
  </si>
  <si>
    <t>UED.ktoe.FI.PPA.PAPER.PREPARATION.THERM.SOLIDS</t>
  </si>
  <si>
    <t>UED.ktoe.FI.PPA.PAPER.PREPARATION.THERM.RFG</t>
  </si>
  <si>
    <t>UED.ktoe.FI.PPA.PAPER.PREPARATION.THERM.LPG</t>
  </si>
  <si>
    <t>UED.ktoe.FI.PPA.PAPER.PREPARATION.THERM.DIESEL_LIQBIO</t>
  </si>
  <si>
    <t>UED.ktoe.FI.PPA.PAPER.PREPARATION.THERM.RFO</t>
  </si>
  <si>
    <t>UED.ktoe.FI.PPA.PAPER.PREPARATION.THERM.OTHER</t>
  </si>
  <si>
    <t>UED.ktoe.FI.PPA.PAPER.PREPARATION.THERM.NG_BIOGAS</t>
  </si>
  <si>
    <t>UED.ktoe.FI.PPA.PAPER.PREPARATION.THERM.DERIVED</t>
  </si>
  <si>
    <t>UED.ktoe.FI.PPA.PAPER.PREPARATION.THERM.BIOMASS_WASTE</t>
  </si>
  <si>
    <t>UED.ktoe.FI.PPA.PAPER.PREPARATION.THERM.STEAM_DISTR</t>
  </si>
  <si>
    <t>UED.ktoe.FI.PPA.PAPER.PREPARATION_ELEC.MECH.ELEC</t>
  </si>
  <si>
    <t>UED.ktoe.FI.PPA.PAPER.PAPER_MACHINE.TOTAL.TOTAL</t>
  </si>
  <si>
    <t>UED.ktoe.FI.PPA.PAPER.PAPER_MACHINE.STEAM.SOLIDS</t>
  </si>
  <si>
    <t>UED.ktoe.FI.PPA.PAPER.PAPER_MACHINE.STEAM.RFG</t>
  </si>
  <si>
    <t>UED.ktoe.FI.PPA.PAPER.PAPER_MACHINE.STEAM.LPG</t>
  </si>
  <si>
    <t>UED.ktoe.FI.PPA.PAPER.PAPER_MACHINE.STEAM.DIESEL_LIQBIO</t>
  </si>
  <si>
    <t>UED.ktoe.FI.PPA.PAPER.PAPER_MACHINE.STEAM.RFO</t>
  </si>
  <si>
    <t>UED.ktoe.FI.PPA.PAPER.PAPER_MACHINE.STEAM.OTHER</t>
  </si>
  <si>
    <t>UED.ktoe.FI.PPA.PAPER.PAPER_MACHINE.STEAM.NG_BIOGAS</t>
  </si>
  <si>
    <t>UED.ktoe.FI.PPA.PAPER.PAPER_MACHINE.STEAM.DERIVED</t>
  </si>
  <si>
    <t>UED.ktoe.FI.PPA.PAPER.PAPER_MACHINE.STEAM.BIOMASS_WASTE</t>
  </si>
  <si>
    <t>UED.ktoe.FI.PPA.PAPER.PAPER_MACHINE.STEAM.STEAM_DISTR</t>
  </si>
  <si>
    <t>UED.ktoe.FI.PPA.PAPER.PAPER_MACHINE_ELEC.ELEC.ELEC</t>
  </si>
  <si>
    <t>UED.ktoe.FI.PPA.PAPER.FINISHING.TOTAL.TOTAL</t>
  </si>
  <si>
    <t>UED.ktoe.FI.PPA.PAPER.FINISHING.STEAM.SOLIDS</t>
  </si>
  <si>
    <t>UED.ktoe.FI.PPA.PAPER.FINISHING.STEAM.RFG</t>
  </si>
  <si>
    <t>UED.ktoe.FI.PPA.PAPER.FINISHING.STEAM.LPG</t>
  </si>
  <si>
    <t>UED.ktoe.FI.PPA.PAPER.FINISHING.STEAM.DIESEL_LIQBIO</t>
  </si>
  <si>
    <t>UED.ktoe.FI.PPA.PAPER.FINISHING.STEAM.RFO</t>
  </si>
  <si>
    <t>UED.ktoe.FI.PPA.PAPER.FINISHING.STEAM.OTHER</t>
  </si>
  <si>
    <t>UED.ktoe.FI.PPA.PAPER.FINISHING.STEAM.NG_BIOGAS</t>
  </si>
  <si>
    <t>UED.ktoe.FI.PPA.PAPER.FINISHING.STEAM.DERIVED</t>
  </si>
  <si>
    <t>UED.ktoe.FI.PPA.PAPER.FINISHING.STEAM.BIOMASS_WASTE</t>
  </si>
  <si>
    <t>UED.ktoe.FI.PPA.PAPER.FINISHING.STEAM.STEAM_DISTR</t>
  </si>
  <si>
    <t>UED.ktoe.FI.PPA.PAPER.FINISHING_ELEC.ELEC.ELEC</t>
  </si>
  <si>
    <t>UED.ktoe.FI.PPA.PRINT.TOTAL.TOTAL.TOTAL</t>
  </si>
  <si>
    <t>UED.ktoe.FI.PPA.PRINT.LIGHT.GENERIC.ELEC</t>
  </si>
  <si>
    <t>UED.ktoe.FI.PPA.PRINT.AIRCOMP.GENERIC.ELEC</t>
  </si>
  <si>
    <t>UED.ktoe.FI.PPA.PRINT.MOTOR.GENERIC.ELEC</t>
  </si>
  <si>
    <t>UED.ktoe.FI.PPA.PRINT.FANS.GENERIC.ELEC</t>
  </si>
  <si>
    <t>UED.ktoe.FI.PPA.PRINT.LOW_ENTH.TOTAL.TOTAL</t>
  </si>
  <si>
    <t>UED.ktoe.FI.PPA.PRINT.LOW_ENTH.THERM.DIESEL_LIQBIO</t>
  </si>
  <si>
    <t>UED.ktoe.FI.PPA.PRINT.LOW_ENTH.THERM.NG_BIOGAS</t>
  </si>
  <si>
    <t>UED.ktoe.FI.PPA.PRINT.LOW_ENTH.THERM.SOLAR_GEO</t>
  </si>
  <si>
    <t>UED.ktoe.FI.PPA.PRINT.LOW_ENTH.HP.AMBIENT</t>
  </si>
  <si>
    <t>UED.ktoe.FI.PPA.PRINT.LOW_ENTH.THERM.ELEC</t>
  </si>
  <si>
    <t>UED.ktoe.FI.PPA.PRINT.PRINTING.MECH.ELEC</t>
  </si>
  <si>
    <t>FUEL_EMI.ktCO2.FI.PPA.PULP.TOTAL.TOTAL.TOTAL</t>
  </si>
  <si>
    <t>FUEL_EMI.ktCO2.FI.PPA.PULP.LIGHT.GENERIC.ELEC</t>
  </si>
  <si>
    <t>FUEL_EMI.ktCO2.FI.PPA.PULP.AIRCOMP.GENERIC.ELEC</t>
  </si>
  <si>
    <t>FUEL_EMI.ktCO2.FI.PPA.PULP.MOTOR.GENERIC.ELEC</t>
  </si>
  <si>
    <t>FUEL_EMI.ktCO2.FI.PPA.PULP.FANS.GENERIC.ELEC</t>
  </si>
  <si>
    <t>FUEL_EMI.ktCO2.FI.PPA.PULP.LOW_ENTH.TOTAL.TOTAL</t>
  </si>
  <si>
    <t>FUEL_EMI.ktCO2.FI.PPA.PULP.LOW_ENTH.THERM.DIESEL_LIQBIO</t>
  </si>
  <si>
    <t>FUEL_EMI.ktCO2.FI.PPA.PULP.LOW_ENTH.THERM.NG_BIOGAS</t>
  </si>
  <si>
    <t>FUEL_EMI.ktCO2.FI.PPA.PULP.LOW_ENTH.THERM.SOLAR_GEO</t>
  </si>
  <si>
    <t>FUEL_EMI.ktCO2.FI.PPA.PULP.LOW_ENTH.HP.AMBIENT</t>
  </si>
  <si>
    <t>FUEL_EMI.ktCO2.FI.PPA.PULP.LOW_ENTH.THERM.ELEC</t>
  </si>
  <si>
    <t>FUEL_EMI.ktCO2.FI.PPA.PULP.PREPARATION.MECH.ELEC</t>
  </si>
  <si>
    <t>FUEL_EMI.ktCO2.FI.PPA.PULP.PULPING.TOTAL.TOTAL</t>
  </si>
  <si>
    <t>FUEL_EMI.ktCO2.FI.PPA.PULP.PULPING.STEAM.SOLIDS</t>
  </si>
  <si>
    <t>FUEL_EMI.ktCO2.FI.PPA.PULP.PULPING.STEAM.RFG</t>
  </si>
  <si>
    <t>FUEL_EMI.ktCO2.FI.PPA.PULP.PULPING.STEAM.LPG</t>
  </si>
  <si>
    <t>FUEL_EMI.ktCO2.FI.PPA.PULP.PULPING.STEAM.DIESEL_LIQBIO</t>
  </si>
  <si>
    <t>FUEL_EMI.ktCO2.FI.PPA.PULP.PULPING.STEAM.RFO</t>
  </si>
  <si>
    <t>FUEL_EMI.ktCO2.FI.PPA.PULP.PULPING.STEAM.OTHER</t>
  </si>
  <si>
    <t>FUEL_EMI.ktCO2.FI.PPA.PULP.PULPING.STEAM.NG_BIOGAS</t>
  </si>
  <si>
    <t>FUEL_EMI.ktCO2.FI.PPA.PULP.PULPING.STEAM.DERIVED</t>
  </si>
  <si>
    <t>FUEL_EMI.ktCO2.FI.PPA.PULP.PULPING.STEAM.BIOMASS_WASTE</t>
  </si>
  <si>
    <t>FUEL_EMI.ktCO2.FI.PPA.PULP.PULPING.STEAM.STEAM_DISTR</t>
  </si>
  <si>
    <t>FUEL_EMI.ktCO2.FI.PPA.PULP.PULPING_MECH.MECH.ELEC</t>
  </si>
  <si>
    <t>FUEL_EMI.ktCO2.FI.PPA.PULP.BLEACHING.THERM.ELEC</t>
  </si>
  <si>
    <t>FUEL_EMI.ktCO2.FI.PPA.PAPER.TOTAL.TOTAL.TOTAL</t>
  </si>
  <si>
    <t>FUEL_EMI.ktCO2.FI.PPA.PAPER.LIGHT.GENERIC.ELEC</t>
  </si>
  <si>
    <t>FUEL_EMI.ktCO2.FI.PPA.PAPER.AIRCOMP.GENERIC.ELEC</t>
  </si>
  <si>
    <t>FUEL_EMI.ktCO2.FI.PPA.PAPER.MOTOR.GENERIC.ELEC</t>
  </si>
  <si>
    <t>FUEL_EMI.ktCO2.FI.PPA.PAPER.FANS.GENERIC.ELEC</t>
  </si>
  <si>
    <t>FUEL_EMI.ktCO2.FI.PPA.PAPER.LOW_ENTH.TOTAL.TOTAL</t>
  </si>
  <si>
    <t>FUEL_EMI.ktCO2.FI.PPA.PAPER.LOW_ENTH.THERM.DIESEL_LIQBIO</t>
  </si>
  <si>
    <t>FUEL_EMI.ktCO2.FI.PPA.PAPER.LOW_ENTH.THERM.NG_BIOGAS</t>
  </si>
  <si>
    <t>FUEL_EMI.ktCO2.FI.PPA.PAPER.LOW_ENTH.THERM.SOLAR_GEO</t>
  </si>
  <si>
    <t>FUEL_EMI.ktCO2.FI.PPA.PAPER.LOW_ENTH.HP.AMBIENT</t>
  </si>
  <si>
    <t>FUEL_EMI.ktCO2.FI.PPA.PAPER.LOW_ENTH.THERM.ELEC</t>
  </si>
  <si>
    <t>FUEL_EMI.ktCO2.FI.PPA.PAPER.PREPARATION.TOTAL.TOTAL</t>
  </si>
  <si>
    <t>FUEL_EMI.ktCO2.FI.PPA.PAPER.PREPARATION.THERM.SOLIDS</t>
  </si>
  <si>
    <t>FUEL_EMI.ktCO2.FI.PPA.PAPER.PREPARATION.THERM.RFG</t>
  </si>
  <si>
    <t>FUEL_EMI.ktCO2.FI.PPA.PAPER.PREPARATION.THERM.LPG</t>
  </si>
  <si>
    <t>FUEL_EMI.ktCO2.FI.PPA.PAPER.PREPARATION.THERM.DIESEL_LIQBIO</t>
  </si>
  <si>
    <t>FUEL_EMI.ktCO2.FI.PPA.PAPER.PREPARATION.THERM.RFO</t>
  </si>
  <si>
    <t>FUEL_EMI.ktCO2.FI.PPA.PAPER.PREPARATION.THERM.OTHER</t>
  </si>
  <si>
    <t>FUEL_EMI.ktCO2.FI.PPA.PAPER.PREPARATION.THERM.NG_BIOGAS</t>
  </si>
  <si>
    <t>FUEL_EMI.ktCO2.FI.PPA.PAPER.PREPARATION.THERM.DERIVED</t>
  </si>
  <si>
    <t>FUEL_EMI.ktCO2.FI.PPA.PAPER.PREPARATION.THERM.BIOMASS_WASTE</t>
  </si>
  <si>
    <t>FUEL_EMI.ktCO2.FI.PPA.PAPER.PREPARATION.THERM.STEAM_DISTR</t>
  </si>
  <si>
    <t>FUEL_EMI.ktCO2.FI.PPA.PAPER.PREPARATION_ELEC.MECH.ELEC</t>
  </si>
  <si>
    <t>FUEL_EMI.ktCO2.FI.PPA.PAPER.PAPER_MACHINE.TOTAL.TOTAL</t>
  </si>
  <si>
    <t>FUEL_EMI.ktCO2.FI.PPA.PAPER.PAPER_MACHINE.STEAM.SOLIDS</t>
  </si>
  <si>
    <t>FUEL_EMI.ktCO2.FI.PPA.PAPER.PAPER_MACHINE.STEAM.RFG</t>
  </si>
  <si>
    <t>FUEL_EMI.ktCO2.FI.PPA.PAPER.PAPER_MACHINE.STEAM.LPG</t>
  </si>
  <si>
    <t>FUEL_EMI.ktCO2.FI.PPA.PAPER.PAPER_MACHINE.STEAM.DIESEL_LIQBIO</t>
  </si>
  <si>
    <t>FUEL_EMI.ktCO2.FI.PPA.PAPER.PAPER_MACHINE.STEAM.RFO</t>
  </si>
  <si>
    <t>FUEL_EMI.ktCO2.FI.PPA.PAPER.PAPER_MACHINE.STEAM.OTHER</t>
  </si>
  <si>
    <t>FUEL_EMI.ktCO2.FI.PPA.PAPER.PAPER_MACHINE.STEAM.NG_BIOGAS</t>
  </si>
  <si>
    <t>FUEL_EMI.ktCO2.FI.PPA.PAPER.PAPER_MACHINE.STEAM.DERIVED</t>
  </si>
  <si>
    <t>FUEL_EMI.ktCO2.FI.PPA.PAPER.PAPER_MACHINE.STEAM.BIOMASS_WASTE</t>
  </si>
  <si>
    <t>FUEL_EMI.ktCO2.FI.PPA.PAPER.PAPER_MACHINE.STEAM.STEAM_DISTR</t>
  </si>
  <si>
    <t>FUEL_EMI.ktCO2.FI.PPA.PAPER.PAPER_MACHINE_ELEC.ELEC.ELEC</t>
  </si>
  <si>
    <t>FUEL_EMI.ktCO2.FI.PPA.PAPER.FINISHING.TOTAL.TOTAL</t>
  </si>
  <si>
    <t>FUEL_EMI.ktCO2.FI.PPA.PAPER.FINISHING.STEAM.SOLIDS</t>
  </si>
  <si>
    <t>FUEL_EMI.ktCO2.FI.PPA.PAPER.FINISHING.STEAM.RFG</t>
  </si>
  <si>
    <t>FUEL_EMI.ktCO2.FI.PPA.PAPER.FINISHING.STEAM.LPG</t>
  </si>
  <si>
    <t>FUEL_EMI.ktCO2.FI.PPA.PAPER.FINISHING.STEAM.DIESEL_LIQBIO</t>
  </si>
  <si>
    <t>FUEL_EMI.ktCO2.FI.PPA.PAPER.FINISHING.STEAM.RFO</t>
  </si>
  <si>
    <t>FUEL_EMI.ktCO2.FI.PPA.PAPER.FINISHING.STEAM.OTHER</t>
  </si>
  <si>
    <t>FUEL_EMI.ktCO2.FI.PPA.PAPER.FINISHING.STEAM.NG_BIOGAS</t>
  </si>
  <si>
    <t>FUEL_EMI.ktCO2.FI.PPA.PAPER.FINISHING.STEAM.DERIVED</t>
  </si>
  <si>
    <t>FUEL_EMI.ktCO2.FI.PPA.PAPER.FINISHING.STEAM.BIOMASS_WASTE</t>
  </si>
  <si>
    <t>FUEL_EMI.ktCO2.FI.PPA.PAPER.FINISHING.STEAM.STEAM_DISTR</t>
  </si>
  <si>
    <t>FUEL_EMI.ktCO2.FI.PPA.PAPER.FINISHING_ELEC.ELEC.ELEC</t>
  </si>
  <si>
    <t>FUEL_EMI.ktCO2.FI.PPA.PRINT.TOTAL.TOTAL.TOTAL</t>
  </si>
  <si>
    <t>FUEL_EMI.ktCO2.FI.PPA.PRINT.LIGHT.GENERIC.ELEC</t>
  </si>
  <si>
    <t>FUEL_EMI.ktCO2.FI.PPA.PRINT.AIRCOMP.GENERIC.ELEC</t>
  </si>
  <si>
    <t>FUEL_EMI.ktCO2.FI.PPA.PRINT.MOTOR.GENERIC.ELEC</t>
  </si>
  <si>
    <t>FUEL_EMI.ktCO2.FI.PPA.PRINT.FANS.GENERIC.ELEC</t>
  </si>
  <si>
    <t>FUEL_EMI.ktCO2.FI.PPA.PRINT.LOW_ENTH.TOTAL.TOTAL</t>
  </si>
  <si>
    <t>FUEL_EMI.ktCO2.FI.PPA.PRINT.LOW_ENTH.THERM.DIESEL_LIQBIO</t>
  </si>
  <si>
    <t>FUEL_EMI.ktCO2.FI.PPA.PRINT.LOW_ENTH.THERM.NG_BIOGAS</t>
  </si>
  <si>
    <t>FUEL_EMI.ktCO2.FI.PPA.PRINT.LOW_ENTH.THERM.SOLAR_GEO</t>
  </si>
  <si>
    <t>FUEL_EMI.ktCO2.FI.PPA.PRINT.LOW_ENTH.HP.AMBIENT</t>
  </si>
  <si>
    <t>FUEL_EMI.ktCO2.FI.PPA.PRINT.LOW_ENTH.THERM.ELEC</t>
  </si>
  <si>
    <t>FUEL_EMI.ktCO2.FI.PPA.PRINT.PRINTING.MECH.ELEC</t>
  </si>
  <si>
    <t>VA.Meuro2015.FI.FBT.FBT</t>
  </si>
  <si>
    <t>Physical output (index)</t>
  </si>
  <si>
    <t>OUTPUT.index.FI.FBT.FBT</t>
  </si>
  <si>
    <t>Installed capacity (production index)</t>
  </si>
  <si>
    <t>CAP.index.FI.FBT.FBT</t>
  </si>
  <si>
    <t>Capacity investment (production index)</t>
  </si>
  <si>
    <t>NEWCAP.index.FI.FBT.FBT</t>
  </si>
  <si>
    <t>Decommissioned capacity (production index)</t>
  </si>
  <si>
    <t>Idle capacity (production index)</t>
  </si>
  <si>
    <t>FEC.ktoe.FI.FBT.FBT.TOTAL.TOTAL.TOTAL</t>
  </si>
  <si>
    <t>FEC.ktoe.FI.FBT.FBT.TOTAL.TOTAL.SOLIDS</t>
  </si>
  <si>
    <t>FEC.ktoe.FI.FBT.FBT.TOTAL.TOTAL.RFG</t>
  </si>
  <si>
    <t>FEC.ktoe.FI.FBT.FBT.TOTAL.TOTAL.LPG</t>
  </si>
  <si>
    <t>FEC.ktoe.FI.FBT.FBT.TOTAL.TOTAL.DIESEL</t>
  </si>
  <si>
    <t>FEC.ktoe.FI.FBT.FBT.TOTAL.TOTAL.RFO</t>
  </si>
  <si>
    <t>FEC.ktoe.FI.FBT.FBT.TOTAL.TOTAL.OTHER</t>
  </si>
  <si>
    <t>FEC.ktoe.FI.FBT.FBT.TOTAL.TOTAL.NG</t>
  </si>
  <si>
    <t>FEC.ktoe.FI.FBT.FBT.TOTAL.TOTAL.DERIVED</t>
  </si>
  <si>
    <t>FEC.ktoe.FI.FBT.FBT.TOTAL.TOTAL.BIOMASS_WASTE</t>
  </si>
  <si>
    <t>FEC.ktoe.FI.FBT.FBT.TOTAL.TOTAL.BIOGAS</t>
  </si>
  <si>
    <t>FEC.ktoe.FI.FBT.FBT.TOTAL.TOTAL.LIQBIO</t>
  </si>
  <si>
    <t>FEC.ktoe.FI.FBT.FBT.TOTAL.TOTAL.SOLAR</t>
  </si>
  <si>
    <t>FEC.ktoe.FI.FBT.FBT.TOTAL.TOTAL.GEO</t>
  </si>
  <si>
    <t>FEC.ktoe.FI.FBT.FBT.TOTAL.TOTAL.AMBIENT</t>
  </si>
  <si>
    <t>FEC.ktoe.FI.FBT.FBT.TOTAL.TOTAL.STEAM_DISTR</t>
  </si>
  <si>
    <t>FEC.ktoe.FI.FBT.FBT.TOTAL.TOTAL.ELEC</t>
  </si>
  <si>
    <t>Energy intensity (toe / physical output index)</t>
  </si>
  <si>
    <t>Useful energy demand intensity (toe useful / physical output index)</t>
  </si>
  <si>
    <t>FEC.ktoe.FI.FBT.FBT.LIGHT.GENERIC.ELEC</t>
  </si>
  <si>
    <t>FEC.ktoe.FI.FBT.FBT.AIRCOMP.GENERIC.ELEC</t>
  </si>
  <si>
    <t>FEC.ktoe.FI.FBT.FBT.MOTOR.GENERIC.ELEC</t>
  </si>
  <si>
    <t>FEC.ktoe.FI.FBT.FBT.FANS.GENERIC.ELEC</t>
  </si>
  <si>
    <t>FEC.ktoe.FI.FBT.FBT.LOW_ENTH.TOTAL.TOTAL</t>
  </si>
  <si>
    <t>FEC.ktoe.FI.FBT.FBT.LOW_ENTH.THERM.DIESEL_LIQBIO</t>
  </si>
  <si>
    <t>FEC.ktoe.FI.FBT.FBT.LOW_ENTH.THERM.NG_BIOGAS</t>
  </si>
  <si>
    <t>FEC.ktoe.FI.FBT.FBT.LOW_ENTH.THERM.SOLAR_GEO</t>
  </si>
  <si>
    <t>FEC.ktoe.FI.FBT.FBT.LOW_ENTH.HP.AMBIENT</t>
  </si>
  <si>
    <t>FEC.ktoe.FI.FBT.FBT.LOW_ENTH.THERM.ELEC</t>
  </si>
  <si>
    <t>Food: Oven (direct heat)</t>
  </si>
  <si>
    <t>Food: Direct Heat - Thermal</t>
  </si>
  <si>
    <t>FEC.ktoe.FI.FBT.FBT.OVEN.THERM.TOTAL</t>
  </si>
  <si>
    <t>FEC.ktoe.FI.FBT.FBT.OVEN.THERM.SOLIDS</t>
  </si>
  <si>
    <t>FEC.ktoe.FI.FBT.FBT.OVEN.THERM.LPG</t>
  </si>
  <si>
    <t>FEC.ktoe.FI.FBT.FBT.OVEN.THERM.DIESEL_LIQBIO</t>
  </si>
  <si>
    <t>FEC.ktoe.FI.FBT.FBT.OVEN.THERM.RFO</t>
  </si>
  <si>
    <t>FEC.ktoe.FI.FBT.FBT.OVEN.THERM.NG_BIOGAS</t>
  </si>
  <si>
    <t>Food: Direct Heat - Electric</t>
  </si>
  <si>
    <t>FEC.ktoe.FI.FBT.FBT.OVEN.ELEC.ELEC</t>
  </si>
  <si>
    <t>Food: Direct Heat - Microwave</t>
  </si>
  <si>
    <t>FEC.ktoe.FI.FBT.FBT.OVEN_MICROW.MICROW.ELEC</t>
  </si>
  <si>
    <t>Food: Specific process heat</t>
  </si>
  <si>
    <t>Food: Process Heat - Thermal</t>
  </si>
  <si>
    <t>FEC.ktoe.FI.FBT.FBT.PROC_HEAT.THERM.TOTAL</t>
  </si>
  <si>
    <t>FEC.ktoe.FI.FBT.FBT.PROC_HEAT.THERM.SOLIDS</t>
  </si>
  <si>
    <t>FEC.ktoe.FI.FBT.FBT.PROC_HEAT.THERM.LPG</t>
  </si>
  <si>
    <t>FEC.ktoe.FI.FBT.FBT.PROC_HEAT.THERM.DIESEL_LIQBIO</t>
  </si>
  <si>
    <t>FEC.ktoe.FI.FBT.FBT.PROC_HEAT.THERM.RFO</t>
  </si>
  <si>
    <t>FEC.ktoe.FI.FBT.FBT.PROC_HEAT.THERM.NG_BIOGAS</t>
  </si>
  <si>
    <t>Food: Process Heat - Electric</t>
  </si>
  <si>
    <t>FEC.ktoe.FI.FBT.FBT.PROC_HEAT.ELEC.ELEC</t>
  </si>
  <si>
    <t>Food: Process Heat - Microwave</t>
  </si>
  <si>
    <t>FEC.ktoe.FI.FBT.FBT.PROC_HEAT_MICROW.MICROW.ELEC</t>
  </si>
  <si>
    <t>Food: Steam processing</t>
  </si>
  <si>
    <t>FEC.ktoe.FI.FBT.FBT.PROCESSING.TOTAL.TOTAL</t>
  </si>
  <si>
    <t>FEC.ktoe.FI.FBT.FBT.PROCESSING.STEAM.SOLIDS</t>
  </si>
  <si>
    <t>FEC.ktoe.FI.FBT.FBT.PROCESSING.STEAM.RFG</t>
  </si>
  <si>
    <t>FEC.ktoe.FI.FBT.FBT.PROCESSING.STEAM.LPG</t>
  </si>
  <si>
    <t>FEC.ktoe.FI.FBT.FBT.PROCESSING.STEAM.DIESEL_LIQBIO</t>
  </si>
  <si>
    <t>FEC.ktoe.FI.FBT.FBT.PROCESSING.STEAM.RFO</t>
  </si>
  <si>
    <t>FEC.ktoe.FI.FBT.FBT.PROCESSING.STEAM.OTHER</t>
  </si>
  <si>
    <t>FEC.ktoe.FI.FBT.FBT.PROCESSING.STEAM.NG_BIOGAS</t>
  </si>
  <si>
    <t>FEC.ktoe.FI.FBT.FBT.PROCESSING.STEAM.DERIVED</t>
  </si>
  <si>
    <t>FEC.ktoe.FI.FBT.FBT.PROCESSING.STEAM.BIOMASS_WASTE</t>
  </si>
  <si>
    <t>FEC.ktoe.FI.FBT.FBT.PROCESSING.STEAM.STEAM_DISTR</t>
  </si>
  <si>
    <t>Food: Drying</t>
  </si>
  <si>
    <t>Food: Thermal drying</t>
  </si>
  <si>
    <t>FEC.ktoe.FI.FBT.FBT.DRYING.TOTAL.TOTAL</t>
  </si>
  <si>
    <t>FEC.ktoe.FI.FBT.FBT.DRYING.THERM.SOLIDS</t>
  </si>
  <si>
    <t>FEC.ktoe.FI.FBT.FBT.DRYING.THERM.LPG</t>
  </si>
  <si>
    <t>FEC.ktoe.FI.FBT.FBT.DRYING.THERM.DIESEL_LIQBIO</t>
  </si>
  <si>
    <t>FEC.ktoe.FI.FBT.FBT.DRYING.THERM.RFO</t>
  </si>
  <si>
    <t>FEC.ktoe.FI.FBT.FBT.DRYING.THERM.NG_BIOGAS</t>
  </si>
  <si>
    <t>Food: Steam drying</t>
  </si>
  <si>
    <t>FEC.ktoe.FI.FBT.FBT.DRYING_STEAM.TOTAL.TOTAL</t>
  </si>
  <si>
    <t>FEC.ktoe.FI.FBT.FBT.DRYING_STEAM.STEAM.SOLIDS</t>
  </si>
  <si>
    <t>FEC.ktoe.FI.FBT.FBT.DRYING_STEAM.STEAM.RFG</t>
  </si>
  <si>
    <t>FEC.ktoe.FI.FBT.FBT.DRYING_STEAM.STEAM.LPG</t>
  </si>
  <si>
    <t>FEC.ktoe.FI.FBT.FBT.DRYING_STEAM.STEAM.DIESEL_LIQBIO</t>
  </si>
  <si>
    <t>FEC.ktoe.FI.FBT.FBT.DRYING_STEAM.STEAM.RFO</t>
  </si>
  <si>
    <t>FEC.ktoe.FI.FBT.FBT.DRYING_STEAM.STEAM.OTHER</t>
  </si>
  <si>
    <t>FEC.ktoe.FI.FBT.FBT.DRYING_STEAM.STEAM.NG_BIOGAS</t>
  </si>
  <si>
    <t>FEC.ktoe.FI.FBT.FBT.DRYING_STEAM.STEAM.DERIVED</t>
  </si>
  <si>
    <t>FEC.ktoe.FI.FBT.FBT.DRYING_STEAM.STEAM.BIOMASS_WASTE</t>
  </si>
  <si>
    <t>FEC.ktoe.FI.FBT.FBT.DRYING_STEAM.STEAM.STEAM_DISTR</t>
  </si>
  <si>
    <t>Food: Electric drying</t>
  </si>
  <si>
    <t>FEC.ktoe.FI.FBT.FBT.DRYING_ELEC.ELEC.ELEC</t>
  </si>
  <si>
    <t>Food: Freeze drying</t>
  </si>
  <si>
    <t>FEC.ktoe.FI.FBT.FBT.DRYING_FREEZE.FREEZE_DRY.ELEC</t>
  </si>
  <si>
    <t>Food: Microwave drying</t>
  </si>
  <si>
    <t>FEC.ktoe.FI.FBT.FBT.DRYING_MICROW.MICROW.ELEC</t>
  </si>
  <si>
    <t>Food: Process cooling and refrigeration</t>
  </si>
  <si>
    <t>Food: Thermal cooling</t>
  </si>
  <si>
    <t>FEC.ktoe.FI.FBT.FBT.PROC_COOL_THERM.THERM.NG_BIOGAS</t>
  </si>
  <si>
    <t>Food: Steam cooling</t>
  </si>
  <si>
    <t>FEC.ktoe.FI.FBT.FBT.PROC_COOL.TOTAL.TOTAL</t>
  </si>
  <si>
    <t>FEC.ktoe.FI.FBT.FBT.PROC_COOL.STEAM.SOLIDS</t>
  </si>
  <si>
    <t>FEC.ktoe.FI.FBT.FBT.PROC_COOL.STEAM.RFG</t>
  </si>
  <si>
    <t>FEC.ktoe.FI.FBT.FBT.PROC_COOL.STEAM.LPG</t>
  </si>
  <si>
    <t>FEC.ktoe.FI.FBT.FBT.PROC_COOL.STEAM.DIESEL_LIQBIO</t>
  </si>
  <si>
    <t>FEC.ktoe.FI.FBT.FBT.PROC_COOL.STEAM.RFO</t>
  </si>
  <si>
    <t>FEC.ktoe.FI.FBT.FBT.PROC_COOL.STEAM.OTHER</t>
  </si>
  <si>
    <t>FEC.ktoe.FI.FBT.FBT.PROC_COOL.STEAM.NG_BIOGAS</t>
  </si>
  <si>
    <t>FEC.ktoe.FI.FBT.FBT.PROC_COOL.STEAM.DERIVED</t>
  </si>
  <si>
    <t>FEC.ktoe.FI.FBT.FBT.PROC_COOL.STEAM.BIOMASS_WASTE</t>
  </si>
  <si>
    <t>FEC.ktoe.FI.FBT.FBT.PROC_COOL.STEAM.STEAM_DISTR</t>
  </si>
  <si>
    <t>Food: Electric cooling</t>
  </si>
  <si>
    <t>FEC.ktoe.FI.FBT.FBT.PROC_COOL_ELEC.ELEC.ELEC</t>
  </si>
  <si>
    <t>Food: Electric machinery</t>
  </si>
  <si>
    <t>FEC.ktoe.FI.FBT.FBT.GENERIC.MECH.ELEC</t>
  </si>
  <si>
    <t>UED.ktoe.FI.FBT.FBT.TOTAL.TOTAL.TOTAL</t>
  </si>
  <si>
    <t>UED.ktoe.FI.FBT.FBT.LIGHT.GENERIC.ELEC</t>
  </si>
  <si>
    <t>UED.ktoe.FI.FBT.FBT.AIRCOMP.GENERIC.ELEC</t>
  </si>
  <si>
    <t>UED.ktoe.FI.FBT.FBT.MOTOR.GENERIC.ELEC</t>
  </si>
  <si>
    <t>UED.ktoe.FI.FBT.FBT.FANS.GENERIC.ELEC</t>
  </si>
  <si>
    <t>UED.ktoe.FI.FBT.FBT.LOW_ENTH.TOTAL.TOTAL</t>
  </si>
  <si>
    <t>UED.ktoe.FI.FBT.FBT.LOW_ENTH.THERM.DIESEL_LIQBIO</t>
  </si>
  <si>
    <t>UED.ktoe.FI.FBT.FBT.LOW_ENTH.THERM.NG_BIOGAS</t>
  </si>
  <si>
    <t>UED.ktoe.FI.FBT.FBT.LOW_ENTH.THERM.SOLAR_GEO</t>
  </si>
  <si>
    <t>UED.ktoe.FI.FBT.FBT.LOW_ENTH.HP.AMBIENT</t>
  </si>
  <si>
    <t>UED.ktoe.FI.FBT.FBT.LOW_ENTH.THERM.ELEC</t>
  </si>
  <si>
    <t>UED.ktoe.FI.FBT.FBT.OVEN.THERM.TOTAL</t>
  </si>
  <si>
    <t>UED.ktoe.FI.FBT.FBT.OVEN.THERM.SOLIDS</t>
  </si>
  <si>
    <t>UED.ktoe.FI.FBT.FBT.OVEN.THERM.LPG</t>
  </si>
  <si>
    <t>UED.ktoe.FI.FBT.FBT.OVEN.THERM.DIESEL_LIQBIO</t>
  </si>
  <si>
    <t>UED.ktoe.FI.FBT.FBT.OVEN.THERM.RFO</t>
  </si>
  <si>
    <t>UED.ktoe.FI.FBT.FBT.OVEN.THERM.NG_BIOGAS</t>
  </si>
  <si>
    <t>UED.ktoe.FI.FBT.FBT.OVEN.ELEC.ELEC</t>
  </si>
  <si>
    <t>UED.ktoe.FI.FBT.FBT.OVEN_MICROW.MICROW.ELEC</t>
  </si>
  <si>
    <t>UED.ktoe.FI.FBT.FBT.PROC_HEAT.THERM.TOTAL</t>
  </si>
  <si>
    <t>UED.ktoe.FI.FBT.FBT.PROC_HEAT.THERM.SOLIDS</t>
  </si>
  <si>
    <t>UED.ktoe.FI.FBT.FBT.PROC_HEAT.THERM.LPG</t>
  </si>
  <si>
    <t>UED.ktoe.FI.FBT.FBT.PROC_HEAT.THERM.DIESEL_LIQBIO</t>
  </si>
  <si>
    <t>UED.ktoe.FI.FBT.FBT.PROC_HEAT.THERM.RFO</t>
  </si>
  <si>
    <t>UED.ktoe.FI.FBT.FBT.PROC_HEAT.THERM.NG_BIOGAS</t>
  </si>
  <si>
    <t>UED.ktoe.FI.FBT.FBT.PROC_HEAT.ELEC.ELEC</t>
  </si>
  <si>
    <t>UED.ktoe.FI.FBT.FBT.PROC_HEAT_MICROW.MICROW.ELEC</t>
  </si>
  <si>
    <t>UED.ktoe.FI.FBT.FBT.PROCESSING.TOTAL.TOTAL</t>
  </si>
  <si>
    <t>UED.ktoe.FI.FBT.FBT.PROCESSING.STEAM.SOLIDS</t>
  </si>
  <si>
    <t>UED.ktoe.FI.FBT.FBT.PROCESSING.STEAM.RFG</t>
  </si>
  <si>
    <t>UED.ktoe.FI.FBT.FBT.PROCESSING.STEAM.LPG</t>
  </si>
  <si>
    <t>UED.ktoe.FI.FBT.FBT.PROCESSING.STEAM.DIESEL_LIQBIO</t>
  </si>
  <si>
    <t>UED.ktoe.FI.FBT.FBT.PROCESSING.STEAM.RFO</t>
  </si>
  <si>
    <t>UED.ktoe.FI.FBT.FBT.PROCESSING.STEAM.OTHER</t>
  </si>
  <si>
    <t>UED.ktoe.FI.FBT.FBT.PROCESSING.STEAM.NG_BIOGAS</t>
  </si>
  <si>
    <t>UED.ktoe.FI.FBT.FBT.PROCESSING.STEAM.DERIVED</t>
  </si>
  <si>
    <t>UED.ktoe.FI.FBT.FBT.PROCESSING.STEAM.BIOMASS_WASTE</t>
  </si>
  <si>
    <t>UED.ktoe.FI.FBT.FBT.PROCESSING.STEAM.STEAM_DISTR</t>
  </si>
  <si>
    <t>UED.ktoe.FI.FBT.FBT.DRYING.TOTAL.TOTAL</t>
  </si>
  <si>
    <t>UED.ktoe.FI.FBT.FBT.DRYING.THERM.SOLIDS</t>
  </si>
  <si>
    <t>UED.ktoe.FI.FBT.FBT.DRYING.THERM.LPG</t>
  </si>
  <si>
    <t>UED.ktoe.FI.FBT.FBT.DRYING.THERM.DIESEL_LIQBIO</t>
  </si>
  <si>
    <t>UED.ktoe.FI.FBT.FBT.DRYING.THERM.RFO</t>
  </si>
  <si>
    <t>UED.ktoe.FI.FBT.FBT.DRYING.THERM.NG_BIOGAS</t>
  </si>
  <si>
    <t>UED.ktoe.FI.FBT.FBT.DRYING_STEAM.TOTAL.TOTAL</t>
  </si>
  <si>
    <t>UED.ktoe.FI.FBT.FBT.DRYING_STEAM.STEAM.SOLIDS</t>
  </si>
  <si>
    <t>UED.ktoe.FI.FBT.FBT.DRYING_STEAM.STEAM.RFG</t>
  </si>
  <si>
    <t>UED.ktoe.FI.FBT.FBT.DRYING_STEAM.STEAM.LPG</t>
  </si>
  <si>
    <t>UED.ktoe.FI.FBT.FBT.DRYING_STEAM.STEAM.DIESEL_LIQBIO</t>
  </si>
  <si>
    <t>UED.ktoe.FI.FBT.FBT.DRYING_STEAM.STEAM.RFO</t>
  </si>
  <si>
    <t>UED.ktoe.FI.FBT.FBT.DRYING_STEAM.STEAM.OTHER</t>
  </si>
  <si>
    <t>UED.ktoe.FI.FBT.FBT.DRYING_STEAM.STEAM.NG_BIOGAS</t>
  </si>
  <si>
    <t>UED.ktoe.FI.FBT.FBT.DRYING_STEAM.STEAM.DERIVED</t>
  </si>
  <si>
    <t>UED.ktoe.FI.FBT.FBT.DRYING_STEAM.STEAM.BIOMASS_WASTE</t>
  </si>
  <si>
    <t>UED.ktoe.FI.FBT.FBT.DRYING_STEAM.STEAM.STEAM_DISTR</t>
  </si>
  <si>
    <t>UED.ktoe.FI.FBT.FBT.DRYING_ELEC.ELEC.ELEC</t>
  </si>
  <si>
    <t>UED.ktoe.FI.FBT.FBT.DRYING_FREEZE.FREEZE_DRY.ELEC</t>
  </si>
  <si>
    <t>UED.ktoe.FI.FBT.FBT.DRYING_MICROW.MICROW.ELEC</t>
  </si>
  <si>
    <t>UED.ktoe.FI.FBT.FBT.PROC_COOL_THERM.THERM.NG_BIOGAS</t>
  </si>
  <si>
    <t>UED.ktoe.FI.FBT.FBT.PROC_COOL.TOTAL.TOTAL</t>
  </si>
  <si>
    <t>UED.ktoe.FI.FBT.FBT.PROC_COOL.STEAM.SOLIDS</t>
  </si>
  <si>
    <t>UED.ktoe.FI.FBT.FBT.PROC_COOL.STEAM.RFG</t>
  </si>
  <si>
    <t>UED.ktoe.FI.FBT.FBT.PROC_COOL.STEAM.LPG</t>
  </si>
  <si>
    <t>UED.ktoe.FI.FBT.FBT.PROC_COOL.STEAM.DIESEL_LIQBIO</t>
  </si>
  <si>
    <t>UED.ktoe.FI.FBT.FBT.PROC_COOL.STEAM.RFO</t>
  </si>
  <si>
    <t>UED.ktoe.FI.FBT.FBT.PROC_COOL.STEAM.OTHER</t>
  </si>
  <si>
    <t>UED.ktoe.FI.FBT.FBT.PROC_COOL.STEAM.NG_BIOGAS</t>
  </si>
  <si>
    <t>UED.ktoe.FI.FBT.FBT.PROC_COOL.STEAM.DERIVED</t>
  </si>
  <si>
    <t>UED.ktoe.FI.FBT.FBT.PROC_COOL.STEAM.BIOMASS_WASTE</t>
  </si>
  <si>
    <t>UED.ktoe.FI.FBT.FBT.PROC_COOL.STEAM.STEAM_DISTR</t>
  </si>
  <si>
    <t>UED.ktoe.FI.FBT.FBT.PROC_COOL_ELEC.ELEC.ELEC</t>
  </si>
  <si>
    <t>UED.ktoe.FI.FBT.FBT.GENERIC.MECH.ELEC</t>
  </si>
  <si>
    <t>FUEL_EMI.ktCO2.FI.FBT.FBT.TOTAL.TOTAL.TOTAL</t>
  </si>
  <si>
    <t>FUEL_EMI.ktCO2.FI.FBT.FBT.LIGHT.GENERIC.ELEC</t>
  </si>
  <si>
    <t>FUEL_EMI.ktCO2.FI.FBT.FBT.AIRCOMP.GENERIC.ELEC</t>
  </si>
  <si>
    <t>FUEL_EMI.ktCO2.FI.FBT.FBT.MOTOR.GENERIC.ELEC</t>
  </si>
  <si>
    <t>FUEL_EMI.ktCO2.FI.FBT.FBT.FANS.GENERIC.ELEC</t>
  </si>
  <si>
    <t>FUEL_EMI.ktCO2.FI.FBT.FBT.LOW_ENTH.TOTAL.TOTAL</t>
  </si>
  <si>
    <t>FUEL_EMI.ktCO2.FI.FBT.FBT.LOW_ENTH.THERM.DIESEL_LIQBIO</t>
  </si>
  <si>
    <t>FUEL_EMI.ktCO2.FI.FBT.FBT.LOW_ENTH.THERM.NG_BIOGAS</t>
  </si>
  <si>
    <t>FUEL_EMI.ktCO2.FI.FBT.FBT.LOW_ENTH.THERM.SOLAR_GEO</t>
  </si>
  <si>
    <t>FUEL_EMI.ktCO2.FI.FBT.FBT.LOW_ENTH.HP.AMBIENT</t>
  </si>
  <si>
    <t>FUEL_EMI.ktCO2.FI.FBT.FBT.LOW_ENTH.THERM.ELEC</t>
  </si>
  <si>
    <t>FUEL_EMI.ktCO2.FI.FBT.FBT.OVEN.THERM.TOTAL</t>
  </si>
  <si>
    <t>FUEL_EMI.ktCO2.FI.FBT.FBT.OVEN.THERM.SOLIDS</t>
  </si>
  <si>
    <t>FUEL_EMI.ktCO2.FI.FBT.FBT.OVEN.THERM.LPG</t>
  </si>
  <si>
    <t>FUEL_EMI.ktCO2.FI.FBT.FBT.OVEN.THERM.DIESEL_LIQBIO</t>
  </si>
  <si>
    <t>FUEL_EMI.ktCO2.FI.FBT.FBT.OVEN.THERM.RFO</t>
  </si>
  <si>
    <t>FUEL_EMI.ktCO2.FI.FBT.FBT.OVEN.THERM.NG_BIOGAS</t>
  </si>
  <si>
    <t>FUEL_EMI.ktCO2.FI.FBT.FBT.OVEN.ELEC.ELEC</t>
  </si>
  <si>
    <t>FUEL_EMI.ktCO2.FI.FBT.FBT.OVEN_MICROW.MICROW.ELEC</t>
  </si>
  <si>
    <t>FUEL_EMI.ktCO2.FI.FBT.FBT.PROC_HEAT.THERM.TOTAL</t>
  </si>
  <si>
    <t>FUEL_EMI.ktCO2.FI.FBT.FBT.PROC_HEAT.THERM.SOLIDS</t>
  </si>
  <si>
    <t>FUEL_EMI.ktCO2.FI.FBT.FBT.PROC_HEAT.THERM.LPG</t>
  </si>
  <si>
    <t>FUEL_EMI.ktCO2.FI.FBT.FBT.PROC_HEAT.THERM.DIESEL_LIQBIO</t>
  </si>
  <si>
    <t>FUEL_EMI.ktCO2.FI.FBT.FBT.PROC_HEAT.THERM.RFO</t>
  </si>
  <si>
    <t>FUEL_EMI.ktCO2.FI.FBT.FBT.PROC_HEAT.THERM.NG_BIOGAS</t>
  </si>
  <si>
    <t>FUEL_EMI.ktCO2.FI.FBT.FBT.PROC_HEAT.ELEC.ELEC</t>
  </si>
  <si>
    <t>FUEL_EMI.ktCO2.FI.FBT.FBT.PROC_HEAT_MICROW.MICROW.ELEC</t>
  </si>
  <si>
    <t>FUEL_EMI.ktCO2.FI.FBT.FBT.PROCESSING.TOTAL.TOTAL</t>
  </si>
  <si>
    <t>FUEL_EMI.ktCO2.FI.FBT.FBT.PROCESSING.STEAM.SOLIDS</t>
  </si>
  <si>
    <t>FUEL_EMI.ktCO2.FI.FBT.FBT.PROCESSING.STEAM.RFG</t>
  </si>
  <si>
    <t>FUEL_EMI.ktCO2.FI.FBT.FBT.PROCESSING.STEAM.LPG</t>
  </si>
  <si>
    <t>FUEL_EMI.ktCO2.FI.FBT.FBT.PROCESSING.STEAM.DIESEL_LIQBIO</t>
  </si>
  <si>
    <t>FUEL_EMI.ktCO2.FI.FBT.FBT.PROCESSING.STEAM.RFO</t>
  </si>
  <si>
    <t>FUEL_EMI.ktCO2.FI.FBT.FBT.PROCESSING.STEAM.OTHER</t>
  </si>
  <si>
    <t>FUEL_EMI.ktCO2.FI.FBT.FBT.PROCESSING.STEAM.NG_BIOGAS</t>
  </si>
  <si>
    <t>FUEL_EMI.ktCO2.FI.FBT.FBT.PROCESSING.STEAM.DERIVED</t>
  </si>
  <si>
    <t>FUEL_EMI.ktCO2.FI.FBT.FBT.PROCESSING.STEAM.BIOMASS_WASTE</t>
  </si>
  <si>
    <t>FUEL_EMI.ktCO2.FI.FBT.FBT.PROCESSING.STEAM.STEAM_DISTR</t>
  </si>
  <si>
    <t>FUEL_EMI.ktCO2.FI.FBT.FBT.DRYING.TOTAL.TOTAL</t>
  </si>
  <si>
    <t>FUEL_EMI.ktCO2.FI.FBT.FBT.DRYING.THERM.SOLIDS</t>
  </si>
  <si>
    <t>FUEL_EMI.ktCO2.FI.FBT.FBT.DRYING.THERM.LPG</t>
  </si>
  <si>
    <t>FUEL_EMI.ktCO2.FI.FBT.FBT.DRYING.THERM.DIESEL_LIQBIO</t>
  </si>
  <si>
    <t>FUEL_EMI.ktCO2.FI.FBT.FBT.DRYING.THERM.RFO</t>
  </si>
  <si>
    <t>FUEL_EMI.ktCO2.FI.FBT.FBT.DRYING.THERM.NG_BIOGAS</t>
  </si>
  <si>
    <t>FUEL_EMI.ktCO2.FI.FBT.FBT.DRYING_STEAM.TOTAL.TOTAL</t>
  </si>
  <si>
    <t>FUEL_EMI.ktCO2.FI.FBT.FBT.DRYING_STEAM.STEAM.SOLIDS</t>
  </si>
  <si>
    <t>FUEL_EMI.ktCO2.FI.FBT.FBT.DRYING_STEAM.STEAM.RFG</t>
  </si>
  <si>
    <t>FUEL_EMI.ktCO2.FI.FBT.FBT.DRYING_STEAM.STEAM.LPG</t>
  </si>
  <si>
    <t>FUEL_EMI.ktCO2.FI.FBT.FBT.DRYING_STEAM.STEAM.DIESEL_LIQBIO</t>
  </si>
  <si>
    <t>FUEL_EMI.ktCO2.FI.FBT.FBT.DRYING_STEAM.STEAM.RFO</t>
  </si>
  <si>
    <t>FUEL_EMI.ktCO2.FI.FBT.FBT.DRYING_STEAM.STEAM.OTHER</t>
  </si>
  <si>
    <t>FUEL_EMI.ktCO2.FI.FBT.FBT.DRYING_STEAM.STEAM.NG_BIOGAS</t>
  </si>
  <si>
    <t>FUEL_EMI.ktCO2.FI.FBT.FBT.DRYING_STEAM.STEAM.DERIVED</t>
  </si>
  <si>
    <t>FUEL_EMI.ktCO2.FI.FBT.FBT.DRYING_STEAM.STEAM.BIOMASS_WASTE</t>
  </si>
  <si>
    <t>FUEL_EMI.ktCO2.FI.FBT.FBT.DRYING_STEAM.STEAM.STEAM_DISTR</t>
  </si>
  <si>
    <t>FUEL_EMI.ktCO2.FI.FBT.FBT.DRYING_ELEC.ELEC.ELEC</t>
  </si>
  <si>
    <t>FUEL_EMI.ktCO2.FI.FBT.FBT.DRYING_FREEZE.FREEZE_DRY.ELEC</t>
  </si>
  <si>
    <t>FUEL_EMI.ktCO2.FI.FBT.FBT.DRYING_MICROW.MICROW.ELEC</t>
  </si>
  <si>
    <t>FUEL_EMI.ktCO2.FI.FBT.FBT.PROC_COOL_THERM.THERM.NG_BIOGAS</t>
  </si>
  <si>
    <t>FUEL_EMI.ktCO2.FI.FBT.FBT.PROC_COOL.TOTAL.TOTAL</t>
  </si>
  <si>
    <t>FUEL_EMI.ktCO2.FI.FBT.FBT.PROC_COOL.STEAM.SOLIDS</t>
  </si>
  <si>
    <t>FUEL_EMI.ktCO2.FI.FBT.FBT.PROC_COOL.STEAM.RFG</t>
  </si>
  <si>
    <t>FUEL_EMI.ktCO2.FI.FBT.FBT.PROC_COOL.STEAM.LPG</t>
  </si>
  <si>
    <t>FUEL_EMI.ktCO2.FI.FBT.FBT.PROC_COOL.STEAM.DIESEL_LIQBIO</t>
  </si>
  <si>
    <t>FUEL_EMI.ktCO2.FI.FBT.FBT.PROC_COOL.STEAM.RFO</t>
  </si>
  <si>
    <t>FUEL_EMI.ktCO2.FI.FBT.FBT.PROC_COOL.STEAM.OTHER</t>
  </si>
  <si>
    <t>FUEL_EMI.ktCO2.FI.FBT.FBT.PROC_COOL.STEAM.NG_BIOGAS</t>
  </si>
  <si>
    <t>FUEL_EMI.ktCO2.FI.FBT.FBT.PROC_COOL.STEAM.DERIVED</t>
  </si>
  <si>
    <t>FUEL_EMI.ktCO2.FI.FBT.FBT.PROC_COOL.STEAM.BIOMASS_WASTE</t>
  </si>
  <si>
    <t>FUEL_EMI.ktCO2.FI.FBT.FBT.PROC_COOL.STEAM.STEAM_DISTR</t>
  </si>
  <si>
    <t>FUEL_EMI.ktCO2.FI.FBT.FBT.PROC_COOL_ELEC.ELEC.ELEC</t>
  </si>
  <si>
    <t>FUEL_EMI.ktCO2.FI.FBT.FBT.GENERIC.MECH.ELEC</t>
  </si>
  <si>
    <t>VA.Meuro2015.FI.TRE.TRE</t>
  </si>
  <si>
    <t>OUTPUT.index.FI.TRE.TRE</t>
  </si>
  <si>
    <t>CAP.index.FI.TRE.TRE</t>
  </si>
  <si>
    <t>NEWCAP.index.FI.TRE.TRE</t>
  </si>
  <si>
    <t>FEC.ktoe.FI.TRE.TRE.TOTAL.TOTAL.TOTAL</t>
  </si>
  <si>
    <t>FEC.ktoe.FI.TRE.TRE.TOTAL.TOTAL.SOLIDS</t>
  </si>
  <si>
    <t>FEC.ktoe.FI.TRE.TRE.TOTAL.TOTAL.RFG</t>
  </si>
  <si>
    <t>FEC.ktoe.FI.TRE.TRE.TOTAL.TOTAL.LPG</t>
  </si>
  <si>
    <t>FEC.ktoe.FI.TRE.TRE.TOTAL.TOTAL.DIESEL</t>
  </si>
  <si>
    <t>FEC.ktoe.FI.TRE.TRE.TOTAL.TOTAL.RFO</t>
  </si>
  <si>
    <t>FEC.ktoe.FI.TRE.TRE.TOTAL.TOTAL.OTHER</t>
  </si>
  <si>
    <t>FEC.ktoe.FI.TRE.TRE.TOTAL.TOTAL.NG</t>
  </si>
  <si>
    <t>FEC.ktoe.FI.TRE.TRE.TOTAL.TOTAL.DERIVED</t>
  </si>
  <si>
    <t>FEC.ktoe.FI.TRE.TRE.TOTAL.TOTAL.BIOMASS_WASTE</t>
  </si>
  <si>
    <t>FEC.ktoe.FI.TRE.TRE.TOTAL.TOTAL.BIOGAS</t>
  </si>
  <si>
    <t>FEC.ktoe.FI.TRE.TRE.TOTAL.TOTAL.LIQBIO</t>
  </si>
  <si>
    <t>FEC.ktoe.FI.TRE.TRE.TOTAL.TOTAL.SOLAR</t>
  </si>
  <si>
    <t>FEC.ktoe.FI.TRE.TRE.TOTAL.TOTAL.GEO</t>
  </si>
  <si>
    <t>FEC.ktoe.FI.TRE.TRE.TOTAL.TOTAL.AMBIENT</t>
  </si>
  <si>
    <t>FEC.ktoe.FI.TRE.TRE.TOTAL.TOTAL.STEAM_DISTR</t>
  </si>
  <si>
    <t>FEC.ktoe.FI.TRE.TRE.TOTAL.TOTAL.ELEC</t>
  </si>
  <si>
    <t>FEC.ktoe.FI.TRE.TRE.LIGHT.GENERIC.ELEC</t>
  </si>
  <si>
    <t>FEC.ktoe.FI.TRE.TRE.AIRCOMP.GENERIC.ELEC</t>
  </si>
  <si>
    <t>FEC.ktoe.FI.TRE.TRE.MOTOR.GENERIC.ELEC</t>
  </si>
  <si>
    <t>FEC.ktoe.FI.TRE.TRE.FANS.GENERIC.ELEC</t>
  </si>
  <si>
    <t>FEC.ktoe.FI.TRE.TRE.LOW_ENTH.TOTAL.TOTAL</t>
  </si>
  <si>
    <t>FEC.ktoe.FI.TRE.TRE.LOW_ENTH.THERM.DIESEL_LIQBIO</t>
  </si>
  <si>
    <t>FEC.ktoe.FI.TRE.TRE.LOW_ENTH.THERM.NG_BIOGAS</t>
  </si>
  <si>
    <t>FEC.ktoe.FI.TRE.TRE.LOW_ENTH.THERM.SOLAR_GEO</t>
  </si>
  <si>
    <t>FEC.ktoe.FI.TRE.TRE.LOW_ENTH.HP.AMBIENT</t>
  </si>
  <si>
    <t>FEC.ktoe.FI.TRE.TRE.LOW_ENTH.THERM.ELEC</t>
  </si>
  <si>
    <t>Trans. Eq.: Foundries</t>
  </si>
  <si>
    <t>Trans. Eq.: Thermal Foundries</t>
  </si>
  <si>
    <t>FEC.ktoe.FI.TRE.TRE.FOUNDRY.THERM.TOTAL</t>
  </si>
  <si>
    <t>FEC.ktoe.FI.TRE.TRE.FOUNDRY.THERM.SOLIDS</t>
  </si>
  <si>
    <t>FEC.ktoe.FI.TRE.TRE.FOUNDRY.THERM.LPG</t>
  </si>
  <si>
    <t>FEC.ktoe.FI.TRE.TRE.FOUNDRY.THERM.DIESEL_LIQBIO</t>
  </si>
  <si>
    <t>FEC.ktoe.FI.TRE.TRE.FOUNDRY.THERM.RFO</t>
  </si>
  <si>
    <t>FEC.ktoe.FI.TRE.TRE.FOUNDRY.THERM.NG_BIOGAS</t>
  </si>
  <si>
    <t>Trans. Eq.: Electric Foundries</t>
  </si>
  <si>
    <t>FEC.ktoe.FI.TRE.TRE.FOUNDRY.ELEC.ELEC</t>
  </si>
  <si>
    <t>Trans. Eq.: Connection techniques</t>
  </si>
  <si>
    <t>Trans. Eq.: Thermal connection</t>
  </si>
  <si>
    <t>FEC.ktoe.FI.TRE.TRE.CONNECTION_THERM.THERM.NG_BIOGAS</t>
  </si>
  <si>
    <t>Trans. Eq.: Electric connection</t>
  </si>
  <si>
    <t>FEC.ktoe.FI.TRE.TRE.CONNECTION_ELEC.ELEC.ELEC</t>
  </si>
  <si>
    <t>Trans. Eq.: Heat treatment</t>
  </si>
  <si>
    <t>Trans. Eq.: Heat treatment - Thermal</t>
  </si>
  <si>
    <t>FEC.ktoe.FI.TRE.TRE.HEAT_TREAT.THERM.TOTAL</t>
  </si>
  <si>
    <t>FEC.ktoe.FI.TRE.TRE.HEAT_TREAT.THERM.SOLIDS</t>
  </si>
  <si>
    <t>FEC.ktoe.FI.TRE.TRE.HEAT_TREAT.THERM.LPG</t>
  </si>
  <si>
    <t>FEC.ktoe.FI.TRE.TRE.HEAT_TREAT.THERM.DIESEL_LIQBIO</t>
  </si>
  <si>
    <t>FEC.ktoe.FI.TRE.TRE.HEAT_TREAT.THERM.RFO</t>
  </si>
  <si>
    <t>FEC.ktoe.FI.TRE.TRE.HEAT_TREAT.THERM.NG_BIOGAS</t>
  </si>
  <si>
    <t>Trans. Eq.: Heat treatment - Electric</t>
  </si>
  <si>
    <t>FEC.ktoe.FI.TRE.TRE.HEAT_TREAT.ELEC.ELEC</t>
  </si>
  <si>
    <t>Trans. Eq.: Steam processing</t>
  </si>
  <si>
    <t>FEC.ktoe.FI.TRE.TRE.PROCESSING.TOTAL.TOTAL</t>
  </si>
  <si>
    <t>FEC.ktoe.FI.TRE.TRE.PROCESSING.STEAM.SOLIDS</t>
  </si>
  <si>
    <t>FEC.ktoe.FI.TRE.TRE.PROCESSING.STEAM.RFG</t>
  </si>
  <si>
    <t>FEC.ktoe.FI.TRE.TRE.PROCESSING.STEAM.LPG</t>
  </si>
  <si>
    <t>FEC.ktoe.FI.TRE.TRE.PROCESSING.STEAM.DIESEL_LIQBIO</t>
  </si>
  <si>
    <t>FEC.ktoe.FI.TRE.TRE.PROCESSING.STEAM.RFO</t>
  </si>
  <si>
    <t>FEC.ktoe.FI.TRE.TRE.PROCESSING.STEAM.OTHER</t>
  </si>
  <si>
    <t>FEC.ktoe.FI.TRE.TRE.PROCESSING.STEAM.NG_BIOGAS</t>
  </si>
  <si>
    <t>FEC.ktoe.FI.TRE.TRE.PROCESSING.STEAM.DERIVED</t>
  </si>
  <si>
    <t>FEC.ktoe.FI.TRE.TRE.PROCESSING.STEAM.BIOMASS_WASTE</t>
  </si>
  <si>
    <t>FEC.ktoe.FI.TRE.TRE.PROCESSING.STEAM.STEAM_DISTR</t>
  </si>
  <si>
    <t>Trans. Eq.: General machinery</t>
  </si>
  <si>
    <t>FEC.ktoe.FI.TRE.TRE.GENERIC.MECH.ELEC</t>
  </si>
  <si>
    <t>Trans. Eq.: Product finishing</t>
  </si>
  <si>
    <t>FEC.ktoe.FI.TRE.TRE.FINISHING.THERM.ELEC</t>
  </si>
  <si>
    <t>UED.ktoe.FI.TRE.TRE.TOTAL.TOTAL.TOTAL</t>
  </si>
  <si>
    <t>UED.ktoe.FI.TRE.TRE.LIGHT.GENERIC.ELEC</t>
  </si>
  <si>
    <t>UED.ktoe.FI.TRE.TRE.AIRCOMP.GENERIC.ELEC</t>
  </si>
  <si>
    <t>UED.ktoe.FI.TRE.TRE.MOTOR.GENERIC.ELEC</t>
  </si>
  <si>
    <t>UED.ktoe.FI.TRE.TRE.FANS.GENERIC.ELEC</t>
  </si>
  <si>
    <t>UED.ktoe.FI.TRE.TRE.LOW_ENTH.TOTAL.TOTAL</t>
  </si>
  <si>
    <t>UED.ktoe.FI.TRE.TRE.LOW_ENTH.THERM.DIESEL_LIQBIO</t>
  </si>
  <si>
    <t>UED.ktoe.FI.TRE.TRE.LOW_ENTH.THERM.NG_BIOGAS</t>
  </si>
  <si>
    <t>UED.ktoe.FI.TRE.TRE.LOW_ENTH.THERM.SOLAR_GEO</t>
  </si>
  <si>
    <t>UED.ktoe.FI.TRE.TRE.LOW_ENTH.HP.AMBIENT</t>
  </si>
  <si>
    <t>UED.ktoe.FI.TRE.TRE.LOW_ENTH.THERM.ELEC</t>
  </si>
  <si>
    <t>UED.ktoe.FI.TRE.TRE.FOUNDRY.THERM.TOTAL</t>
  </si>
  <si>
    <t>UED.ktoe.FI.TRE.TRE.FOUNDRY.THERM.SOLIDS</t>
  </si>
  <si>
    <t>UED.ktoe.FI.TRE.TRE.FOUNDRY.THERM.LPG</t>
  </si>
  <si>
    <t>UED.ktoe.FI.TRE.TRE.FOUNDRY.THERM.DIESEL_LIQBIO</t>
  </si>
  <si>
    <t>UED.ktoe.FI.TRE.TRE.FOUNDRY.THERM.RFO</t>
  </si>
  <si>
    <t>UED.ktoe.FI.TRE.TRE.FOUNDRY.THERM.NG_BIOGAS</t>
  </si>
  <si>
    <t>UED.ktoe.FI.TRE.TRE.FOUNDRY.ELEC.ELEC</t>
  </si>
  <si>
    <t>UED.ktoe.FI.TRE.TRE.CONNECTION_THERM.THERM.NG_BIOGAS</t>
  </si>
  <si>
    <t>UED.ktoe.FI.TRE.TRE.CONNECTION_ELEC.ELEC.ELEC</t>
  </si>
  <si>
    <t>UED.ktoe.FI.TRE.TRE.HEAT_TREAT.THERM.TOTAL</t>
  </si>
  <si>
    <t>UED.ktoe.FI.TRE.TRE.HEAT_TREAT.THERM.SOLIDS</t>
  </si>
  <si>
    <t>UED.ktoe.FI.TRE.TRE.HEAT_TREAT.THERM.LPG</t>
  </si>
  <si>
    <t>UED.ktoe.FI.TRE.TRE.HEAT_TREAT.THERM.DIESEL_LIQBIO</t>
  </si>
  <si>
    <t>UED.ktoe.FI.TRE.TRE.HEAT_TREAT.THERM.RFO</t>
  </si>
  <si>
    <t>UED.ktoe.FI.TRE.TRE.HEAT_TREAT.THERM.NG_BIOGAS</t>
  </si>
  <si>
    <t>UED.ktoe.FI.TRE.TRE.HEAT_TREAT.ELEC.ELEC</t>
  </si>
  <si>
    <t>UED.ktoe.FI.TRE.TRE.PROCESSING.TOTAL.TOTAL</t>
  </si>
  <si>
    <t>UED.ktoe.FI.TRE.TRE.PROCESSING.STEAM.SOLIDS</t>
  </si>
  <si>
    <t>UED.ktoe.FI.TRE.TRE.PROCESSING.STEAM.RFG</t>
  </si>
  <si>
    <t>UED.ktoe.FI.TRE.TRE.PROCESSING.STEAM.LPG</t>
  </si>
  <si>
    <t>UED.ktoe.FI.TRE.TRE.PROCESSING.STEAM.DIESEL_LIQBIO</t>
  </si>
  <si>
    <t>UED.ktoe.FI.TRE.TRE.PROCESSING.STEAM.RFO</t>
  </si>
  <si>
    <t>UED.ktoe.FI.TRE.TRE.PROCESSING.STEAM.OTHER</t>
  </si>
  <si>
    <t>UED.ktoe.FI.TRE.TRE.PROCESSING.STEAM.NG_BIOGAS</t>
  </si>
  <si>
    <t>UED.ktoe.FI.TRE.TRE.PROCESSING.STEAM.DERIVED</t>
  </si>
  <si>
    <t>UED.ktoe.FI.TRE.TRE.PROCESSING.STEAM.BIOMASS_WASTE</t>
  </si>
  <si>
    <t>UED.ktoe.FI.TRE.TRE.PROCESSING.STEAM.STEAM_DISTR</t>
  </si>
  <si>
    <t>UED.ktoe.FI.TRE.TRE.GENERIC.MECH.ELEC</t>
  </si>
  <si>
    <t>UED.ktoe.FI.TRE.TRE.FINISHING.THERM.ELEC</t>
  </si>
  <si>
    <t>FUEL_EMI.ktCO2.FI.TRE.TRE.TOTAL.TOTAL.TOTAL</t>
  </si>
  <si>
    <t>FUEL_EMI.ktCO2.FI.TRE.TRE.LIGHT.GENERIC.ELEC</t>
  </si>
  <si>
    <t>FUEL_EMI.ktCO2.FI.TRE.TRE.AIRCOMP.GENERIC.ELEC</t>
  </si>
  <si>
    <t>FUEL_EMI.ktCO2.FI.TRE.TRE.MOTOR.GENERIC.ELEC</t>
  </si>
  <si>
    <t>FUEL_EMI.ktCO2.FI.TRE.TRE.FANS.GENERIC.ELEC</t>
  </si>
  <si>
    <t>FUEL_EMI.ktCO2.FI.TRE.TRE.LOW_ENTH.TOTAL.TOTAL</t>
  </si>
  <si>
    <t>FUEL_EMI.ktCO2.FI.TRE.TRE.LOW_ENTH.THERM.DIESEL_LIQBIO</t>
  </si>
  <si>
    <t>FUEL_EMI.ktCO2.FI.TRE.TRE.LOW_ENTH.THERM.NG_BIOGAS</t>
  </si>
  <si>
    <t>FUEL_EMI.ktCO2.FI.TRE.TRE.LOW_ENTH.THERM.SOLAR_GEO</t>
  </si>
  <si>
    <t>FUEL_EMI.ktCO2.FI.TRE.TRE.LOW_ENTH.HP.AMBIENT</t>
  </si>
  <si>
    <t>FUEL_EMI.ktCO2.FI.TRE.TRE.LOW_ENTH.THERM.ELEC</t>
  </si>
  <si>
    <t>FUEL_EMI.ktCO2.FI.TRE.TRE.FOUNDRY.THERM.TOTAL</t>
  </si>
  <si>
    <t>FUEL_EMI.ktCO2.FI.TRE.TRE.FOUNDRY.THERM.SOLIDS</t>
  </si>
  <si>
    <t>FUEL_EMI.ktCO2.FI.TRE.TRE.FOUNDRY.THERM.LPG</t>
  </si>
  <si>
    <t>FUEL_EMI.ktCO2.FI.TRE.TRE.FOUNDRY.THERM.DIESEL_LIQBIO</t>
  </si>
  <si>
    <t>FUEL_EMI.ktCO2.FI.TRE.TRE.FOUNDRY.THERM.RFO</t>
  </si>
  <si>
    <t>FUEL_EMI.ktCO2.FI.TRE.TRE.FOUNDRY.THERM.NG_BIOGAS</t>
  </si>
  <si>
    <t>FUEL_EMI.ktCO2.FI.TRE.TRE.FOUNDRY.ELEC.ELEC</t>
  </si>
  <si>
    <t>FUEL_EMI.ktCO2.FI.TRE.TRE.CONNECTION_THERM.THERM.NG_BIOGAS</t>
  </si>
  <si>
    <t>FUEL_EMI.ktCO2.FI.TRE.TRE.CONNECTION_ELEC.ELEC.ELEC</t>
  </si>
  <si>
    <t>FUEL_EMI.ktCO2.FI.TRE.TRE.HEAT_TREAT.THERM.TOTAL</t>
  </si>
  <si>
    <t>FUEL_EMI.ktCO2.FI.TRE.TRE.HEAT_TREAT.THERM.SOLIDS</t>
  </si>
  <si>
    <t>FUEL_EMI.ktCO2.FI.TRE.TRE.HEAT_TREAT.THERM.LPG</t>
  </si>
  <si>
    <t>FUEL_EMI.ktCO2.FI.TRE.TRE.HEAT_TREAT.THERM.DIESEL_LIQBIO</t>
  </si>
  <si>
    <t>FUEL_EMI.ktCO2.FI.TRE.TRE.HEAT_TREAT.THERM.RFO</t>
  </si>
  <si>
    <t>FUEL_EMI.ktCO2.FI.TRE.TRE.HEAT_TREAT.THERM.NG_BIOGAS</t>
  </si>
  <si>
    <t>FUEL_EMI.ktCO2.FI.TRE.TRE.HEAT_TREAT.ELEC.ELEC</t>
  </si>
  <si>
    <t>FUEL_EMI.ktCO2.FI.TRE.TRE.PROCESSING.TOTAL.TOTAL</t>
  </si>
  <si>
    <t>FUEL_EMI.ktCO2.FI.TRE.TRE.PROCESSING.STEAM.SOLIDS</t>
  </si>
  <si>
    <t>FUEL_EMI.ktCO2.FI.TRE.TRE.PROCESSING.STEAM.RFG</t>
  </si>
  <si>
    <t>FUEL_EMI.ktCO2.FI.TRE.TRE.PROCESSING.STEAM.LPG</t>
  </si>
  <si>
    <t>FUEL_EMI.ktCO2.FI.TRE.TRE.PROCESSING.STEAM.DIESEL_LIQBIO</t>
  </si>
  <si>
    <t>FUEL_EMI.ktCO2.FI.TRE.TRE.PROCESSING.STEAM.RFO</t>
  </si>
  <si>
    <t>FUEL_EMI.ktCO2.FI.TRE.TRE.PROCESSING.STEAM.OTHER</t>
  </si>
  <si>
    <t>FUEL_EMI.ktCO2.FI.TRE.TRE.PROCESSING.STEAM.NG_BIOGAS</t>
  </si>
  <si>
    <t>FUEL_EMI.ktCO2.FI.TRE.TRE.PROCESSING.STEAM.DERIVED</t>
  </si>
  <si>
    <t>FUEL_EMI.ktCO2.FI.TRE.TRE.PROCESSING.STEAM.BIOMASS_WASTE</t>
  </si>
  <si>
    <t>FUEL_EMI.ktCO2.FI.TRE.TRE.PROCESSING.STEAM.STEAM_DISTR</t>
  </si>
  <si>
    <t>FUEL_EMI.ktCO2.FI.TRE.TRE.GENERIC.MECH.ELEC</t>
  </si>
  <si>
    <t>FUEL_EMI.ktCO2.FI.TRE.TRE.FINISHING.THERM.ELEC</t>
  </si>
  <si>
    <t>VA.Meuro2015.FI.MAE.MAE</t>
  </si>
  <si>
    <t>OUTPUT.index.FI.MAE.MAE</t>
  </si>
  <si>
    <t>CAP.index.FI.MAE.MAE</t>
  </si>
  <si>
    <t>NEWCAP.index.FI.MAE.MAE</t>
  </si>
  <si>
    <t>FEC.ktoe.FI.MAE.MAE.TOTAL.TOTAL.TOTAL</t>
  </si>
  <si>
    <t>FEC.ktoe.FI.MAE.MAE.TOTAL.TOTAL.SOLIDS</t>
  </si>
  <si>
    <t>FEC.ktoe.FI.MAE.MAE.TOTAL.TOTAL.RFG</t>
  </si>
  <si>
    <t>FEC.ktoe.FI.MAE.MAE.TOTAL.TOTAL.LPG</t>
  </si>
  <si>
    <t>FEC.ktoe.FI.MAE.MAE.TOTAL.TOTAL.DIESEL</t>
  </si>
  <si>
    <t>FEC.ktoe.FI.MAE.MAE.TOTAL.TOTAL.RFO</t>
  </si>
  <si>
    <t>FEC.ktoe.FI.MAE.MAE.TOTAL.TOTAL.OTHER</t>
  </si>
  <si>
    <t>FEC.ktoe.FI.MAE.MAE.TOTAL.TOTAL.NG</t>
  </si>
  <si>
    <t>FEC.ktoe.FI.MAE.MAE.TOTAL.TOTAL.DERIVED</t>
  </si>
  <si>
    <t>FEC.ktoe.FI.MAE.MAE.TOTAL.TOTAL.BIOMASS_WASTE</t>
  </si>
  <si>
    <t>FEC.ktoe.FI.MAE.MAE.TOTAL.TOTAL.BIOGAS</t>
  </si>
  <si>
    <t>FEC.ktoe.FI.MAE.MAE.TOTAL.TOTAL.LIQBIO</t>
  </si>
  <si>
    <t>FEC.ktoe.FI.MAE.MAE.TOTAL.TOTAL.SOLAR</t>
  </si>
  <si>
    <t>FEC.ktoe.FI.MAE.MAE.TOTAL.TOTAL.GEO</t>
  </si>
  <si>
    <t>FEC.ktoe.FI.MAE.MAE.TOTAL.TOTAL.AMBIENT</t>
  </si>
  <si>
    <t>FEC.ktoe.FI.MAE.MAE.TOTAL.TOTAL.STEAM_DISTR</t>
  </si>
  <si>
    <t>FEC.ktoe.FI.MAE.MAE.TOTAL.TOTAL.ELEC</t>
  </si>
  <si>
    <t>FEC.ktoe.FI.MAE.MAE.LIGHT.GENERIC.ELEC</t>
  </si>
  <si>
    <t>FEC.ktoe.FI.MAE.MAE.AIRCOMP.GENERIC.ELEC</t>
  </si>
  <si>
    <t>FEC.ktoe.FI.MAE.MAE.MOTOR.GENERIC.ELEC</t>
  </si>
  <si>
    <t>FEC.ktoe.FI.MAE.MAE.FANS.GENERIC.ELEC</t>
  </si>
  <si>
    <t>FEC.ktoe.FI.MAE.MAE.LOW_ENTH.TOTAL.TOTAL</t>
  </si>
  <si>
    <t>FEC.ktoe.FI.MAE.MAE.LOW_ENTH.THERM.DIESEL_LIQBIO</t>
  </si>
  <si>
    <t>FEC.ktoe.FI.MAE.MAE.LOW_ENTH.THERM.NG_BIOGAS</t>
  </si>
  <si>
    <t>FEC.ktoe.FI.MAE.MAE.LOW_ENTH.THERM.SOLAR_GEO</t>
  </si>
  <si>
    <t>FEC.ktoe.FI.MAE.MAE.LOW_ENTH.HP.AMBIENT</t>
  </si>
  <si>
    <t>FEC.ktoe.FI.MAE.MAE.LOW_ENTH.THERM.ELEC</t>
  </si>
  <si>
    <t>Mach. Eq.: Foundries</t>
  </si>
  <si>
    <t>Mach. Eq.: Thermal Foundries</t>
  </si>
  <si>
    <t>FEC.ktoe.FI.MAE.MAE.FOUNDRY.THERM.TOTAL</t>
  </si>
  <si>
    <t>FEC.ktoe.FI.MAE.MAE.FOUNDRY.THERM.SOLIDS</t>
  </si>
  <si>
    <t>FEC.ktoe.FI.MAE.MAE.FOUNDRY.THERM.LPG</t>
  </si>
  <si>
    <t>FEC.ktoe.FI.MAE.MAE.FOUNDRY.THERM.DIESEL_LIQBIO</t>
  </si>
  <si>
    <t>FEC.ktoe.FI.MAE.MAE.FOUNDRY.THERM.RFO</t>
  </si>
  <si>
    <t>FEC.ktoe.FI.MAE.MAE.FOUNDRY.THERM.NG_BIOGAS</t>
  </si>
  <si>
    <t>Mach. Eq.: Electric Foundries</t>
  </si>
  <si>
    <t>FEC.ktoe.FI.MAE.MAE.FOUNDRY.ELEC.ELEC</t>
  </si>
  <si>
    <t>Mach. Eq.: Connection techniques</t>
  </si>
  <si>
    <t>Mach. Eq.: Thermal connection</t>
  </si>
  <si>
    <t>FEC.ktoe.FI.MAE.MAE.CONNECTION_THERM.THERM.NG_BIOGAS</t>
  </si>
  <si>
    <t>Mach. Eq.: Electric connection</t>
  </si>
  <si>
    <t>FEC.ktoe.FI.MAE.MAE.CONNECTION_ELEC.ELEC.ELEC</t>
  </si>
  <si>
    <t>Mach. Eq.: Heat treatment</t>
  </si>
  <si>
    <t>Mach. Eq.: Heat treatment - Thermal</t>
  </si>
  <si>
    <t>FEC.ktoe.FI.MAE.MAE.HEAT_TREAT.THERM.TOTAL</t>
  </si>
  <si>
    <t>FEC.ktoe.FI.MAE.MAE.HEAT_TREAT.THERM.SOLIDS</t>
  </si>
  <si>
    <t>FEC.ktoe.FI.MAE.MAE.HEAT_TREAT.THERM.LPG</t>
  </si>
  <si>
    <t>FEC.ktoe.FI.MAE.MAE.HEAT_TREAT.THERM.DIESEL_LIQBIO</t>
  </si>
  <si>
    <t>FEC.ktoe.FI.MAE.MAE.HEAT_TREAT.THERM.RFO</t>
  </si>
  <si>
    <t>FEC.ktoe.FI.MAE.MAE.HEAT_TREAT.THERM.NG_BIOGAS</t>
  </si>
  <si>
    <t>Mach. Eq.: Heat treatment - Electric</t>
  </si>
  <si>
    <t>FEC.ktoe.FI.MAE.MAE.HEAT_TREAT.ELEC.ELEC</t>
  </si>
  <si>
    <t>Mach. Eq.: Steam processing</t>
  </si>
  <si>
    <t>FEC.ktoe.FI.MAE.MAE.PROCESSING.TOTAL.TOTAL</t>
  </si>
  <si>
    <t>FEC.ktoe.FI.MAE.MAE.PROCESSING.STEAM.SOLIDS</t>
  </si>
  <si>
    <t>FEC.ktoe.FI.MAE.MAE.PROCESSING.STEAM.RFG</t>
  </si>
  <si>
    <t>FEC.ktoe.FI.MAE.MAE.PROCESSING.STEAM.LPG</t>
  </si>
  <si>
    <t>FEC.ktoe.FI.MAE.MAE.PROCESSING.STEAM.DIESEL_LIQBIO</t>
  </si>
  <si>
    <t>FEC.ktoe.FI.MAE.MAE.PROCESSING.STEAM.RFO</t>
  </si>
  <si>
    <t>FEC.ktoe.FI.MAE.MAE.PROCESSING.STEAM.OTHER</t>
  </si>
  <si>
    <t>FEC.ktoe.FI.MAE.MAE.PROCESSING.STEAM.NG_BIOGAS</t>
  </si>
  <si>
    <t>FEC.ktoe.FI.MAE.MAE.PROCESSING.STEAM.DERIVED</t>
  </si>
  <si>
    <t>FEC.ktoe.FI.MAE.MAE.PROCESSING.STEAM.BIOMASS_WASTE</t>
  </si>
  <si>
    <t>FEC.ktoe.FI.MAE.MAE.PROCESSING.STEAM.STEAM_DISTR</t>
  </si>
  <si>
    <t>Mach. Eq.: General machinery</t>
  </si>
  <si>
    <t>FEC.ktoe.FI.MAE.MAE.GENERIC.MECH.ELEC</t>
  </si>
  <si>
    <t>Mach. Eq.: Product finishing</t>
  </si>
  <si>
    <t>FEC.ktoe.FI.MAE.MAE.FINISHING.THERM.ELEC</t>
  </si>
  <si>
    <t>UED.ktoe.FI.MAE.MAE.TOTAL.TOTAL.TOTAL</t>
  </si>
  <si>
    <t>UED.ktoe.FI.MAE.MAE.LIGHT.GENERIC.ELEC</t>
  </si>
  <si>
    <t>UED.ktoe.FI.MAE.MAE.AIRCOMP.GENERIC.ELEC</t>
  </si>
  <si>
    <t>UED.ktoe.FI.MAE.MAE.MOTOR.GENERIC.ELEC</t>
  </si>
  <si>
    <t>UED.ktoe.FI.MAE.MAE.FANS.GENERIC.ELEC</t>
  </si>
  <si>
    <t>UED.ktoe.FI.MAE.MAE.LOW_ENTH.TOTAL.TOTAL</t>
  </si>
  <si>
    <t>UED.ktoe.FI.MAE.MAE.LOW_ENTH.THERM.DIESEL_LIQBIO</t>
  </si>
  <si>
    <t>UED.ktoe.FI.MAE.MAE.LOW_ENTH.THERM.NG_BIOGAS</t>
  </si>
  <si>
    <t>UED.ktoe.FI.MAE.MAE.LOW_ENTH.THERM.SOLAR_GEO</t>
  </si>
  <si>
    <t>UED.ktoe.FI.MAE.MAE.LOW_ENTH.HP.AMBIENT</t>
  </si>
  <si>
    <t>UED.ktoe.FI.MAE.MAE.LOW_ENTH.THERM.ELEC</t>
  </si>
  <si>
    <t>UED.ktoe.FI.MAE.MAE.FOUNDRY.THERM.TOTAL</t>
  </si>
  <si>
    <t>UED.ktoe.FI.MAE.MAE.FOUNDRY.THERM.SOLIDS</t>
  </si>
  <si>
    <t>UED.ktoe.FI.MAE.MAE.FOUNDRY.THERM.LPG</t>
  </si>
  <si>
    <t>UED.ktoe.FI.MAE.MAE.FOUNDRY.THERM.DIESEL_LIQBIO</t>
  </si>
  <si>
    <t>UED.ktoe.FI.MAE.MAE.FOUNDRY.THERM.RFO</t>
  </si>
  <si>
    <t>UED.ktoe.FI.MAE.MAE.FOUNDRY.THERM.NG_BIOGAS</t>
  </si>
  <si>
    <t>UED.ktoe.FI.MAE.MAE.FOUNDRY.ELEC.ELEC</t>
  </si>
  <si>
    <t>UED.ktoe.FI.MAE.MAE.CONNECTION_THERM.THERM.NG_BIOGAS</t>
  </si>
  <si>
    <t>UED.ktoe.FI.MAE.MAE.CONNECTION_ELEC.ELEC.ELEC</t>
  </si>
  <si>
    <t>UED.ktoe.FI.MAE.MAE.HEAT_TREAT.THERM.TOTAL</t>
  </si>
  <si>
    <t>UED.ktoe.FI.MAE.MAE.HEAT_TREAT.THERM.SOLIDS</t>
  </si>
  <si>
    <t>UED.ktoe.FI.MAE.MAE.HEAT_TREAT.THERM.LPG</t>
  </si>
  <si>
    <t>UED.ktoe.FI.MAE.MAE.HEAT_TREAT.THERM.DIESEL_LIQBIO</t>
  </si>
  <si>
    <t>UED.ktoe.FI.MAE.MAE.HEAT_TREAT.THERM.RFO</t>
  </si>
  <si>
    <t>UED.ktoe.FI.MAE.MAE.HEAT_TREAT.THERM.NG_BIOGAS</t>
  </si>
  <si>
    <t>UED.ktoe.FI.MAE.MAE.HEAT_TREAT.ELEC.ELEC</t>
  </si>
  <si>
    <t>UED.ktoe.FI.MAE.MAE.PROCESSING.TOTAL.TOTAL</t>
  </si>
  <si>
    <t>UED.ktoe.FI.MAE.MAE.PROCESSING.STEAM.SOLIDS</t>
  </si>
  <si>
    <t>UED.ktoe.FI.MAE.MAE.PROCESSING.STEAM.RFG</t>
  </si>
  <si>
    <t>UED.ktoe.FI.MAE.MAE.PROCESSING.STEAM.LPG</t>
  </si>
  <si>
    <t>UED.ktoe.FI.MAE.MAE.PROCESSING.STEAM.DIESEL_LIQBIO</t>
  </si>
  <si>
    <t>UED.ktoe.FI.MAE.MAE.PROCESSING.STEAM.RFO</t>
  </si>
  <si>
    <t>UED.ktoe.FI.MAE.MAE.PROCESSING.STEAM.OTHER</t>
  </si>
  <si>
    <t>UED.ktoe.FI.MAE.MAE.PROCESSING.STEAM.NG_BIOGAS</t>
  </si>
  <si>
    <t>UED.ktoe.FI.MAE.MAE.PROCESSING.STEAM.DERIVED</t>
  </si>
  <si>
    <t>UED.ktoe.FI.MAE.MAE.PROCESSING.STEAM.BIOMASS_WASTE</t>
  </si>
  <si>
    <t>UED.ktoe.FI.MAE.MAE.PROCESSING.STEAM.STEAM_DISTR</t>
  </si>
  <si>
    <t>UED.ktoe.FI.MAE.MAE.GENERIC.MECH.ELEC</t>
  </si>
  <si>
    <t>UED.ktoe.FI.MAE.MAE.FINISHING.THERM.ELEC</t>
  </si>
  <si>
    <t>FUEL_EMI.ktCO2.FI.MAE.MAE.TOTAL.TOTAL.TOTAL</t>
  </si>
  <si>
    <t>FUEL_EMI.ktCO2.FI.MAE.MAE.LIGHT.GENERIC.ELEC</t>
  </si>
  <si>
    <t>FUEL_EMI.ktCO2.FI.MAE.MAE.AIRCOMP.GENERIC.ELEC</t>
  </si>
  <si>
    <t>FUEL_EMI.ktCO2.FI.MAE.MAE.MOTOR.GENERIC.ELEC</t>
  </si>
  <si>
    <t>FUEL_EMI.ktCO2.FI.MAE.MAE.FANS.GENERIC.ELEC</t>
  </si>
  <si>
    <t>FUEL_EMI.ktCO2.FI.MAE.MAE.LOW_ENTH.TOTAL.TOTAL</t>
  </si>
  <si>
    <t>FUEL_EMI.ktCO2.FI.MAE.MAE.LOW_ENTH.THERM.DIESEL_LIQBIO</t>
  </si>
  <si>
    <t>FUEL_EMI.ktCO2.FI.MAE.MAE.LOW_ENTH.THERM.NG_BIOGAS</t>
  </si>
  <si>
    <t>FUEL_EMI.ktCO2.FI.MAE.MAE.LOW_ENTH.THERM.SOLAR_GEO</t>
  </si>
  <si>
    <t>FUEL_EMI.ktCO2.FI.MAE.MAE.LOW_ENTH.HP.AMBIENT</t>
  </si>
  <si>
    <t>FUEL_EMI.ktCO2.FI.MAE.MAE.LOW_ENTH.THERM.ELEC</t>
  </si>
  <si>
    <t>FUEL_EMI.ktCO2.FI.MAE.MAE.FOUNDRY.THERM.TOTAL</t>
  </si>
  <si>
    <t>FUEL_EMI.ktCO2.FI.MAE.MAE.FOUNDRY.THERM.SOLIDS</t>
  </si>
  <si>
    <t>FUEL_EMI.ktCO2.FI.MAE.MAE.FOUNDRY.THERM.LPG</t>
  </si>
  <si>
    <t>FUEL_EMI.ktCO2.FI.MAE.MAE.FOUNDRY.THERM.DIESEL_LIQBIO</t>
  </si>
  <si>
    <t>FUEL_EMI.ktCO2.FI.MAE.MAE.FOUNDRY.THERM.RFO</t>
  </si>
  <si>
    <t>FUEL_EMI.ktCO2.FI.MAE.MAE.FOUNDRY.THERM.NG_BIOGAS</t>
  </si>
  <si>
    <t>FUEL_EMI.ktCO2.FI.MAE.MAE.FOUNDRY.ELEC.ELEC</t>
  </si>
  <si>
    <t>FUEL_EMI.ktCO2.FI.MAE.MAE.CONNECTION_THERM.THERM.NG_BIOGAS</t>
  </si>
  <si>
    <t>FUEL_EMI.ktCO2.FI.MAE.MAE.CONNECTION_ELEC.ELEC.ELEC</t>
  </si>
  <si>
    <t>FUEL_EMI.ktCO2.FI.MAE.MAE.HEAT_TREAT.THERM.TOTAL</t>
  </si>
  <si>
    <t>FUEL_EMI.ktCO2.FI.MAE.MAE.HEAT_TREAT.THERM.SOLIDS</t>
  </si>
  <si>
    <t>FUEL_EMI.ktCO2.FI.MAE.MAE.HEAT_TREAT.THERM.LPG</t>
  </si>
  <si>
    <t>FUEL_EMI.ktCO2.FI.MAE.MAE.HEAT_TREAT.THERM.DIESEL_LIQBIO</t>
  </si>
  <si>
    <t>FUEL_EMI.ktCO2.FI.MAE.MAE.HEAT_TREAT.THERM.RFO</t>
  </si>
  <si>
    <t>FUEL_EMI.ktCO2.FI.MAE.MAE.HEAT_TREAT.THERM.NG_BIOGAS</t>
  </si>
  <si>
    <t>FUEL_EMI.ktCO2.FI.MAE.MAE.HEAT_TREAT.ELEC.ELEC</t>
  </si>
  <si>
    <t>FUEL_EMI.ktCO2.FI.MAE.MAE.PROCESSING.TOTAL.TOTAL</t>
  </si>
  <si>
    <t>FUEL_EMI.ktCO2.FI.MAE.MAE.PROCESSING.STEAM.SOLIDS</t>
  </si>
  <si>
    <t>FUEL_EMI.ktCO2.FI.MAE.MAE.PROCESSING.STEAM.RFG</t>
  </si>
  <si>
    <t>FUEL_EMI.ktCO2.FI.MAE.MAE.PROCESSING.STEAM.LPG</t>
  </si>
  <si>
    <t>FUEL_EMI.ktCO2.FI.MAE.MAE.PROCESSING.STEAM.DIESEL_LIQBIO</t>
  </si>
  <si>
    <t>FUEL_EMI.ktCO2.FI.MAE.MAE.PROCESSING.STEAM.RFO</t>
  </si>
  <si>
    <t>FUEL_EMI.ktCO2.FI.MAE.MAE.PROCESSING.STEAM.OTHER</t>
  </si>
  <si>
    <t>FUEL_EMI.ktCO2.FI.MAE.MAE.PROCESSING.STEAM.NG_BIOGAS</t>
  </si>
  <si>
    <t>FUEL_EMI.ktCO2.FI.MAE.MAE.PROCESSING.STEAM.DERIVED</t>
  </si>
  <si>
    <t>FUEL_EMI.ktCO2.FI.MAE.MAE.PROCESSING.STEAM.BIOMASS_WASTE</t>
  </si>
  <si>
    <t>FUEL_EMI.ktCO2.FI.MAE.MAE.PROCESSING.STEAM.STEAM_DISTR</t>
  </si>
  <si>
    <t>FUEL_EMI.ktCO2.FI.MAE.MAE.GENERIC.MECH.ELEC</t>
  </si>
  <si>
    <t>FUEL_EMI.ktCO2.FI.MAE.MAE.FINISHING.THERM.ELEC</t>
  </si>
  <si>
    <t>VA.Meuro2015.FI.TEL.TEL</t>
  </si>
  <si>
    <t>OUTPUT.index.FI.TEL.TEL</t>
  </si>
  <si>
    <t>CAP.index.FI.TEL.TEL</t>
  </si>
  <si>
    <t>NEWCAP.index.FI.TEL.TEL</t>
  </si>
  <si>
    <t>FEC.ktoe.FI.TEL.TEL.TOTAL.TOTAL.TOTAL</t>
  </si>
  <si>
    <t>FEC.ktoe.FI.TEL.TEL.TOTAL.TOTAL.SOLIDS</t>
  </si>
  <si>
    <t>FEC.ktoe.FI.TEL.TEL.TOTAL.TOTAL.RFG</t>
  </si>
  <si>
    <t>FEC.ktoe.FI.TEL.TEL.TOTAL.TOTAL.LPG</t>
  </si>
  <si>
    <t>FEC.ktoe.FI.TEL.TEL.TOTAL.TOTAL.DIESEL</t>
  </si>
  <si>
    <t>FEC.ktoe.FI.TEL.TEL.TOTAL.TOTAL.RFO</t>
  </si>
  <si>
    <t>FEC.ktoe.FI.TEL.TEL.TOTAL.TOTAL.OTHER</t>
  </si>
  <si>
    <t>FEC.ktoe.FI.TEL.TEL.TOTAL.TOTAL.NG</t>
  </si>
  <si>
    <t>FEC.ktoe.FI.TEL.TEL.TOTAL.TOTAL.DERIVED</t>
  </si>
  <si>
    <t>FEC.ktoe.FI.TEL.TEL.TOTAL.TOTAL.BIOMASS_WASTE</t>
  </si>
  <si>
    <t>FEC.ktoe.FI.TEL.TEL.TOTAL.TOTAL.BIOGAS</t>
  </si>
  <si>
    <t>FEC.ktoe.FI.TEL.TEL.TOTAL.TOTAL.LIQBIO</t>
  </si>
  <si>
    <t>FEC.ktoe.FI.TEL.TEL.TOTAL.TOTAL.SOLAR</t>
  </si>
  <si>
    <t>FEC.ktoe.FI.TEL.TEL.TOTAL.TOTAL.GEO</t>
  </si>
  <si>
    <t>FEC.ktoe.FI.TEL.TEL.TOTAL.TOTAL.AMBIENT</t>
  </si>
  <si>
    <t>FEC.ktoe.FI.TEL.TEL.TOTAL.TOTAL.STEAM_DISTR</t>
  </si>
  <si>
    <t>FEC.ktoe.FI.TEL.TEL.TOTAL.TOTAL.ELEC</t>
  </si>
  <si>
    <t>FEC.ktoe.FI.TEL.TEL.LIGHT.GENERIC.ELEC</t>
  </si>
  <si>
    <t>FEC.ktoe.FI.TEL.TEL.AIRCOMP.GENERIC.ELEC</t>
  </si>
  <si>
    <t>FEC.ktoe.FI.TEL.TEL.MOTOR.GENERIC.ELEC</t>
  </si>
  <si>
    <t>FEC.ktoe.FI.TEL.TEL.FANS.GENERIC.ELEC</t>
  </si>
  <si>
    <t>FEC.ktoe.FI.TEL.TEL.LOW_ENTH.TOTAL.TOTAL</t>
  </si>
  <si>
    <t>FEC.ktoe.FI.TEL.TEL.LOW_ENTH.THERM.DIESEL_LIQBIO</t>
  </si>
  <si>
    <t>FEC.ktoe.FI.TEL.TEL.LOW_ENTH.THERM.NG_BIOGAS</t>
  </si>
  <si>
    <t>FEC.ktoe.FI.TEL.TEL.LOW_ENTH.THERM.SOLAR_GEO</t>
  </si>
  <si>
    <t>FEC.ktoe.FI.TEL.TEL.LOW_ENTH.HP.AMBIENT</t>
  </si>
  <si>
    <t>FEC.ktoe.FI.TEL.TEL.LOW_ENTH.THERM.ELEC</t>
  </si>
  <si>
    <t>Textiles: Pretreatment with steam</t>
  </si>
  <si>
    <t>FEC.ktoe.FI.TEL.TEL.PRETREAT.TOTAL.TOTAL</t>
  </si>
  <si>
    <t>FEC.ktoe.FI.TEL.TEL.PRETREAT.STEAM.SOLIDS</t>
  </si>
  <si>
    <t>FEC.ktoe.FI.TEL.TEL.PRETREAT.STEAM.RFG</t>
  </si>
  <si>
    <t>FEC.ktoe.FI.TEL.TEL.PRETREAT.STEAM.LPG</t>
  </si>
  <si>
    <t>FEC.ktoe.FI.TEL.TEL.PRETREAT.STEAM.DIESEL_LIQBIO</t>
  </si>
  <si>
    <t>FEC.ktoe.FI.TEL.TEL.PRETREAT.STEAM.RFO</t>
  </si>
  <si>
    <t>FEC.ktoe.FI.TEL.TEL.PRETREAT.STEAM.OTHER</t>
  </si>
  <si>
    <t>FEC.ktoe.FI.TEL.TEL.PRETREAT.STEAM.NG_BIOGAS</t>
  </si>
  <si>
    <t>FEC.ktoe.FI.TEL.TEL.PRETREAT.STEAM.DERIVED</t>
  </si>
  <si>
    <t>FEC.ktoe.FI.TEL.TEL.PRETREAT.STEAM.BIOMASS_WASTE</t>
  </si>
  <si>
    <t>FEC.ktoe.FI.TEL.TEL.PRETREAT.STEAM.STEAM_DISTR</t>
  </si>
  <si>
    <t>Textiles: Wet processing with steam</t>
  </si>
  <si>
    <t>FEC.ktoe.FI.TEL.TEL.PROCESSING.TOTAL.TOTAL</t>
  </si>
  <si>
    <t>FEC.ktoe.FI.TEL.TEL.PROCESSING.STEAM.SOLIDS</t>
  </si>
  <si>
    <t>FEC.ktoe.FI.TEL.TEL.PROCESSING.STEAM.RFG</t>
  </si>
  <si>
    <t>FEC.ktoe.FI.TEL.TEL.PROCESSING.STEAM.LPG</t>
  </si>
  <si>
    <t>FEC.ktoe.FI.TEL.TEL.PROCESSING.STEAM.DIESEL_LIQBIO</t>
  </si>
  <si>
    <t>FEC.ktoe.FI.TEL.TEL.PROCESSING.STEAM.RFO</t>
  </si>
  <si>
    <t>FEC.ktoe.FI.TEL.TEL.PROCESSING.STEAM.OTHER</t>
  </si>
  <si>
    <t>FEC.ktoe.FI.TEL.TEL.PROCESSING.STEAM.NG_BIOGAS</t>
  </si>
  <si>
    <t>FEC.ktoe.FI.TEL.TEL.PROCESSING.STEAM.DERIVED</t>
  </si>
  <si>
    <t>FEC.ktoe.FI.TEL.TEL.PROCESSING.STEAM.BIOMASS_WASTE</t>
  </si>
  <si>
    <t>FEC.ktoe.FI.TEL.TEL.PROCESSING.STEAM.STEAM_DISTR</t>
  </si>
  <si>
    <t>Textiles: Electric general machinery</t>
  </si>
  <si>
    <t>FEC.ktoe.FI.TEL.TEL.GENERIC.MECH.ELEC</t>
  </si>
  <si>
    <t>Textiles: Drying</t>
  </si>
  <si>
    <t>Textiles: Thermal drying</t>
  </si>
  <si>
    <t>FEC.ktoe.FI.TEL.TEL.DRYING.TOTAL.TOTAL</t>
  </si>
  <si>
    <t>FEC.ktoe.FI.TEL.TEL.DRYING.THERM.SOLIDS</t>
  </si>
  <si>
    <t>FEC.ktoe.FI.TEL.TEL.DRYING.THERM.LPG</t>
  </si>
  <si>
    <t>FEC.ktoe.FI.TEL.TEL.DRYING.THERM.DIESEL_LIQBIO</t>
  </si>
  <si>
    <t>FEC.ktoe.FI.TEL.TEL.DRYING.THERM.RFO</t>
  </si>
  <si>
    <t>FEC.ktoe.FI.TEL.TEL.DRYING.THERM.NG_BIOGAS</t>
  </si>
  <si>
    <t>Textiles: Steam drying</t>
  </si>
  <si>
    <t>FEC.ktoe.FI.TEL.TEL.DRYING_STEAM.TOTAL.TOTAL</t>
  </si>
  <si>
    <t>FEC.ktoe.FI.TEL.TEL.DRYING_STEAM.STEAM.SOLIDS</t>
  </si>
  <si>
    <t>FEC.ktoe.FI.TEL.TEL.DRYING_STEAM.STEAM.RFG</t>
  </si>
  <si>
    <t>FEC.ktoe.FI.TEL.TEL.DRYING_STEAM.STEAM.LPG</t>
  </si>
  <si>
    <t>FEC.ktoe.FI.TEL.TEL.DRYING_STEAM.STEAM.DIESEL_LIQBIO</t>
  </si>
  <si>
    <t>FEC.ktoe.FI.TEL.TEL.DRYING_STEAM.STEAM.RFO</t>
  </si>
  <si>
    <t>FEC.ktoe.FI.TEL.TEL.DRYING_STEAM.STEAM.OTHER</t>
  </si>
  <si>
    <t>FEC.ktoe.FI.TEL.TEL.DRYING_STEAM.STEAM.NG_BIOGAS</t>
  </si>
  <si>
    <t>FEC.ktoe.FI.TEL.TEL.DRYING_STEAM.STEAM.DERIVED</t>
  </si>
  <si>
    <t>FEC.ktoe.FI.TEL.TEL.DRYING_STEAM.STEAM.BIOMASS_WASTE</t>
  </si>
  <si>
    <t>FEC.ktoe.FI.TEL.TEL.DRYING_STEAM.STEAM.STEAM_DISTR</t>
  </si>
  <si>
    <t>Textiles: Electric drying</t>
  </si>
  <si>
    <t>FEC.ktoe.FI.TEL.TEL.DRYING_ELEC.ELEC.ELEC</t>
  </si>
  <si>
    <t>Textiles: Microwave drying</t>
  </si>
  <si>
    <t>FEC.ktoe.FI.TEL.TEL.DRYING_MICROW.MICROW.ELEC</t>
  </si>
  <si>
    <t>Textiles: Finishing Electric</t>
  </si>
  <si>
    <t>FEC.ktoe.FI.TEL.TEL.FINISHING.THERM.ELEC</t>
  </si>
  <si>
    <t>UED.ktoe.FI.TEL.TEL.TOTAL.TOTAL.TOTAL</t>
  </si>
  <si>
    <t>UED.ktoe.FI.TEL.TEL.LIGHT.GENERIC.ELEC</t>
  </si>
  <si>
    <t>UED.ktoe.FI.TEL.TEL.AIRCOMP.GENERIC.ELEC</t>
  </si>
  <si>
    <t>UED.ktoe.FI.TEL.TEL.MOTOR.GENERIC.ELEC</t>
  </si>
  <si>
    <t>UED.ktoe.FI.TEL.TEL.FANS.GENERIC.ELEC</t>
  </si>
  <si>
    <t>UED.ktoe.FI.TEL.TEL.LOW_ENTH.TOTAL.TOTAL</t>
  </si>
  <si>
    <t>UED.ktoe.FI.TEL.TEL.LOW_ENTH.THERM.DIESEL_LIQBIO</t>
  </si>
  <si>
    <t>UED.ktoe.FI.TEL.TEL.LOW_ENTH.THERM.NG_BIOGAS</t>
  </si>
  <si>
    <t>UED.ktoe.FI.TEL.TEL.LOW_ENTH.THERM.SOLAR_GEO</t>
  </si>
  <si>
    <t>UED.ktoe.FI.TEL.TEL.LOW_ENTH.HP.AMBIENT</t>
  </si>
  <si>
    <t>UED.ktoe.FI.TEL.TEL.LOW_ENTH.THERM.ELEC</t>
  </si>
  <si>
    <t>UED.ktoe.FI.TEL.TEL.PRETREAT.TOTAL.TOTAL</t>
  </si>
  <si>
    <t>UED.ktoe.FI.TEL.TEL.PRETREAT.STEAM.SOLIDS</t>
  </si>
  <si>
    <t>UED.ktoe.FI.TEL.TEL.PRETREAT.STEAM.RFG</t>
  </si>
  <si>
    <t>UED.ktoe.FI.TEL.TEL.PRETREAT.STEAM.LPG</t>
  </si>
  <si>
    <t>UED.ktoe.FI.TEL.TEL.PRETREAT.STEAM.DIESEL_LIQBIO</t>
  </si>
  <si>
    <t>UED.ktoe.FI.TEL.TEL.PRETREAT.STEAM.RFO</t>
  </si>
  <si>
    <t>UED.ktoe.FI.TEL.TEL.PRETREAT.STEAM.OTHER</t>
  </si>
  <si>
    <t>UED.ktoe.FI.TEL.TEL.PRETREAT.STEAM.NG_BIOGAS</t>
  </si>
  <si>
    <t>UED.ktoe.FI.TEL.TEL.PRETREAT.STEAM.DERIVED</t>
  </si>
  <si>
    <t>UED.ktoe.FI.TEL.TEL.PRETREAT.STEAM.BIOMASS_WASTE</t>
  </si>
  <si>
    <t>UED.ktoe.FI.TEL.TEL.PRETREAT.STEAM.STEAM_DISTR</t>
  </si>
  <si>
    <t>UED.ktoe.FI.TEL.TEL.PROCESSING.TOTAL.TOTAL</t>
  </si>
  <si>
    <t>UED.ktoe.FI.TEL.TEL.PROCESSING.STEAM.SOLIDS</t>
  </si>
  <si>
    <t>UED.ktoe.FI.TEL.TEL.PROCESSING.STEAM.RFG</t>
  </si>
  <si>
    <t>UED.ktoe.FI.TEL.TEL.PROCESSING.STEAM.LPG</t>
  </si>
  <si>
    <t>UED.ktoe.FI.TEL.TEL.PROCESSING.STEAM.DIESEL_LIQBIO</t>
  </si>
  <si>
    <t>UED.ktoe.FI.TEL.TEL.PROCESSING.STEAM.RFO</t>
  </si>
  <si>
    <t>UED.ktoe.FI.TEL.TEL.PROCESSING.STEAM.OTHER</t>
  </si>
  <si>
    <t>UED.ktoe.FI.TEL.TEL.PROCESSING.STEAM.NG_BIOGAS</t>
  </si>
  <si>
    <t>UED.ktoe.FI.TEL.TEL.PROCESSING.STEAM.DERIVED</t>
  </si>
  <si>
    <t>UED.ktoe.FI.TEL.TEL.PROCESSING.STEAM.BIOMASS_WASTE</t>
  </si>
  <si>
    <t>UED.ktoe.FI.TEL.TEL.PROCESSING.STEAM.STEAM_DISTR</t>
  </si>
  <si>
    <t>UED.ktoe.FI.TEL.TEL.GENERIC.MECH.ELEC</t>
  </si>
  <si>
    <t>UED.ktoe.FI.TEL.TEL.DRYING.TOTAL.TOTAL</t>
  </si>
  <si>
    <t>UED.ktoe.FI.TEL.TEL.DRYING.THERM.SOLIDS</t>
  </si>
  <si>
    <t>UED.ktoe.FI.TEL.TEL.DRYING.THERM.LPG</t>
  </si>
  <si>
    <t>UED.ktoe.FI.TEL.TEL.DRYING.THERM.DIESEL_LIQBIO</t>
  </si>
  <si>
    <t>UED.ktoe.FI.TEL.TEL.DRYING.THERM.RFO</t>
  </si>
  <si>
    <t>UED.ktoe.FI.TEL.TEL.DRYING.THERM.NG_BIOGAS</t>
  </si>
  <si>
    <t>UED.ktoe.FI.TEL.TEL.DRYING_STEAM.TOTAL.TOTAL</t>
  </si>
  <si>
    <t>UED.ktoe.FI.TEL.TEL.DRYING_STEAM.STEAM.SOLIDS</t>
  </si>
  <si>
    <t>UED.ktoe.FI.TEL.TEL.DRYING_STEAM.STEAM.RFG</t>
  </si>
  <si>
    <t>UED.ktoe.FI.TEL.TEL.DRYING_STEAM.STEAM.LPG</t>
  </si>
  <si>
    <t>UED.ktoe.FI.TEL.TEL.DRYING_STEAM.STEAM.DIESEL_LIQBIO</t>
  </si>
  <si>
    <t>UED.ktoe.FI.TEL.TEL.DRYING_STEAM.STEAM.RFO</t>
  </si>
  <si>
    <t>UED.ktoe.FI.TEL.TEL.DRYING_STEAM.STEAM.OTHER</t>
  </si>
  <si>
    <t>UED.ktoe.FI.TEL.TEL.DRYING_STEAM.STEAM.NG_BIOGAS</t>
  </si>
  <si>
    <t>UED.ktoe.FI.TEL.TEL.DRYING_STEAM.STEAM.DERIVED</t>
  </si>
  <si>
    <t>UED.ktoe.FI.TEL.TEL.DRYING_STEAM.STEAM.BIOMASS_WASTE</t>
  </si>
  <si>
    <t>UED.ktoe.FI.TEL.TEL.DRYING_STEAM.STEAM.STEAM_DISTR</t>
  </si>
  <si>
    <t>UED.ktoe.FI.TEL.TEL.DRYING_ELEC.ELEC.ELEC</t>
  </si>
  <si>
    <t>UED.ktoe.FI.TEL.TEL.DRYING_MICROW.MICROW.ELEC</t>
  </si>
  <si>
    <t>UED.ktoe.FI.TEL.TEL.FINISHING.THERM.ELEC</t>
  </si>
  <si>
    <t>FUEL_EMI.ktCO2.FI.TEL.TEL.TOTAL.TOTAL.TOTAL</t>
  </si>
  <si>
    <t>FUEL_EMI.ktCO2.FI.TEL.TEL.LIGHT.GENERIC.ELEC</t>
  </si>
  <si>
    <t>FUEL_EMI.ktCO2.FI.TEL.TEL.AIRCOMP.GENERIC.ELEC</t>
  </si>
  <si>
    <t>FUEL_EMI.ktCO2.FI.TEL.TEL.MOTOR.GENERIC.ELEC</t>
  </si>
  <si>
    <t>FUEL_EMI.ktCO2.FI.TEL.TEL.FANS.GENERIC.ELEC</t>
  </si>
  <si>
    <t>FUEL_EMI.ktCO2.FI.TEL.TEL.LOW_ENTH.TOTAL.TOTAL</t>
  </si>
  <si>
    <t>FUEL_EMI.ktCO2.FI.TEL.TEL.LOW_ENTH.THERM.DIESEL_LIQBIO</t>
  </si>
  <si>
    <t>FUEL_EMI.ktCO2.FI.TEL.TEL.LOW_ENTH.THERM.NG_BIOGAS</t>
  </si>
  <si>
    <t>FUEL_EMI.ktCO2.FI.TEL.TEL.LOW_ENTH.THERM.SOLAR_GEO</t>
  </si>
  <si>
    <t>FUEL_EMI.ktCO2.FI.TEL.TEL.LOW_ENTH.HP.AMBIENT</t>
  </si>
  <si>
    <t>FUEL_EMI.ktCO2.FI.TEL.TEL.LOW_ENTH.THERM.ELEC</t>
  </si>
  <si>
    <t>FUEL_EMI.ktCO2.FI.TEL.TEL.PRETREAT.TOTAL.TOTAL</t>
  </si>
  <si>
    <t>FUEL_EMI.ktCO2.FI.TEL.TEL.PRETREAT.STEAM.SOLIDS</t>
  </si>
  <si>
    <t>FUEL_EMI.ktCO2.FI.TEL.TEL.PRETREAT.STEAM.RFG</t>
  </si>
  <si>
    <t>FUEL_EMI.ktCO2.FI.TEL.TEL.PRETREAT.STEAM.LPG</t>
  </si>
  <si>
    <t>FUEL_EMI.ktCO2.FI.TEL.TEL.PRETREAT.STEAM.DIESEL_LIQBIO</t>
  </si>
  <si>
    <t>FUEL_EMI.ktCO2.FI.TEL.TEL.PRETREAT.STEAM.RFO</t>
  </si>
  <si>
    <t>FUEL_EMI.ktCO2.FI.TEL.TEL.PRETREAT.STEAM.OTHER</t>
  </si>
  <si>
    <t>FUEL_EMI.ktCO2.FI.TEL.TEL.PRETREAT.STEAM.NG_BIOGAS</t>
  </si>
  <si>
    <t>FUEL_EMI.ktCO2.FI.TEL.TEL.PRETREAT.STEAM.DERIVED</t>
  </si>
  <si>
    <t>FUEL_EMI.ktCO2.FI.TEL.TEL.PRETREAT.STEAM.BIOMASS_WASTE</t>
  </si>
  <si>
    <t>FUEL_EMI.ktCO2.FI.TEL.TEL.PRETREAT.STEAM.STEAM_DISTR</t>
  </si>
  <si>
    <t>FUEL_EMI.ktCO2.FI.TEL.TEL.PROCESSING.TOTAL.TOTAL</t>
  </si>
  <si>
    <t>FUEL_EMI.ktCO2.FI.TEL.TEL.PROCESSING.STEAM.SOLIDS</t>
  </si>
  <si>
    <t>FUEL_EMI.ktCO2.FI.TEL.TEL.PROCESSING.STEAM.RFG</t>
  </si>
  <si>
    <t>FUEL_EMI.ktCO2.FI.TEL.TEL.PROCESSING.STEAM.LPG</t>
  </si>
  <si>
    <t>FUEL_EMI.ktCO2.FI.TEL.TEL.PROCESSING.STEAM.DIESEL_LIQBIO</t>
  </si>
  <si>
    <t>FUEL_EMI.ktCO2.FI.TEL.TEL.PROCESSING.STEAM.RFO</t>
  </si>
  <si>
    <t>FUEL_EMI.ktCO2.FI.TEL.TEL.PROCESSING.STEAM.OTHER</t>
  </si>
  <si>
    <t>FUEL_EMI.ktCO2.FI.TEL.TEL.PROCESSING.STEAM.NG_BIOGAS</t>
  </si>
  <si>
    <t>FUEL_EMI.ktCO2.FI.TEL.TEL.PROCESSING.STEAM.DERIVED</t>
  </si>
  <si>
    <t>FUEL_EMI.ktCO2.FI.TEL.TEL.PROCESSING.STEAM.BIOMASS_WASTE</t>
  </si>
  <si>
    <t>FUEL_EMI.ktCO2.FI.TEL.TEL.PROCESSING.STEAM.STEAM_DISTR</t>
  </si>
  <si>
    <t>FUEL_EMI.ktCO2.FI.TEL.TEL.GENERIC.MECH.ELEC</t>
  </si>
  <si>
    <t>FUEL_EMI.ktCO2.FI.TEL.TEL.DRYING.TOTAL.TOTAL</t>
  </si>
  <si>
    <t>FUEL_EMI.ktCO2.FI.TEL.TEL.DRYING.THERM.SOLIDS</t>
  </si>
  <si>
    <t>FUEL_EMI.ktCO2.FI.TEL.TEL.DRYING.THERM.LPG</t>
  </si>
  <si>
    <t>FUEL_EMI.ktCO2.FI.TEL.TEL.DRYING.THERM.DIESEL_LIQBIO</t>
  </si>
  <si>
    <t>FUEL_EMI.ktCO2.FI.TEL.TEL.DRYING.THERM.RFO</t>
  </si>
  <si>
    <t>FUEL_EMI.ktCO2.FI.TEL.TEL.DRYING.THERM.NG_BIOGAS</t>
  </si>
  <si>
    <t>FUEL_EMI.ktCO2.FI.TEL.TEL.DRYING_STEAM.TOTAL.TOTAL</t>
  </si>
  <si>
    <t>FUEL_EMI.ktCO2.FI.TEL.TEL.DRYING_STEAM.STEAM.SOLIDS</t>
  </si>
  <si>
    <t>FUEL_EMI.ktCO2.FI.TEL.TEL.DRYING_STEAM.STEAM.RFG</t>
  </si>
  <si>
    <t>FUEL_EMI.ktCO2.FI.TEL.TEL.DRYING_STEAM.STEAM.LPG</t>
  </si>
  <si>
    <t>FUEL_EMI.ktCO2.FI.TEL.TEL.DRYING_STEAM.STEAM.DIESEL_LIQBIO</t>
  </si>
  <si>
    <t>FUEL_EMI.ktCO2.FI.TEL.TEL.DRYING_STEAM.STEAM.RFO</t>
  </si>
  <si>
    <t>FUEL_EMI.ktCO2.FI.TEL.TEL.DRYING_STEAM.STEAM.OTHER</t>
  </si>
  <si>
    <t>FUEL_EMI.ktCO2.FI.TEL.TEL.DRYING_STEAM.STEAM.NG_BIOGAS</t>
  </si>
  <si>
    <t>FUEL_EMI.ktCO2.FI.TEL.TEL.DRYING_STEAM.STEAM.DERIVED</t>
  </si>
  <si>
    <t>FUEL_EMI.ktCO2.FI.TEL.TEL.DRYING_STEAM.STEAM.BIOMASS_WASTE</t>
  </si>
  <si>
    <t>FUEL_EMI.ktCO2.FI.TEL.TEL.DRYING_STEAM.STEAM.STEAM_DISTR</t>
  </si>
  <si>
    <t>FUEL_EMI.ktCO2.FI.TEL.TEL.DRYING_ELEC.ELEC.ELEC</t>
  </si>
  <si>
    <t>FUEL_EMI.ktCO2.FI.TEL.TEL.DRYING_MICROW.MICROW.ELEC</t>
  </si>
  <si>
    <t>FUEL_EMI.ktCO2.FI.TEL.TEL.FINISHING.THERM.ELEC</t>
  </si>
  <si>
    <t>VA.Meuro2015.FI.WWP.WWP</t>
  </si>
  <si>
    <t>OUTPUT.index.FI.WWP.WWP</t>
  </si>
  <si>
    <t>CAP.index.FI.WWP.WWP</t>
  </si>
  <si>
    <t>NEWCAP.index.FI.WWP.WWP</t>
  </si>
  <si>
    <t>FEC.ktoe.FI.WWP.WWP.TOTAL.TOTAL.TOTAL</t>
  </si>
  <si>
    <t>FEC.ktoe.FI.WWP.WWP.TOTAL.TOTAL.SOLIDS</t>
  </si>
  <si>
    <t>FEC.ktoe.FI.WWP.WWP.TOTAL.TOTAL.RFG</t>
  </si>
  <si>
    <t>FEC.ktoe.FI.WWP.WWP.TOTAL.TOTAL.LPG</t>
  </si>
  <si>
    <t>FEC.ktoe.FI.WWP.WWP.TOTAL.TOTAL.DIESEL</t>
  </si>
  <si>
    <t>FEC.ktoe.FI.WWP.WWP.TOTAL.TOTAL.RFO</t>
  </si>
  <si>
    <t>FEC.ktoe.FI.WWP.WWP.TOTAL.TOTAL.OTHER</t>
  </si>
  <si>
    <t>FEC.ktoe.FI.WWP.WWP.TOTAL.TOTAL.NG</t>
  </si>
  <si>
    <t>FEC.ktoe.FI.WWP.WWP.TOTAL.TOTAL.DERIVED</t>
  </si>
  <si>
    <t>FEC.ktoe.FI.WWP.WWP.TOTAL.TOTAL.BIOMASS_WASTE</t>
  </si>
  <si>
    <t>FEC.ktoe.FI.WWP.WWP.TOTAL.TOTAL.BIOGAS</t>
  </si>
  <si>
    <t>FEC.ktoe.FI.WWP.WWP.TOTAL.TOTAL.LIQBIO</t>
  </si>
  <si>
    <t>FEC.ktoe.FI.WWP.WWP.TOTAL.TOTAL.SOLAR</t>
  </si>
  <si>
    <t>FEC.ktoe.FI.WWP.WWP.TOTAL.TOTAL.GEO</t>
  </si>
  <si>
    <t>FEC.ktoe.FI.WWP.WWP.TOTAL.TOTAL.AMBIENT</t>
  </si>
  <si>
    <t>FEC.ktoe.FI.WWP.WWP.TOTAL.TOTAL.STEAM_DISTR</t>
  </si>
  <si>
    <t>FEC.ktoe.FI.WWP.WWP.TOTAL.TOTAL.ELEC</t>
  </si>
  <si>
    <t>FEC.ktoe.FI.WWP.WWP.LIGHT.GENERIC.ELEC</t>
  </si>
  <si>
    <t>FEC.ktoe.FI.WWP.WWP.AIRCOMP.GENERIC.ELEC</t>
  </si>
  <si>
    <t>FEC.ktoe.FI.WWP.WWP.MOTOR.GENERIC.ELEC</t>
  </si>
  <si>
    <t>FEC.ktoe.FI.WWP.WWP.FANS.GENERIC.ELEC</t>
  </si>
  <si>
    <t>FEC.ktoe.FI.WWP.WWP.LOW_ENTH.TOTAL.TOTAL</t>
  </si>
  <si>
    <t>FEC.ktoe.FI.WWP.WWP.LOW_ENTH.THERM.DIESEL_LIQBIO</t>
  </si>
  <si>
    <t>FEC.ktoe.FI.WWP.WWP.LOW_ENTH.THERM.NG_BIOGAS</t>
  </si>
  <si>
    <t>FEC.ktoe.FI.WWP.WWP.LOW_ENTH.THERM.SOLAR_GEO</t>
  </si>
  <si>
    <t>FEC.ktoe.FI.WWP.WWP.LOW_ENTH.HP.AMBIENT</t>
  </si>
  <si>
    <t>FEC.ktoe.FI.WWP.WWP.LOW_ENTH.THERM.ELEC</t>
  </si>
  <si>
    <t>Wood: Specific processes with steam</t>
  </si>
  <si>
    <t>FEC.ktoe.FI.WWP.WWP.PROCESSING.TOTAL.TOTAL</t>
  </si>
  <si>
    <t>FEC.ktoe.FI.WWP.WWP.PROCESSING.STEAM.SOLIDS</t>
  </si>
  <si>
    <t>FEC.ktoe.FI.WWP.WWP.PROCESSING.STEAM.RFG</t>
  </si>
  <si>
    <t>FEC.ktoe.FI.WWP.WWP.PROCESSING.STEAM.LPG</t>
  </si>
  <si>
    <t>FEC.ktoe.FI.WWP.WWP.PROCESSING.STEAM.DIESEL_LIQBIO</t>
  </si>
  <si>
    <t>FEC.ktoe.FI.WWP.WWP.PROCESSING.STEAM.RFO</t>
  </si>
  <si>
    <t>FEC.ktoe.FI.WWP.WWP.PROCESSING.STEAM.OTHER</t>
  </si>
  <si>
    <t>FEC.ktoe.FI.WWP.WWP.PROCESSING.STEAM.NG_BIOGAS</t>
  </si>
  <si>
    <t>FEC.ktoe.FI.WWP.WWP.PROCESSING.STEAM.DERIVED</t>
  </si>
  <si>
    <t>FEC.ktoe.FI.WWP.WWP.PROCESSING.STEAM.BIOMASS_WASTE</t>
  </si>
  <si>
    <t>FEC.ktoe.FI.WWP.WWP.PROCESSING.STEAM.STEAM_DISTR</t>
  </si>
  <si>
    <t>Wood: Electric mechanical processes</t>
  </si>
  <si>
    <t>FEC.ktoe.FI.WWP.WWP.GENERIC.MECH.ELEC</t>
  </si>
  <si>
    <t>Wood: Drying</t>
  </si>
  <si>
    <t>Wood: Thermal drying</t>
  </si>
  <si>
    <t>FEC.ktoe.FI.WWP.WWP.DRYING.TOTAL.TOTAL</t>
  </si>
  <si>
    <t>FEC.ktoe.FI.WWP.WWP.DRYING.THERM.SOLIDS</t>
  </si>
  <si>
    <t>FEC.ktoe.FI.WWP.WWP.DRYING.THERM.LPG</t>
  </si>
  <si>
    <t>FEC.ktoe.FI.WWP.WWP.DRYING.THERM.DIESEL_LIQBIO</t>
  </si>
  <si>
    <t>FEC.ktoe.FI.WWP.WWP.DRYING.THERM.RFO</t>
  </si>
  <si>
    <t>FEC.ktoe.FI.WWP.WWP.DRYING.THERM.NG_BIOGAS</t>
  </si>
  <si>
    <t>Wood: Steam drying</t>
  </si>
  <si>
    <t>FEC.ktoe.FI.WWP.WWP.DRYING_STEAM.TOTAL.TOTAL</t>
  </si>
  <si>
    <t>FEC.ktoe.FI.WWP.WWP.DRYING_STEAM.STEAM.SOLIDS</t>
  </si>
  <si>
    <t>FEC.ktoe.FI.WWP.WWP.DRYING_STEAM.STEAM.RFG</t>
  </si>
  <si>
    <t>FEC.ktoe.FI.WWP.WWP.DRYING_STEAM.STEAM.LPG</t>
  </si>
  <si>
    <t>FEC.ktoe.FI.WWP.WWP.DRYING_STEAM.STEAM.DIESEL_LIQBIO</t>
  </si>
  <si>
    <t>FEC.ktoe.FI.WWP.WWP.DRYING_STEAM.STEAM.RFO</t>
  </si>
  <si>
    <t>FEC.ktoe.FI.WWP.WWP.DRYING_STEAM.STEAM.OTHER</t>
  </si>
  <si>
    <t>FEC.ktoe.FI.WWP.WWP.DRYING_STEAM.STEAM.NG_BIOGAS</t>
  </si>
  <si>
    <t>FEC.ktoe.FI.WWP.WWP.DRYING_STEAM.STEAM.DERIVED</t>
  </si>
  <si>
    <t>FEC.ktoe.FI.WWP.WWP.DRYING_STEAM.STEAM.BIOMASS_WASTE</t>
  </si>
  <si>
    <t>FEC.ktoe.FI.WWP.WWP.DRYING_STEAM.STEAM.STEAM_DISTR</t>
  </si>
  <si>
    <t>Wood: Electric drying</t>
  </si>
  <si>
    <t>FEC.ktoe.FI.WWP.WWP.DRYING_ELEC.ELEC.ELEC</t>
  </si>
  <si>
    <t>Wood: Microwave drying</t>
  </si>
  <si>
    <t>FEC.ktoe.FI.WWP.WWP.DRYING_MICROW.MICROW.ELEC</t>
  </si>
  <si>
    <t>Wood: Finishing Electric</t>
  </si>
  <si>
    <t>FEC.ktoe.FI.WWP.WWP.FINISHING.ELEC.ELEC</t>
  </si>
  <si>
    <t>UED.ktoe.FI.WWP.WWP.TOTAL.TOTAL.TOTAL</t>
  </si>
  <si>
    <t>UED.ktoe.FI.WWP.WWP.LIGHT.GENERIC.ELEC</t>
  </si>
  <si>
    <t>UED.ktoe.FI.WWP.WWP.AIRCOMP.GENERIC.ELEC</t>
  </si>
  <si>
    <t>UED.ktoe.FI.WWP.WWP.MOTOR.GENERIC.ELEC</t>
  </si>
  <si>
    <t>UED.ktoe.FI.WWP.WWP.FANS.GENERIC.ELEC</t>
  </si>
  <si>
    <t>UED.ktoe.FI.WWP.WWP.LOW_ENTH.TOTAL.TOTAL</t>
  </si>
  <si>
    <t>UED.ktoe.FI.WWP.WWP.LOW_ENTH.THERM.DIESEL_LIQBIO</t>
  </si>
  <si>
    <t>UED.ktoe.FI.WWP.WWP.LOW_ENTH.THERM.NG_BIOGAS</t>
  </si>
  <si>
    <t>UED.ktoe.FI.WWP.WWP.LOW_ENTH.THERM.SOLAR_GEO</t>
  </si>
  <si>
    <t>UED.ktoe.FI.WWP.WWP.LOW_ENTH.HP.AMBIENT</t>
  </si>
  <si>
    <t>UED.ktoe.FI.WWP.WWP.LOW_ENTH.THERM.ELEC</t>
  </si>
  <si>
    <t>UED.ktoe.FI.WWP.WWP.PROCESSING.TOTAL.TOTAL</t>
  </si>
  <si>
    <t>UED.ktoe.FI.WWP.WWP.PROCESSING.STEAM.SOLIDS</t>
  </si>
  <si>
    <t>UED.ktoe.FI.WWP.WWP.PROCESSING.STEAM.RFG</t>
  </si>
  <si>
    <t>UED.ktoe.FI.WWP.WWP.PROCESSING.STEAM.LPG</t>
  </si>
  <si>
    <t>UED.ktoe.FI.WWP.WWP.PROCESSING.STEAM.DIESEL_LIQBIO</t>
  </si>
  <si>
    <t>UED.ktoe.FI.WWP.WWP.PROCESSING.STEAM.RFO</t>
  </si>
  <si>
    <t>UED.ktoe.FI.WWP.WWP.PROCESSING.STEAM.OTHER</t>
  </si>
  <si>
    <t>UED.ktoe.FI.WWP.WWP.PROCESSING.STEAM.NG_BIOGAS</t>
  </si>
  <si>
    <t>UED.ktoe.FI.WWP.WWP.PROCESSING.STEAM.DERIVED</t>
  </si>
  <si>
    <t>UED.ktoe.FI.WWP.WWP.PROCESSING.STEAM.BIOMASS_WASTE</t>
  </si>
  <si>
    <t>UED.ktoe.FI.WWP.WWP.PROCESSING.STEAM.STEAM_DISTR</t>
  </si>
  <si>
    <t>UED.ktoe.FI.WWP.WWP.GENERIC.MECH.ELEC</t>
  </si>
  <si>
    <t>UED.ktoe.FI.WWP.WWP.DRYING.TOTAL.TOTAL</t>
  </si>
  <si>
    <t>UED.ktoe.FI.WWP.WWP.DRYING.THERM.SOLIDS</t>
  </si>
  <si>
    <t>UED.ktoe.FI.WWP.WWP.DRYING.THERM.LPG</t>
  </si>
  <si>
    <t>UED.ktoe.FI.WWP.WWP.DRYING.THERM.DIESEL_LIQBIO</t>
  </si>
  <si>
    <t>UED.ktoe.FI.WWP.WWP.DRYING.THERM.RFO</t>
  </si>
  <si>
    <t>UED.ktoe.FI.WWP.WWP.DRYING.THERM.NG_BIOGAS</t>
  </si>
  <si>
    <t>UED.ktoe.FI.WWP.WWP.DRYING_STEAM.TOTAL.TOTAL</t>
  </si>
  <si>
    <t>UED.ktoe.FI.WWP.WWP.DRYING_STEAM.STEAM.SOLIDS</t>
  </si>
  <si>
    <t>UED.ktoe.FI.WWP.WWP.DRYING_STEAM.STEAM.RFG</t>
  </si>
  <si>
    <t>UED.ktoe.FI.WWP.WWP.DRYING_STEAM.STEAM.LPG</t>
  </si>
  <si>
    <t>UED.ktoe.FI.WWP.WWP.DRYING_STEAM.STEAM.DIESEL_LIQBIO</t>
  </si>
  <si>
    <t>UED.ktoe.FI.WWP.WWP.DRYING_STEAM.STEAM.RFO</t>
  </si>
  <si>
    <t>UED.ktoe.FI.WWP.WWP.DRYING_STEAM.STEAM.OTHER</t>
  </si>
  <si>
    <t>UED.ktoe.FI.WWP.WWP.DRYING_STEAM.STEAM.NG_BIOGAS</t>
  </si>
  <si>
    <t>UED.ktoe.FI.WWP.WWP.DRYING_STEAM.STEAM.DERIVED</t>
  </si>
  <si>
    <t>UED.ktoe.FI.WWP.WWP.DRYING_STEAM.STEAM.BIOMASS_WASTE</t>
  </si>
  <si>
    <t>UED.ktoe.FI.WWP.WWP.DRYING_STEAM.STEAM.STEAM_DISTR</t>
  </si>
  <si>
    <t>UED.ktoe.FI.WWP.WWP.DRYING_ELEC.ELEC.ELEC</t>
  </si>
  <si>
    <t>UED.ktoe.FI.WWP.WWP.DRYING_MICROW.MICROW.ELEC</t>
  </si>
  <si>
    <t>UED.ktoe.FI.WWP.WWP.FINISHING.ELEC.ELEC</t>
  </si>
  <si>
    <t>FUEL_EMI.ktCO2.FI.WWP.WWP.TOTAL.TOTAL.TOTAL</t>
  </si>
  <si>
    <t>FUEL_EMI.ktCO2.FI.WWP.WWP.LIGHT.GENERIC.ELEC</t>
  </si>
  <si>
    <t>FUEL_EMI.ktCO2.FI.WWP.WWP.AIRCOMP.GENERIC.ELEC</t>
  </si>
  <si>
    <t>FUEL_EMI.ktCO2.FI.WWP.WWP.MOTOR.GENERIC.ELEC</t>
  </si>
  <si>
    <t>FUEL_EMI.ktCO2.FI.WWP.WWP.FANS.GENERIC.ELEC</t>
  </si>
  <si>
    <t>FUEL_EMI.ktCO2.FI.WWP.WWP.LOW_ENTH.TOTAL.TOTAL</t>
  </si>
  <si>
    <t>FUEL_EMI.ktCO2.FI.WWP.WWP.LOW_ENTH.THERM.DIESEL_LIQBIO</t>
  </si>
  <si>
    <t>FUEL_EMI.ktCO2.FI.WWP.WWP.LOW_ENTH.THERM.NG_BIOGAS</t>
  </si>
  <si>
    <t>FUEL_EMI.ktCO2.FI.WWP.WWP.LOW_ENTH.THERM.SOLAR_GEO</t>
  </si>
  <si>
    <t>FUEL_EMI.ktCO2.FI.WWP.WWP.LOW_ENTH.HP.AMBIENT</t>
  </si>
  <si>
    <t>FUEL_EMI.ktCO2.FI.WWP.WWP.LOW_ENTH.THERM.ELEC</t>
  </si>
  <si>
    <t>FUEL_EMI.ktCO2.FI.WWP.WWP.PROCESSING.TOTAL.TOTAL</t>
  </si>
  <si>
    <t>FUEL_EMI.ktCO2.FI.WWP.WWP.PROCESSING.STEAM.SOLIDS</t>
  </si>
  <si>
    <t>FUEL_EMI.ktCO2.FI.WWP.WWP.PROCESSING.STEAM.RFG</t>
  </si>
  <si>
    <t>FUEL_EMI.ktCO2.FI.WWP.WWP.PROCESSING.STEAM.LPG</t>
  </si>
  <si>
    <t>FUEL_EMI.ktCO2.FI.WWP.WWP.PROCESSING.STEAM.DIESEL_LIQBIO</t>
  </si>
  <si>
    <t>FUEL_EMI.ktCO2.FI.WWP.WWP.PROCESSING.STEAM.RFO</t>
  </si>
  <si>
    <t>FUEL_EMI.ktCO2.FI.WWP.WWP.PROCESSING.STEAM.OTHER</t>
  </si>
  <si>
    <t>FUEL_EMI.ktCO2.FI.WWP.WWP.PROCESSING.STEAM.NG_BIOGAS</t>
  </si>
  <si>
    <t>FUEL_EMI.ktCO2.FI.WWP.WWP.PROCESSING.STEAM.DERIVED</t>
  </si>
  <si>
    <t>FUEL_EMI.ktCO2.FI.WWP.WWP.PROCESSING.STEAM.BIOMASS_WASTE</t>
  </si>
  <si>
    <t>FUEL_EMI.ktCO2.FI.WWP.WWP.PROCESSING.STEAM.STEAM_DISTR</t>
  </si>
  <si>
    <t>FUEL_EMI.ktCO2.FI.WWP.WWP.GENERIC.MECH.ELEC</t>
  </si>
  <si>
    <t>FUEL_EMI.ktCO2.FI.WWP.WWP.DRYING.TOTAL.TOTAL</t>
  </si>
  <si>
    <t>FUEL_EMI.ktCO2.FI.WWP.WWP.DRYING.THERM.SOLIDS</t>
  </si>
  <si>
    <t>FUEL_EMI.ktCO2.FI.WWP.WWP.DRYING.THERM.LPG</t>
  </si>
  <si>
    <t>FUEL_EMI.ktCO2.FI.WWP.WWP.DRYING.THERM.DIESEL_LIQBIO</t>
  </si>
  <si>
    <t>FUEL_EMI.ktCO2.FI.WWP.WWP.DRYING.THERM.RFO</t>
  </si>
  <si>
    <t>FUEL_EMI.ktCO2.FI.WWP.WWP.DRYING.THERM.NG_BIOGAS</t>
  </si>
  <si>
    <t>FUEL_EMI.ktCO2.FI.WWP.WWP.DRYING_STEAM.TOTAL.TOTAL</t>
  </si>
  <si>
    <t>FUEL_EMI.ktCO2.FI.WWP.WWP.DRYING_STEAM.STEAM.SOLIDS</t>
  </si>
  <si>
    <t>FUEL_EMI.ktCO2.FI.WWP.WWP.DRYING_STEAM.STEAM.RFG</t>
  </si>
  <si>
    <t>FUEL_EMI.ktCO2.FI.WWP.WWP.DRYING_STEAM.STEAM.LPG</t>
  </si>
  <si>
    <t>FUEL_EMI.ktCO2.FI.WWP.WWP.DRYING_STEAM.STEAM.DIESEL_LIQBIO</t>
  </si>
  <si>
    <t>FUEL_EMI.ktCO2.FI.WWP.WWP.DRYING_STEAM.STEAM.RFO</t>
  </si>
  <si>
    <t>FUEL_EMI.ktCO2.FI.WWP.WWP.DRYING_STEAM.STEAM.OTHER</t>
  </si>
  <si>
    <t>FUEL_EMI.ktCO2.FI.WWP.WWP.DRYING_STEAM.STEAM.NG_BIOGAS</t>
  </si>
  <si>
    <t>FUEL_EMI.ktCO2.FI.WWP.WWP.DRYING_STEAM.STEAM.DERIVED</t>
  </si>
  <si>
    <t>FUEL_EMI.ktCO2.FI.WWP.WWP.DRYING_STEAM.STEAM.BIOMASS_WASTE</t>
  </si>
  <si>
    <t>FUEL_EMI.ktCO2.FI.WWP.WWP.DRYING_STEAM.STEAM.STEAM_DISTR</t>
  </si>
  <si>
    <t>FUEL_EMI.ktCO2.FI.WWP.WWP.DRYING_ELEC.ELEC.ELEC</t>
  </si>
  <si>
    <t>FUEL_EMI.ktCO2.FI.WWP.WWP.DRYING_MICROW.MICROW.ELEC</t>
  </si>
  <si>
    <t>FUEL_EMI.ktCO2.FI.WWP.WWP.FINISHING.ELEC.ELEC</t>
  </si>
  <si>
    <t>VA.Meuro2015.FI.OIS.OIS</t>
  </si>
  <si>
    <t>OUTPUT.index.FI.OIS.OIS</t>
  </si>
  <si>
    <t>CAP.index.FI.OIS.OIS</t>
  </si>
  <si>
    <t>NEWCAP.index.FI.OIS.OIS</t>
  </si>
  <si>
    <t>Energy consumption (ktoe)*</t>
  </si>
  <si>
    <t>FEC.ktoe.FI.OIS.OIS.TOTAL.TOTAL.TOTAL</t>
  </si>
  <si>
    <t>FEC.ktoe.FI.OIS.OIS.TOTAL.TOTAL.SOLIDS</t>
  </si>
  <si>
    <t>FEC.ktoe.FI.OIS.OIS.TOTAL.TOTAL.RFG</t>
  </si>
  <si>
    <t>FEC.ktoe.FI.OIS.OIS.TOTAL.TOTAL.LPG</t>
  </si>
  <si>
    <t>FEC.ktoe.FI.OIS.OIS.TOTAL.TOTAL.DIESEL</t>
  </si>
  <si>
    <t>FEC.ktoe.FI.OIS.OIS.TOTAL.TOTAL.RFO</t>
  </si>
  <si>
    <t>FEC.ktoe.FI.OIS.OIS.TOTAL.TOTAL.OTHER</t>
  </si>
  <si>
    <t>FEC.ktoe.FI.OIS.OIS.TOTAL.TOTAL.NG</t>
  </si>
  <si>
    <t>FEC.ktoe.FI.OIS.OIS.TOTAL.TOTAL.DERIVED</t>
  </si>
  <si>
    <t>FEC.ktoe.FI.OIS.OIS.TOTAL.TOTAL.BIOMASS_WASTE</t>
  </si>
  <si>
    <t>FEC.ktoe.FI.OIS.OIS.TOTAL.TOTAL.BIOGAS</t>
  </si>
  <si>
    <t>FEC.ktoe.FI.OIS.OIS.TOTAL.TOTAL.LIQBIO</t>
  </si>
  <si>
    <t>FEC.ktoe.FI.OIS.OIS.TOTAL.TOTAL.SOLAR</t>
  </si>
  <si>
    <t>FEC.ktoe.FI.OIS.OIS.TOTAL.TOTAL.GEO</t>
  </si>
  <si>
    <t>FEC.ktoe.FI.OIS.OIS.TOTAL.TOTAL.AMBIENT</t>
  </si>
  <si>
    <t>FEC.ktoe.FI.OIS.OIS.TOTAL.TOTAL.STEAM_DISTR</t>
  </si>
  <si>
    <t>FEC.ktoe.FI.OIS.OIS.TOTAL.TOTAL.ELEC</t>
  </si>
  <si>
    <t>*Energy consumption includes consumption in Mining and Quarrying and Construction sectors</t>
  </si>
  <si>
    <t>FEC.ktoe.FI.OIS.OIS.LIGHT.GENERIC.ELEC</t>
  </si>
  <si>
    <t>FEC.ktoe.FI.OIS.OIS.AIRCOMP.GENERIC.ELEC</t>
  </si>
  <si>
    <t>FEC.ktoe.FI.OIS.OIS.MOTOR.GENERIC.ELEC</t>
  </si>
  <si>
    <t>FEC.ktoe.FI.OIS.OIS.FANS.GENERIC.ELEC</t>
  </si>
  <si>
    <t>FEC.ktoe.FI.OIS.OIS.LOW_ENTH.TOTAL.TOTAL</t>
  </si>
  <si>
    <t>FEC.ktoe.FI.OIS.OIS.LOW_ENTH.THERM.DIESEL_LIQBIO</t>
  </si>
  <si>
    <t>FEC.ktoe.FI.OIS.OIS.LOW_ENTH.THERM.NG_BIOGAS</t>
  </si>
  <si>
    <t>FEC.ktoe.FI.OIS.OIS.LOW_ENTH.THERM.SOLAR_GEO</t>
  </si>
  <si>
    <t>FEC.ktoe.FI.OIS.OIS.LOW_ENTH.HP.AMBIENT</t>
  </si>
  <si>
    <t>FEC.ktoe.FI.OIS.OIS.LOW_ENTH.THERM.ELEC</t>
  </si>
  <si>
    <t>Other Industrial sectors: Steam processing</t>
  </si>
  <si>
    <t>FEC.ktoe.FI.OIS.OIS.PROCESSING.TOTAL.TOTAL</t>
  </si>
  <si>
    <t>FEC.ktoe.FI.OIS.OIS.PROCESSING.STEAM.SOLIDS</t>
  </si>
  <si>
    <t>FEC.ktoe.FI.OIS.OIS.PROCESSING.STEAM.RFG</t>
  </si>
  <si>
    <t>FEC.ktoe.FI.OIS.OIS.PROCESSING.STEAM.LPG</t>
  </si>
  <si>
    <t>FEC.ktoe.FI.OIS.OIS.PROCESSING.STEAM.DIESEL_LIQBIO</t>
  </si>
  <si>
    <t>FEC.ktoe.FI.OIS.OIS.PROCESSING.STEAM.RFO</t>
  </si>
  <si>
    <t>FEC.ktoe.FI.OIS.OIS.PROCESSING.STEAM.OTHER</t>
  </si>
  <si>
    <t>FEC.ktoe.FI.OIS.OIS.PROCESSING.STEAM.NG_BIOGAS</t>
  </si>
  <si>
    <t>FEC.ktoe.FI.OIS.OIS.PROCESSING.STEAM.DERIVED</t>
  </si>
  <si>
    <t>FEC.ktoe.FI.OIS.OIS.PROCESSING.STEAM.BIOMASS_WASTE</t>
  </si>
  <si>
    <t>FEC.ktoe.FI.OIS.OIS.PROCESSING.STEAM.STEAM_DISTR</t>
  </si>
  <si>
    <t>Other Industrial sectors: Process heating</t>
  </si>
  <si>
    <t>Other Industrial sectors: Thermal processing</t>
  </si>
  <si>
    <t>FEC.ktoe.FI.OIS.OIS.PROC_HEAT.TOTAL.TOTAL</t>
  </si>
  <si>
    <t>FEC.ktoe.FI.OIS.OIS.PROC_HEAT.THERM.SOLIDS</t>
  </si>
  <si>
    <t>FEC.ktoe.FI.OIS.OIS.PROC_HEAT.THERM.LPG</t>
  </si>
  <si>
    <t>FEC.ktoe.FI.OIS.OIS.PROC_HEAT.THERM.DIESEL_LIQBIO</t>
  </si>
  <si>
    <t>FEC.ktoe.FI.OIS.OIS.PROC_HEAT.THERM.RFO</t>
  </si>
  <si>
    <t>FEC.ktoe.FI.OIS.OIS.PROC_HEAT.THERM.NG_BIOGAS</t>
  </si>
  <si>
    <t>Other Industrial sectors: Electric processing</t>
  </si>
  <si>
    <t>FEC.ktoe.FI.OIS.OIS.PROC_HEAT_ELEC.ELEC.ELEC</t>
  </si>
  <si>
    <t>Other Industrial sectors: Drying</t>
  </si>
  <si>
    <t>Other Industries: Thermal drying</t>
  </si>
  <si>
    <t>FEC.ktoe.FI.OIS.OIS.DRYING.TOTAL.TOTAL</t>
  </si>
  <si>
    <t>FEC.ktoe.FI.OIS.OIS.DRYING.THERM.SOLIDS</t>
  </si>
  <si>
    <t>FEC.ktoe.FI.OIS.OIS.DRYING.THERM.LPG</t>
  </si>
  <si>
    <t>FEC.ktoe.FI.OIS.OIS.DRYING.THERM.DIESEL_LIQBIO</t>
  </si>
  <si>
    <t>FEC.ktoe.FI.OIS.OIS.DRYING.THERM.RFO</t>
  </si>
  <si>
    <t>FEC.ktoe.FI.OIS.OIS.DRYING.THERM.NG_BIOGAS</t>
  </si>
  <si>
    <t>Other Industries: Steam drying</t>
  </si>
  <si>
    <t>FEC.ktoe.FI.OIS.OIS.DRYING_STEAM.TOTAL.TOTAL</t>
  </si>
  <si>
    <t>FEC.ktoe.FI.OIS.OIS.DRYING_STEAM.STEAM.SOLIDS</t>
  </si>
  <si>
    <t>FEC.ktoe.FI.OIS.OIS.DRYING_STEAM.STEAM.RFG</t>
  </si>
  <si>
    <t>FEC.ktoe.FI.OIS.OIS.DRYING_STEAM.STEAM.LPG</t>
  </si>
  <si>
    <t>FEC.ktoe.FI.OIS.OIS.DRYING_STEAM.STEAM.DIESEL_LIQBIO</t>
  </si>
  <si>
    <t>FEC.ktoe.FI.OIS.OIS.DRYING_STEAM.STEAM.RFO</t>
  </si>
  <si>
    <t>FEC.ktoe.FI.OIS.OIS.DRYING_STEAM.STEAM.OTHER</t>
  </si>
  <si>
    <t>FEC.ktoe.FI.OIS.OIS.DRYING_STEAM.STEAM.NG_BIOGAS</t>
  </si>
  <si>
    <t>FEC.ktoe.FI.OIS.OIS.DRYING_STEAM.STEAM.DERIVED</t>
  </si>
  <si>
    <t>FEC.ktoe.FI.OIS.OIS.DRYING_STEAM.STEAM.BIOMASS_WASTE</t>
  </si>
  <si>
    <t>FEC.ktoe.FI.OIS.OIS.DRYING_STEAM.STEAM.STEAM_DISTR</t>
  </si>
  <si>
    <t>Other Industries: Electric drying</t>
  </si>
  <si>
    <t>FEC.ktoe.FI.OIS.OIS.DRYING_ELEC.ELEC.ELEC</t>
  </si>
  <si>
    <t>Other Industrial sectors: Process Cooling</t>
  </si>
  <si>
    <t>Other Industries: Thermal cooling</t>
  </si>
  <si>
    <t>FEC.ktoe.FI.OIS.OIS.PROC_COOL_THERM.THERM.NG_BIOGAS</t>
  </si>
  <si>
    <t>Other Industries: Steam cooling</t>
  </si>
  <si>
    <t>FEC.ktoe.FI.OIS.OIS.PROC_COOL_STEAM.TOTAL.TOTAL</t>
  </si>
  <si>
    <t>FEC.ktoe.FI.OIS.OIS.PROC_COOL_STEAM.STEAM.SOLIDS</t>
  </si>
  <si>
    <t>FEC.ktoe.FI.OIS.OIS.PROC_COOL_STEAM.STEAM.RFG</t>
  </si>
  <si>
    <t>FEC.ktoe.FI.OIS.OIS.PROC_COOL_STEAM.STEAM.LPG</t>
  </si>
  <si>
    <t>FEC.ktoe.FI.OIS.OIS.PROC_COOL_STEAM.STEAM.DIESEL_LIQBIO</t>
  </si>
  <si>
    <t>FEC.ktoe.FI.OIS.OIS.PROC_COOL_STEAM.STEAM.RFO</t>
  </si>
  <si>
    <t>FEC.ktoe.FI.OIS.OIS.PROC_COOL_STEAM.STEAM.OTHER</t>
  </si>
  <si>
    <t>FEC.ktoe.FI.OIS.OIS.PROC_COOL_STEAM.STEAM.NG_BIOGAS</t>
  </si>
  <si>
    <t>FEC.ktoe.FI.OIS.OIS.PROC_COOL_STEAM.STEAM.DERIVED</t>
  </si>
  <si>
    <t>FEC.ktoe.FI.OIS.OIS.PROC_COOL_STEAM.STEAM.BIOMASS_WASTE</t>
  </si>
  <si>
    <t>FEC.ktoe.FI.OIS.OIS.PROC_COOL_STEAM.STEAM.STEAM_DISTR</t>
  </si>
  <si>
    <t>Other Industries: Electric cooling</t>
  </si>
  <si>
    <t>FEC.ktoe.FI.OIS.OIS.PROC_COOL_ELEC.ELEC.ELEC</t>
  </si>
  <si>
    <t>Other Industrial sectors: Diesel motors (incl. biofuels)</t>
  </si>
  <si>
    <t>FEC.ktoe.FI.OIS.OIS.MOTOR.MECH.DIESEL_LIQBIO</t>
  </si>
  <si>
    <t>Other Industrial sectors: Electric machinery</t>
  </si>
  <si>
    <t>FEC.ktoe.FI.OIS.OIS.GENERIC.MECH.ELEC</t>
  </si>
  <si>
    <t>Other Industrial sectors: Diesel motors</t>
  </si>
  <si>
    <t>UED.ktoe.FI.OIS.OIS.TOTAL.TOTAL.TOTAL</t>
  </si>
  <si>
    <t>UED.ktoe.FI.OIS.OIS.LIGHT.GENERIC.ELEC</t>
  </si>
  <si>
    <t>UED.ktoe.FI.OIS.OIS.AIRCOMP.GENERIC.ELEC</t>
  </si>
  <si>
    <t>UED.ktoe.FI.OIS.OIS.MOTOR.GENERIC.ELEC</t>
  </si>
  <si>
    <t>UED.ktoe.FI.OIS.OIS.FANS.GENERIC.ELEC</t>
  </si>
  <si>
    <t>UED.ktoe.FI.OIS.OIS.LOW_ENTH.TOTAL.TOTAL</t>
  </si>
  <si>
    <t>UED.ktoe.FI.OIS.OIS.LOW_ENTH.THERM.DIESEL_LIQBIO</t>
  </si>
  <si>
    <t>UED.ktoe.FI.OIS.OIS.LOW_ENTH.THERM.NG_BIOGAS</t>
  </si>
  <si>
    <t>UED.ktoe.FI.OIS.OIS.LOW_ENTH.THERM.SOLAR_GEO</t>
  </si>
  <si>
    <t>UED.ktoe.FI.OIS.OIS.LOW_ENTH.HP.AMBIENT</t>
  </si>
  <si>
    <t>UED.ktoe.FI.OIS.OIS.LOW_ENTH.THERM.ELEC</t>
  </si>
  <si>
    <t>UED.ktoe.FI.OIS.OIS.PROCESSING.TOTAL.TOTAL</t>
  </si>
  <si>
    <t>UED.ktoe.FI.OIS.OIS.PROCESSING.STEAM.SOLIDS</t>
  </si>
  <si>
    <t>UED.ktoe.FI.OIS.OIS.PROCESSING.STEAM.RFG</t>
  </si>
  <si>
    <t>UED.ktoe.FI.OIS.OIS.PROCESSING.STEAM.LPG</t>
  </si>
  <si>
    <t>UED.ktoe.FI.OIS.OIS.PROCESSING.STEAM.DIESEL_LIQBIO</t>
  </si>
  <si>
    <t>UED.ktoe.FI.OIS.OIS.PROCESSING.STEAM.RFO</t>
  </si>
  <si>
    <t>UED.ktoe.FI.OIS.OIS.PROCESSING.STEAM.OTHER</t>
  </si>
  <si>
    <t>UED.ktoe.FI.OIS.OIS.PROCESSING.STEAM.NG_BIOGAS</t>
  </si>
  <si>
    <t>UED.ktoe.FI.OIS.OIS.PROCESSING.STEAM.DERIVED</t>
  </si>
  <si>
    <t>UED.ktoe.FI.OIS.OIS.PROCESSING.STEAM.BIOMASS_WASTE</t>
  </si>
  <si>
    <t>UED.ktoe.FI.OIS.OIS.PROCESSING.STEAM.STEAM_DISTR</t>
  </si>
  <si>
    <t>UED.ktoe.FI.OIS.OIS.PROC_HEAT.TOTAL.TOTAL</t>
  </si>
  <si>
    <t>UED.ktoe.FI.OIS.OIS.PROC_HEAT.THERM.SOLIDS</t>
  </si>
  <si>
    <t>UED.ktoe.FI.OIS.OIS.PROC_HEAT.THERM.LPG</t>
  </si>
  <si>
    <t>UED.ktoe.FI.OIS.OIS.PROC_HEAT.THERM.DIESEL_LIQBIO</t>
  </si>
  <si>
    <t>UED.ktoe.FI.OIS.OIS.PROC_HEAT.THERM.RFO</t>
  </si>
  <si>
    <t>UED.ktoe.FI.OIS.OIS.PROC_HEAT.THERM.NG_BIOGAS</t>
  </si>
  <si>
    <t>UED.ktoe.FI.OIS.OIS.PROC_HEAT_ELEC.ELEC.ELEC</t>
  </si>
  <si>
    <t>UED.ktoe.FI.OIS.OIS.DRYING.TOTAL.TOTAL</t>
  </si>
  <si>
    <t>UED.ktoe.FI.OIS.OIS.DRYING.THERM.SOLIDS</t>
  </si>
  <si>
    <t>UED.ktoe.FI.OIS.OIS.DRYING.THERM.LPG</t>
  </si>
  <si>
    <t>UED.ktoe.FI.OIS.OIS.DRYING.THERM.DIESEL_LIQBIO</t>
  </si>
  <si>
    <t>UED.ktoe.FI.OIS.OIS.DRYING.THERM.RFO</t>
  </si>
  <si>
    <t>UED.ktoe.FI.OIS.OIS.DRYING.THERM.NG_BIOGAS</t>
  </si>
  <si>
    <t>UED.ktoe.FI.OIS.OIS.DRYING_STEAM.TOTAL.TOTAL</t>
  </si>
  <si>
    <t>UED.ktoe.FI.OIS.OIS.DRYING_STEAM.STEAM.SOLIDS</t>
  </si>
  <si>
    <t>UED.ktoe.FI.OIS.OIS.DRYING_STEAM.STEAM.RFG</t>
  </si>
  <si>
    <t>UED.ktoe.FI.OIS.OIS.DRYING_STEAM.STEAM.LPG</t>
  </si>
  <si>
    <t>UED.ktoe.FI.OIS.OIS.DRYING_STEAM.STEAM.DIESEL_LIQBIO</t>
  </si>
  <si>
    <t>UED.ktoe.FI.OIS.OIS.DRYING_STEAM.STEAM.RFO</t>
  </si>
  <si>
    <t>UED.ktoe.FI.OIS.OIS.DRYING_STEAM.STEAM.OTHER</t>
  </si>
  <si>
    <t>UED.ktoe.FI.OIS.OIS.DRYING_STEAM.STEAM.NG_BIOGAS</t>
  </si>
  <si>
    <t>UED.ktoe.FI.OIS.OIS.DRYING_STEAM.STEAM.DERIVED</t>
  </si>
  <si>
    <t>UED.ktoe.FI.OIS.OIS.DRYING_STEAM.STEAM.BIOMASS_WASTE</t>
  </si>
  <si>
    <t>UED.ktoe.FI.OIS.OIS.DRYING_STEAM.STEAM.STEAM_DISTR</t>
  </si>
  <si>
    <t>UED.ktoe.FI.OIS.OIS.DRYING_ELEC.ELEC.ELEC</t>
  </si>
  <si>
    <t>UED.ktoe.FI.OIS.OIS.PROC_COOL_THERM.THERM.NG_BIOGAS</t>
  </si>
  <si>
    <t>UED.ktoe.FI.OIS.OIS.PROC_COOL_STEAM.TOTAL.TOTAL</t>
  </si>
  <si>
    <t>UED.ktoe.FI.OIS.OIS.PROC_COOL_STEAM.STEAM.SOLIDS</t>
  </si>
  <si>
    <t>UED.ktoe.FI.OIS.OIS.PROC_COOL_STEAM.STEAM.RFG</t>
  </si>
  <si>
    <t>UED.ktoe.FI.OIS.OIS.PROC_COOL_STEAM.STEAM.LPG</t>
  </si>
  <si>
    <t>UED.ktoe.FI.OIS.OIS.PROC_COOL_STEAM.STEAM.DIESEL_LIQBIO</t>
  </si>
  <si>
    <t>UED.ktoe.FI.OIS.OIS.PROC_COOL_STEAM.STEAM.RFO</t>
  </si>
  <si>
    <t>UED.ktoe.FI.OIS.OIS.PROC_COOL_STEAM.STEAM.OTHER</t>
  </si>
  <si>
    <t>UED.ktoe.FI.OIS.OIS.PROC_COOL_STEAM.STEAM.NG_BIOGAS</t>
  </si>
  <si>
    <t>UED.ktoe.FI.OIS.OIS.PROC_COOL_STEAM.STEAM.DERIVED</t>
  </si>
  <si>
    <t>UED.ktoe.FI.OIS.OIS.PROC_COOL_STEAM.STEAM.BIOMASS_WASTE</t>
  </si>
  <si>
    <t>UED.ktoe.FI.OIS.OIS.PROC_COOL_STEAM.STEAM.STEAM_DISTR</t>
  </si>
  <si>
    <t>UED.ktoe.FI.OIS.OIS.PROC_COOL_ELEC.ELEC.ELEC</t>
  </si>
  <si>
    <t>UED.ktoe.FI.OIS.OIS.MOTOR.MECH.DIESEL_LIQBIO</t>
  </si>
  <si>
    <t>UED.ktoe.FI.OIS.OIS.GENERIC.MECH.ELEC</t>
  </si>
  <si>
    <t>FUEL_EMI.ktCO2.FI.OIS.OIS.TOTAL.TOTAL.TOTAL</t>
  </si>
  <si>
    <t>FUEL_EMI.ktCO2.FI.OIS.OIS.LIGHT.GENERIC.ELEC</t>
  </si>
  <si>
    <t>FUEL_EMI.ktCO2.FI.OIS.OIS.AIRCOMP.GENERIC.ELEC</t>
  </si>
  <si>
    <t>FUEL_EMI.ktCO2.FI.OIS.OIS.MOTOR.GENERIC.ELEC</t>
  </si>
  <si>
    <t>FUEL_EMI.ktCO2.FI.OIS.OIS.FANS.GENERIC.ELEC</t>
  </si>
  <si>
    <t>FUEL_EMI.ktCO2.FI.OIS.OIS.LOW_ENTH.TOTAL.TOTAL</t>
  </si>
  <si>
    <t>FUEL_EMI.ktCO2.FI.OIS.OIS.LOW_ENTH.THERM.DIESEL_LIQBIO</t>
  </si>
  <si>
    <t>FUEL_EMI.ktCO2.FI.OIS.OIS.LOW_ENTH.THERM.NG_BIOGAS</t>
  </si>
  <si>
    <t>FUEL_EMI.ktCO2.FI.OIS.OIS.LOW_ENTH.THERM.SOLAR_GEO</t>
  </si>
  <si>
    <t>FUEL_EMI.ktCO2.FI.OIS.OIS.LOW_ENTH.HP.AMBIENT</t>
  </si>
  <si>
    <t>FUEL_EMI.ktCO2.FI.OIS.OIS.LOW_ENTH.THERM.ELEC</t>
  </si>
  <si>
    <t>FUEL_EMI.ktCO2.FI.OIS.OIS.PROCESSING.TOTAL.TOTAL</t>
  </si>
  <si>
    <t>FUEL_EMI.ktCO2.FI.OIS.OIS.PROCESSING.STEAM.SOLIDS</t>
  </si>
  <si>
    <t>FUEL_EMI.ktCO2.FI.OIS.OIS.PROCESSING.STEAM.RFG</t>
  </si>
  <si>
    <t>FUEL_EMI.ktCO2.FI.OIS.OIS.PROCESSING.STEAM.LPG</t>
  </si>
  <si>
    <t>FUEL_EMI.ktCO2.FI.OIS.OIS.PROCESSING.STEAM.DIESEL_LIQBIO</t>
  </si>
  <si>
    <t>FUEL_EMI.ktCO2.FI.OIS.OIS.PROCESSING.STEAM.RFO</t>
  </si>
  <si>
    <t>FUEL_EMI.ktCO2.FI.OIS.OIS.PROCESSING.STEAM.OTHER</t>
  </si>
  <si>
    <t>FUEL_EMI.ktCO2.FI.OIS.OIS.PROCESSING.STEAM.NG_BIOGAS</t>
  </si>
  <si>
    <t>FUEL_EMI.ktCO2.FI.OIS.OIS.PROCESSING.STEAM.DERIVED</t>
  </si>
  <si>
    <t>FUEL_EMI.ktCO2.FI.OIS.OIS.PROCESSING.STEAM.BIOMASS_WASTE</t>
  </si>
  <si>
    <t>FUEL_EMI.ktCO2.FI.OIS.OIS.PROCESSING.STEAM.STEAM_DISTR</t>
  </si>
  <si>
    <t>FUEL_EMI.ktCO2.FI.OIS.OIS.PROC_HEAT.TOTAL.TOTAL</t>
  </si>
  <si>
    <t>FUEL_EMI.ktCO2.FI.OIS.OIS.PROC_HEAT.THERM.SOLIDS</t>
  </si>
  <si>
    <t>FUEL_EMI.ktCO2.FI.OIS.OIS.PROC_HEAT.THERM.LPG</t>
  </si>
  <si>
    <t>FUEL_EMI.ktCO2.FI.OIS.OIS.PROC_HEAT.THERM.DIESEL_LIQBIO</t>
  </si>
  <si>
    <t>FUEL_EMI.ktCO2.FI.OIS.OIS.PROC_HEAT.THERM.RFO</t>
  </si>
  <si>
    <t>FUEL_EMI.ktCO2.FI.OIS.OIS.PROC_HEAT.THERM.NG_BIOGAS</t>
  </si>
  <si>
    <t>FUEL_EMI.ktCO2.FI.OIS.OIS.PROC_HEAT_ELEC.ELEC.ELEC</t>
  </si>
  <si>
    <t>FUEL_EMI.ktCO2.FI.OIS.OIS.DRYING.TOTAL.TOTAL</t>
  </si>
  <si>
    <t>FUEL_EMI.ktCO2.FI.OIS.OIS.DRYING.THERM.SOLIDS</t>
  </si>
  <si>
    <t>FUEL_EMI.ktCO2.FI.OIS.OIS.DRYING.THERM.LPG</t>
  </si>
  <si>
    <t>FUEL_EMI.ktCO2.FI.OIS.OIS.DRYING.THERM.DIESEL_LIQBIO</t>
  </si>
  <si>
    <t>FUEL_EMI.ktCO2.FI.OIS.OIS.DRYING.THERM.RFO</t>
  </si>
  <si>
    <t>FUEL_EMI.ktCO2.FI.OIS.OIS.DRYING.THERM.NG_BIOGAS</t>
  </si>
  <si>
    <t>FUEL_EMI.ktCO2.FI.OIS.OIS.DRYING_STEAM.TOTAL.TOTAL</t>
  </si>
  <si>
    <t>FUEL_EMI.ktCO2.FI.OIS.OIS.DRYING_STEAM.STEAM.SOLIDS</t>
  </si>
  <si>
    <t>FUEL_EMI.ktCO2.FI.OIS.OIS.DRYING_STEAM.STEAM.RFG</t>
  </si>
  <si>
    <t>FUEL_EMI.ktCO2.FI.OIS.OIS.DRYING_STEAM.STEAM.LPG</t>
  </si>
  <si>
    <t>FUEL_EMI.ktCO2.FI.OIS.OIS.DRYING_STEAM.STEAM.DIESEL_LIQBIO</t>
  </si>
  <si>
    <t>FUEL_EMI.ktCO2.FI.OIS.OIS.DRYING_STEAM.STEAM.RFO</t>
  </si>
  <si>
    <t>FUEL_EMI.ktCO2.FI.OIS.OIS.DRYING_STEAM.STEAM.OTHER</t>
  </si>
  <si>
    <t>FUEL_EMI.ktCO2.FI.OIS.OIS.DRYING_STEAM.STEAM.NG_BIOGAS</t>
  </si>
  <si>
    <t>FUEL_EMI.ktCO2.FI.OIS.OIS.DRYING_STEAM.STEAM.DERIVED</t>
  </si>
  <si>
    <t>FUEL_EMI.ktCO2.FI.OIS.OIS.DRYING_STEAM.STEAM.BIOMASS_WASTE</t>
  </si>
  <si>
    <t>FUEL_EMI.ktCO2.FI.OIS.OIS.DRYING_STEAM.STEAM.STEAM_DISTR</t>
  </si>
  <si>
    <t>FUEL_EMI.ktCO2.FI.OIS.OIS.DRYING_ELEC.ELEC.ELEC</t>
  </si>
  <si>
    <t>FUEL_EMI.ktCO2.FI.OIS.OIS.PROC_COOL_THERM.THERM.NG_BIOGAS</t>
  </si>
  <si>
    <t>FUEL_EMI.ktCO2.FI.OIS.OIS.PROC_COOL_STEAM.TOTAL.TOTAL</t>
  </si>
  <si>
    <t>FUEL_EMI.ktCO2.FI.OIS.OIS.PROC_COOL_STEAM.STEAM.SOLIDS</t>
  </si>
  <si>
    <t>FUEL_EMI.ktCO2.FI.OIS.OIS.PROC_COOL_STEAM.STEAM.RFG</t>
  </si>
  <si>
    <t>FUEL_EMI.ktCO2.FI.OIS.OIS.PROC_COOL_STEAM.STEAM.LPG</t>
  </si>
  <si>
    <t>FUEL_EMI.ktCO2.FI.OIS.OIS.PROC_COOL_STEAM.STEAM.DIESEL_LIQBIO</t>
  </si>
  <si>
    <t>FUEL_EMI.ktCO2.FI.OIS.OIS.PROC_COOL_STEAM.STEAM.RFO</t>
  </si>
  <si>
    <t>FUEL_EMI.ktCO2.FI.OIS.OIS.PROC_COOL_STEAM.STEAM.OTHER</t>
  </si>
  <si>
    <t>FUEL_EMI.ktCO2.FI.OIS.OIS.PROC_COOL_STEAM.STEAM.NG_BIOGAS</t>
  </si>
  <si>
    <t>FUEL_EMI.ktCO2.FI.OIS.OIS.PROC_COOL_STEAM.STEAM.DERIVED</t>
  </si>
  <si>
    <t>FUEL_EMI.ktCO2.FI.OIS.OIS.PROC_COOL_STEAM.STEAM.BIOMASS_WASTE</t>
  </si>
  <si>
    <t>FUEL_EMI.ktCO2.FI.OIS.OIS.PROC_COOL_STEAM.STEAM.STEAM_DISTR</t>
  </si>
  <si>
    <t>FUEL_EMI.ktCO2.FI.OIS.OIS.PROC_COOL_ELEC.ELEC.ELEC</t>
  </si>
  <si>
    <t>FUEL_EMI.ktCO2.FI.OIS.OIS.MOTOR.MECH.DIESEL_LIQBIO</t>
  </si>
  <si>
    <t>FUEL_EMI.ktCO2.FI.OIS.OIS.GENERIC.MECH.ELEC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</si>
</sst>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45432.784780092596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FI: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51536.298165378743</v>
      </c>
      <c r="C3" s="205">
        <f>ISI!C$3+NFM!C$3+CHI!C$3+NMM!C$3+PPA!C$3+FBT!C$3+TRE!C$3+MAE!C$3+TEL!C$3+WWP!C$3+OIS!C$3</f>
        <v>51078.216605675363</v>
      </c>
      <c r="D3" s="205">
        <f>ISI!D$3+NFM!D$3+CHI!D$3+NMM!D$3+PPA!D$3+FBT!D$3+TRE!D$3+MAE!D$3+TEL!D$3+WWP!D$3+OIS!D$3</f>
        <v>49927.241708063637</v>
      </c>
      <c r="E3" s="205">
        <f>ISI!E$3+NFM!E$3+CHI!E$3+NMM!E$3+PPA!E$3+FBT!E$3+TRE!E$3+MAE!E$3+TEL!E$3+WWP!E$3+OIS!E$3</f>
        <v>49440.894568690099</v>
      </c>
      <c r="F3" s="205">
        <f>ISI!F$3+NFM!F$3+CHI!F$3+NMM!F$3+PPA!F$3+FBT!F$3+TRE!F$3+MAE!F$3+TEL!F$3+WWP!F$3+OIS!F$3</f>
        <v>50538.284895923345</v>
      </c>
      <c r="G3" s="205">
        <f>ISI!G$3+NFM!G$3+CHI!G$3+NMM!G$3+PPA!G$3+FBT!G$3+TRE!G$3+MAE!G$3+TEL!G$3+WWP!G$3+OIS!G$3</f>
        <v>52235.884260108898</v>
      </c>
      <c r="H3" s="205">
        <f>ISI!H$3+NFM!H$3+CHI!H$3+NMM!H$3+PPA!H$3+FBT!H$3+TRE!H$3+MAE!H$3+TEL!H$3+WWP!H$3+OIS!H$3</f>
        <v>56164.151057768097</v>
      </c>
      <c r="I3" s="205">
        <f>ISI!I$3+NFM!I$3+CHI!I$3+NMM!I$3+PPA!I$3+FBT!I$3+TRE!I$3+MAE!I$3+TEL!I$3+WWP!I$3+OIS!I$3</f>
        <v>60010.386912490263</v>
      </c>
      <c r="J3" s="205">
        <f>ISI!J$3+NFM!J$3+CHI!J$3+NMM!J$3+PPA!J$3+FBT!J$3+TRE!J$3+MAE!J$3+TEL!J$3+WWP!J$3+OIS!J$3</f>
        <v>58041.862061077423</v>
      </c>
      <c r="K3" s="205">
        <f>ISI!K$3+NFM!K$3+CHI!K$3+NMM!K$3+PPA!K$3+FBT!K$3+TRE!K$3+MAE!K$3+TEL!K$3+WWP!K$3+OIS!K$3</f>
        <v>44567.744544157787</v>
      </c>
      <c r="L3" s="205">
        <f>ISI!L$3+NFM!L$3+CHI!L$3+NMM!L$3+PPA!L$3+FBT!L$3+TRE!L$3+MAE!L$3+TEL!L$3+WWP!L$3+OIS!L$3</f>
        <v>46664.351799995515</v>
      </c>
      <c r="M3" s="205">
        <f>ISI!M$3+NFM!M$3+CHI!M$3+NMM!M$3+PPA!M$3+FBT!M$3+TRE!M$3+MAE!M$3+TEL!M$3+WWP!M$3+OIS!M$3</f>
        <v>46226.229077206212</v>
      </c>
      <c r="N3" s="205">
        <f>ISI!N$3+NFM!N$3+CHI!N$3+NMM!N$3+PPA!N$3+FBT!N$3+TRE!N$3+MAE!N$3+TEL!N$3+WWP!N$3+OIS!N$3</f>
        <v>41853.354001656291</v>
      </c>
      <c r="O3" s="205">
        <f>ISI!O$3+NFM!O$3+CHI!O$3+NMM!O$3+PPA!O$3+FBT!O$3+TRE!O$3+MAE!O$3+TEL!O$3+WWP!O$3+OIS!O$3</f>
        <v>41397.219659351264</v>
      </c>
      <c r="P3" s="205">
        <f>ISI!P$3+NFM!P$3+CHI!P$3+NMM!P$3+PPA!P$3+FBT!P$3+TRE!P$3+MAE!P$3+TEL!P$3+WWP!P$3+OIS!P$3</f>
        <v>40963.769445633778</v>
      </c>
      <c r="Q3" s="205">
        <f>ISI!Q$3+NFM!Q$3+CHI!Q$3+NMM!Q$3+PPA!Q$3+FBT!Q$3+TRE!Q$3+MAE!Q$3+TEL!Q$3+WWP!Q$3+OIS!Q$3</f>
        <v>41599</v>
      </c>
      <c r="R3" s="205">
        <f>ISI!R$3+NFM!R$3+CHI!R$3+NMM!R$3+PPA!R$3+FBT!R$3+TRE!R$3+MAE!R$3+TEL!R$3+WWP!R$3+OIS!R$3</f>
        <v>43434.616115260411</v>
      </c>
      <c r="S3" s="205">
        <f>ISI!S$3+NFM!S$3+CHI!S$3+NMM!S$3+PPA!S$3+FBT!S$3+TRE!S$3+MAE!S$3+TEL!S$3+WWP!S$3+OIS!S$3</f>
        <v>46434.204652546992</v>
      </c>
      <c r="T3" s="205">
        <f>ISI!T$3+NFM!T$3+CHI!T$3+NMM!T$3+PPA!T$3+FBT!T$3+TRE!T$3+MAE!T$3+TEL!T$3+WWP!T$3+OIS!T$3</f>
        <v>46394.186396712357</v>
      </c>
      <c r="U3" s="205">
        <f>ISI!U$3+NFM!U$3+CHI!U$3+NMM!U$3+PPA!U$3+FBT!U$3+TRE!U$3+MAE!U$3+TEL!U$3+WWP!U$3+OIS!U$3</f>
        <v>46295.835327908091</v>
      </c>
      <c r="V3" s="205">
        <f>ISI!V$3+NFM!V$3+CHI!V$3+NMM!V$3+PPA!V$3+FBT!V$3+TRE!V$3+MAE!V$3+TEL!V$3+WWP!V$3+OIS!V$3</f>
        <v>45801.699077079393</v>
      </c>
      <c r="W3" s="205">
        <f>ISI!W$3+NFM!W$3+CHI!W$3+NMM!W$3+PPA!W$3+FBT!W$3+TRE!W$3+MAE!W$3+TEL!W$3+WWP!W$3+OIS!W$3</f>
        <v>47072.285281007309</v>
      </c>
    </row>
    <row r="4" spans="1:23" ht="12" customHeight="1" x14ac:dyDescent="0.25">
      <c r="A4" s="12" t="s">
        <v>16</v>
      </c>
      <c r="B4" s="206">
        <f>ISI!B$3</f>
        <v>1534.1630108415989</v>
      </c>
      <c r="C4" s="206">
        <f>ISI!C$3</f>
        <v>1460.3979949289439</v>
      </c>
      <c r="D4" s="206">
        <f>ISI!D$3</f>
        <v>1278.477889632602</v>
      </c>
      <c r="E4" s="206">
        <f>ISI!E$3</f>
        <v>1380.8717708635688</v>
      </c>
      <c r="F4" s="206">
        <f>ISI!F$3</f>
        <v>1616.7952081493056</v>
      </c>
      <c r="G4" s="206">
        <f>ISI!G$3</f>
        <v>1904.0040253765844</v>
      </c>
      <c r="H4" s="206">
        <f>ISI!H$3</f>
        <v>2421.0348562164213</v>
      </c>
      <c r="I4" s="206">
        <f>ISI!I$3</f>
        <v>2250.5593824634407</v>
      </c>
      <c r="J4" s="206">
        <f>ISI!J$3</f>
        <v>2016.1326896809601</v>
      </c>
      <c r="K4" s="206">
        <f>ISI!K$3</f>
        <v>583.69487265714815</v>
      </c>
      <c r="L4" s="206">
        <f>ISI!L$3</f>
        <v>853.19765411128969</v>
      </c>
      <c r="M4" s="206">
        <f>ISI!M$3</f>
        <v>865.74129958648518</v>
      </c>
      <c r="N4" s="206">
        <f>ISI!N$3</f>
        <v>716.77922020157973</v>
      </c>
      <c r="O4" s="206">
        <f>ISI!O$3</f>
        <v>869.14661601699072</v>
      </c>
      <c r="P4" s="206">
        <f>ISI!P$3</f>
        <v>763.46332315988593</v>
      </c>
      <c r="Q4" s="206">
        <f>ISI!Q$3</f>
        <v>902.59303127354985</v>
      </c>
      <c r="R4" s="206">
        <f>ISI!R$3</f>
        <v>871.83479814800125</v>
      </c>
      <c r="S4" s="206">
        <f>ISI!S$3</f>
        <v>1289.8867460554056</v>
      </c>
      <c r="T4" s="206">
        <f>ISI!T$3</f>
        <v>1059.2616835915014</v>
      </c>
      <c r="U4" s="206">
        <f>ISI!U$3</f>
        <v>696.39714248485757</v>
      </c>
      <c r="V4" s="206">
        <f>ISI!V$3</f>
        <v>994.35538337992784</v>
      </c>
      <c r="W4" s="206">
        <f>ISI!W$3</f>
        <v>892.71178371696658</v>
      </c>
    </row>
    <row r="5" spans="1:23" ht="12" customHeight="1" x14ac:dyDescent="0.25">
      <c r="A5" s="13" t="s">
        <v>20</v>
      </c>
      <c r="B5" s="207">
        <f>NFM!B$3</f>
        <v>264.97487487569055</v>
      </c>
      <c r="C5" s="207">
        <f>NFM!C$3</f>
        <v>247.7807497052984</v>
      </c>
      <c r="D5" s="207">
        <f>NFM!D$3</f>
        <v>211.81264175382015</v>
      </c>
      <c r="E5" s="207">
        <f>NFM!E$3</f>
        <v>244.02838888084057</v>
      </c>
      <c r="F5" s="207">
        <f>NFM!F$3</f>
        <v>285.72090335962071</v>
      </c>
      <c r="G5" s="207">
        <f>NFM!G$3</f>
        <v>322.70423913678269</v>
      </c>
      <c r="H5" s="207">
        <f>NFM!H$3</f>
        <v>432.81735933792163</v>
      </c>
      <c r="I5" s="207">
        <f>NFM!I$3</f>
        <v>628.26784068993175</v>
      </c>
      <c r="J5" s="207">
        <f>NFM!J$3</f>
        <v>585.94897565130509</v>
      </c>
      <c r="K5" s="207">
        <f>NFM!K$3</f>
        <v>323.83379648800036</v>
      </c>
      <c r="L5" s="207">
        <f>NFM!L$3</f>
        <v>522.28118726060484</v>
      </c>
      <c r="M5" s="207">
        <f>NFM!M$3</f>
        <v>547.36885727969673</v>
      </c>
      <c r="N5" s="207">
        <f>NFM!N$3</f>
        <v>464.92506705979679</v>
      </c>
      <c r="O5" s="207">
        <f>NFM!O$3</f>
        <v>444.31035712296966</v>
      </c>
      <c r="P5" s="207">
        <f>NFM!P$3</f>
        <v>538.34922398876768</v>
      </c>
      <c r="Q5" s="207">
        <f>NFM!Q$3</f>
        <v>659.40696872645015</v>
      </c>
      <c r="R5" s="207">
        <f>NFM!R$3</f>
        <v>532.9263924495973</v>
      </c>
      <c r="S5" s="207">
        <f>NFM!S$3</f>
        <v>592.95636688542049</v>
      </c>
      <c r="T5" s="207">
        <f>NFM!T$3</f>
        <v>617.58979944082125</v>
      </c>
      <c r="U5" s="207">
        <f>NFM!U$3</f>
        <v>676.50855402064735</v>
      </c>
      <c r="V5" s="207">
        <f>NFM!V$3</f>
        <v>235.26462922673477</v>
      </c>
      <c r="W5" s="207">
        <f>NFM!W$3</f>
        <v>677.9880922078529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44.811993018044369</v>
      </c>
      <c r="C7" s="206">
        <f>NFM!C$5</f>
        <v>36.293496627102712</v>
      </c>
      <c r="D7" s="206">
        <f>NFM!D$5</f>
        <v>30.17025643116904</v>
      </c>
      <c r="E7" s="206">
        <f>NFM!E$5</f>
        <v>33.606920820205367</v>
      </c>
      <c r="F7" s="206">
        <f>NFM!F$5</f>
        <v>39.348699632537809</v>
      </c>
      <c r="G7" s="206">
        <f>NFM!G$5</f>
        <v>43.312504585032258</v>
      </c>
      <c r="H7" s="206">
        <f>NFM!H$5</f>
        <v>54.067934866501588</v>
      </c>
      <c r="I7" s="206">
        <f>NFM!I$5</f>
        <v>78.483785264766766</v>
      </c>
      <c r="J7" s="206">
        <f>NFM!J$5</f>
        <v>73.197274478709517</v>
      </c>
      <c r="K7" s="206">
        <f>NFM!K$5</f>
        <v>38.188968538643337</v>
      </c>
      <c r="L7" s="206">
        <f>NFM!L$5</f>
        <v>43.733954106087303</v>
      </c>
      <c r="M7" s="206">
        <f>NFM!M$5</f>
        <v>40.025354401546288</v>
      </c>
      <c r="N7" s="206">
        <f>NFM!N$5</f>
        <v>46.352156104326951</v>
      </c>
      <c r="O7" s="206">
        <f>NFM!O$5</f>
        <v>47.713552117848948</v>
      </c>
      <c r="P7" s="206">
        <f>NFM!P$5</f>
        <v>51.544615720429768</v>
      </c>
      <c r="Q7" s="206">
        <f>NFM!Q$5</f>
        <v>33.252811196035218</v>
      </c>
      <c r="R7" s="206">
        <f>NFM!R$5</f>
        <v>47.170324134412787</v>
      </c>
      <c r="S7" s="206">
        <f>NFM!S$5</f>
        <v>54.464998065134267</v>
      </c>
      <c r="T7" s="206">
        <f>NFM!T$5</f>
        <v>49.53531138698844</v>
      </c>
      <c r="U7" s="206">
        <f>NFM!U$5</f>
        <v>46.570134360504881</v>
      </c>
      <c r="V7" s="206">
        <f>NFM!V$5</f>
        <v>51.772452071279083</v>
      </c>
      <c r="W7" s="206">
        <f>NFM!W$5</f>
        <v>53.525418552844599</v>
      </c>
    </row>
    <row r="8" spans="1:23" ht="12" customHeight="1" x14ac:dyDescent="0.25">
      <c r="A8" s="14" t="s">
        <v>45</v>
      </c>
      <c r="B8" s="206">
        <f>NFM!B$8</f>
        <v>220.1628818576462</v>
      </c>
      <c r="C8" s="206">
        <f>NFM!C$8</f>
        <v>211.48725307819569</v>
      </c>
      <c r="D8" s="206">
        <f>NFM!D$8</f>
        <v>181.64238532265111</v>
      </c>
      <c r="E8" s="206">
        <f>NFM!E$8</f>
        <v>210.42146806063519</v>
      </c>
      <c r="F8" s="206">
        <f>NFM!F$8</f>
        <v>246.3722037270829</v>
      </c>
      <c r="G8" s="206">
        <f>NFM!G$8</f>
        <v>279.3917345517504</v>
      </c>
      <c r="H8" s="206">
        <f>NFM!H$8</f>
        <v>378.74942447142001</v>
      </c>
      <c r="I8" s="206">
        <f>NFM!I$8</f>
        <v>549.78405542516498</v>
      </c>
      <c r="J8" s="206">
        <f>NFM!J$8</f>
        <v>512.75170117259563</v>
      </c>
      <c r="K8" s="206">
        <f>NFM!K$8</f>
        <v>285.64482794935702</v>
      </c>
      <c r="L8" s="206">
        <f>NFM!L$8</f>
        <v>478.54723315451753</v>
      </c>
      <c r="M8" s="206">
        <f>NFM!M$8</f>
        <v>507.34350287815039</v>
      </c>
      <c r="N8" s="206">
        <f>NFM!N$8</f>
        <v>418.57291095546981</v>
      </c>
      <c r="O8" s="206">
        <f>NFM!O$8</f>
        <v>396.5968050051207</v>
      </c>
      <c r="P8" s="206">
        <f>NFM!P$8</f>
        <v>486.80460826833792</v>
      </c>
      <c r="Q8" s="206">
        <f>NFM!Q$8</f>
        <v>626.15415753041498</v>
      </c>
      <c r="R8" s="206">
        <f>NFM!R$8</f>
        <v>485.75606831518451</v>
      </c>
      <c r="S8" s="206">
        <f>NFM!S$8</f>
        <v>538.4913688202862</v>
      </c>
      <c r="T8" s="206">
        <f>NFM!T$8</f>
        <v>568.05448805383276</v>
      </c>
      <c r="U8" s="206">
        <f>NFM!U$8</f>
        <v>629.93841966014247</v>
      </c>
      <c r="V8" s="206">
        <f>NFM!V$8</f>
        <v>183.49217715545569</v>
      </c>
      <c r="W8" s="206">
        <f>NFM!W$8</f>
        <v>624.4626736550083</v>
      </c>
    </row>
    <row r="9" spans="1:23" ht="12" customHeight="1" x14ac:dyDescent="0.25">
      <c r="A9" s="13" t="s">
        <v>21</v>
      </c>
      <c r="B9" s="207">
        <f>CHI!B$3</f>
        <v>2410.2402355043891</v>
      </c>
      <c r="C9" s="207">
        <f>CHI!C$3</f>
        <v>2651.539133627949</v>
      </c>
      <c r="D9" s="207">
        <f>CHI!D$3</f>
        <v>2516.4333383511466</v>
      </c>
      <c r="E9" s="207">
        <f>CHI!E$3</f>
        <v>2453.5742811501595</v>
      </c>
      <c r="F9" s="207">
        <f>CHI!F$3</f>
        <v>2760.5619891849174</v>
      </c>
      <c r="G9" s="207">
        <f>CHI!G$3</f>
        <v>2794.3965253563347</v>
      </c>
      <c r="H9" s="207">
        <f>CHI!H$3</f>
        <v>2881.7360732254347</v>
      </c>
      <c r="I9" s="207">
        <f>CHI!I$3</f>
        <v>3139.680366374731</v>
      </c>
      <c r="J9" s="207">
        <f>CHI!J$3</f>
        <v>3056.1592130847534</v>
      </c>
      <c r="K9" s="207">
        <f>CHI!K$3</f>
        <v>2766.389990228342</v>
      </c>
      <c r="L9" s="207">
        <f>CHI!L$3</f>
        <v>2996.2588767669522</v>
      </c>
      <c r="M9" s="207">
        <f>CHI!M$3</f>
        <v>3341.0744018929104</v>
      </c>
      <c r="N9" s="207">
        <f>CHI!N$3</f>
        <v>3029.1126069691882</v>
      </c>
      <c r="O9" s="207">
        <f>CHI!O$3</f>
        <v>3059.2040471476112</v>
      </c>
      <c r="P9" s="207">
        <f>CHI!P$3</f>
        <v>3152.0786184680001</v>
      </c>
      <c r="Q9" s="207">
        <f>CHI!Q$3</f>
        <v>3337</v>
      </c>
      <c r="R9" s="207">
        <f>CHI!R$3</f>
        <v>3609.3864043112667</v>
      </c>
      <c r="S9" s="207">
        <f>CHI!S$3</f>
        <v>3775.6063687317101</v>
      </c>
      <c r="T9" s="207">
        <f>CHI!T$3</f>
        <v>3895.8137004401005</v>
      </c>
      <c r="U9" s="207">
        <f>CHI!U$3</f>
        <v>4283.3891814265189</v>
      </c>
      <c r="V9" s="207">
        <f>CHI!V$3</f>
        <v>4086.8166295052361</v>
      </c>
      <c r="W9" s="207">
        <f>CHI!W$3</f>
        <v>3896.8797389825827</v>
      </c>
    </row>
    <row r="10" spans="1:23" ht="12" customHeight="1" x14ac:dyDescent="0.25">
      <c r="A10" s="14" t="s">
        <v>57</v>
      </c>
      <c r="B10" s="206">
        <f>CHI!B$5</f>
        <v>780.56412136311178</v>
      </c>
      <c r="C10" s="206">
        <f>CHI!C$5</f>
        <v>899.56948606735921</v>
      </c>
      <c r="D10" s="206">
        <f>CHI!D$5</f>
        <v>785.95377865537364</v>
      </c>
      <c r="E10" s="206">
        <f>CHI!E$5</f>
        <v>780.4011742297115</v>
      </c>
      <c r="F10" s="206">
        <f>CHI!F$5</f>
        <v>830.83947752132849</v>
      </c>
      <c r="G10" s="206">
        <f>CHI!G$5</f>
        <v>816.95515522751657</v>
      </c>
      <c r="H10" s="206">
        <f>CHI!H$5</f>
        <v>817.2810419988906</v>
      </c>
      <c r="I10" s="206">
        <f>CHI!I$5</f>
        <v>864.35841079498164</v>
      </c>
      <c r="J10" s="206">
        <f>CHI!J$5</f>
        <v>985.83581454700106</v>
      </c>
      <c r="K10" s="206">
        <f>CHI!K$5</f>
        <v>878.8652370714218</v>
      </c>
      <c r="L10" s="206">
        <f>CHI!L$5</f>
        <v>1098.709702677354</v>
      </c>
      <c r="M10" s="206">
        <f>CHI!M$5</f>
        <v>1365.2679808297869</v>
      </c>
      <c r="N10" s="206">
        <f>CHI!N$5</f>
        <v>1105.800789992559</v>
      </c>
      <c r="O10" s="206">
        <f>CHI!O$5</f>
        <v>1053.604758184739</v>
      </c>
      <c r="P10" s="206">
        <f>CHI!P$5</f>
        <v>940.8992890137614</v>
      </c>
      <c r="Q10" s="206">
        <f>CHI!Q$5</f>
        <v>1109.8057205954631</v>
      </c>
      <c r="R10" s="206">
        <f>CHI!R$5</f>
        <v>1041.1238226400369</v>
      </c>
      <c r="S10" s="206">
        <f>CHI!S$5</f>
        <v>1050.646013215877</v>
      </c>
      <c r="T10" s="206">
        <f>CHI!T$5</f>
        <v>964.19450241868265</v>
      </c>
      <c r="U10" s="206">
        <f>CHI!U$5</f>
        <v>1188.30900339184</v>
      </c>
      <c r="V10" s="206">
        <f>CHI!V$5</f>
        <v>1542.5291535835081</v>
      </c>
      <c r="W10" s="206">
        <f>CHI!W$5</f>
        <v>1365.412476662116</v>
      </c>
    </row>
    <row r="11" spans="1:23" ht="12" customHeight="1" x14ac:dyDescent="0.25">
      <c r="A11" s="14" t="s">
        <v>47</v>
      </c>
      <c r="B11" s="206">
        <f>CHI!B$6</f>
        <v>1046.1719349897239</v>
      </c>
      <c r="C11" s="206">
        <f>CHI!C$6</f>
        <v>1065.6591363732221</v>
      </c>
      <c r="D11" s="206">
        <f>CHI!D$6</f>
        <v>1029.2401598262361</v>
      </c>
      <c r="E11" s="206">
        <f>CHI!E$6</f>
        <v>1009.235407239937</v>
      </c>
      <c r="F11" s="206">
        <f>CHI!F$6</f>
        <v>1197.6056692724189</v>
      </c>
      <c r="G11" s="206">
        <f>CHI!G$6</f>
        <v>1144.2609700554101</v>
      </c>
      <c r="H11" s="206">
        <f>CHI!H$6</f>
        <v>1145.5000697183909</v>
      </c>
      <c r="I11" s="206">
        <f>CHI!I$6</f>
        <v>1331.0571837377249</v>
      </c>
      <c r="J11" s="206">
        <f>CHI!J$6</f>
        <v>1077.529163149442</v>
      </c>
      <c r="K11" s="206">
        <f>CHI!K$6</f>
        <v>856.44638895488299</v>
      </c>
      <c r="L11" s="206">
        <f>CHI!L$6</f>
        <v>797.61413970262743</v>
      </c>
      <c r="M11" s="206">
        <f>CHI!M$6</f>
        <v>850.79546672082233</v>
      </c>
      <c r="N11" s="206">
        <f>CHI!N$6</f>
        <v>616.32351722932094</v>
      </c>
      <c r="O11" s="206">
        <f>CHI!O$6</f>
        <v>810.32234339825118</v>
      </c>
      <c r="P11" s="206">
        <f>CHI!P$6</f>
        <v>869.60899895492173</v>
      </c>
      <c r="Q11" s="206">
        <f>CHI!Q$6</f>
        <v>912.19427940453716</v>
      </c>
      <c r="R11" s="206">
        <f>CHI!R$6</f>
        <v>1033.5234873172701</v>
      </c>
      <c r="S11" s="206">
        <f>CHI!S$6</f>
        <v>1154.6017423518031</v>
      </c>
      <c r="T11" s="206">
        <f>CHI!T$6</f>
        <v>1417.0123254563021</v>
      </c>
      <c r="U11" s="206">
        <f>CHI!U$6</f>
        <v>1568.9911402175419</v>
      </c>
      <c r="V11" s="206">
        <f>CHI!V$6</f>
        <v>1105.8108123596869</v>
      </c>
      <c r="W11" s="206">
        <f>CHI!W$6</f>
        <v>1152.854147114364</v>
      </c>
    </row>
    <row r="12" spans="1:23" ht="12" customHeight="1" x14ac:dyDescent="0.25">
      <c r="A12" s="14" t="s">
        <v>48</v>
      </c>
      <c r="B12" s="206">
        <f>CHI!B$7</f>
        <v>583.50417915155344</v>
      </c>
      <c r="C12" s="206">
        <f>CHI!C$7</f>
        <v>686.31051118736787</v>
      </c>
      <c r="D12" s="206">
        <f>CHI!D$7</f>
        <v>701.2393998695369</v>
      </c>
      <c r="E12" s="206">
        <f>CHI!E$7</f>
        <v>663.93769968051117</v>
      </c>
      <c r="F12" s="206">
        <f>CHI!F$7</f>
        <v>732.11684239117017</v>
      </c>
      <c r="G12" s="206">
        <f>CHI!G$7</f>
        <v>833.18040007340801</v>
      </c>
      <c r="H12" s="206">
        <f>CHI!H$7</f>
        <v>918.95496150815302</v>
      </c>
      <c r="I12" s="206">
        <f>CHI!I$7</f>
        <v>944.26477184202452</v>
      </c>
      <c r="J12" s="206">
        <f>CHI!J$7</f>
        <v>992.79423538831054</v>
      </c>
      <c r="K12" s="206">
        <f>CHI!K$7</f>
        <v>1031.0783642020369</v>
      </c>
      <c r="L12" s="206">
        <f>CHI!L$7</f>
        <v>1099.935034386971</v>
      </c>
      <c r="M12" s="206">
        <f>CHI!M$7</f>
        <v>1125.0109543423009</v>
      </c>
      <c r="N12" s="206">
        <f>CHI!N$7</f>
        <v>1306.988299747308</v>
      </c>
      <c r="O12" s="206">
        <f>CHI!O$7</f>
        <v>1195.276945564621</v>
      </c>
      <c r="P12" s="206">
        <f>CHI!P$7</f>
        <v>1341.5703304993169</v>
      </c>
      <c r="Q12" s="206">
        <f>CHI!Q$7</f>
        <v>1315</v>
      </c>
      <c r="R12" s="206">
        <f>CHI!R$7</f>
        <v>1534.7390943539599</v>
      </c>
      <c r="S12" s="206">
        <f>CHI!S$7</f>
        <v>1570.35861316403</v>
      </c>
      <c r="T12" s="206">
        <f>CHI!T$7</f>
        <v>1514.606872565116</v>
      </c>
      <c r="U12" s="206">
        <f>CHI!U$7</f>
        <v>1526.0890378171371</v>
      </c>
      <c r="V12" s="206">
        <f>CHI!V$7</f>
        <v>1438.476663562041</v>
      </c>
      <c r="W12" s="206">
        <f>CHI!W$7</f>
        <v>1378.613115206103</v>
      </c>
    </row>
    <row r="13" spans="1:23" ht="12" customHeight="1" x14ac:dyDescent="0.25">
      <c r="A13" s="13" t="s">
        <v>22</v>
      </c>
      <c r="B13" s="207">
        <f>NMM!B$3</f>
        <v>1281.3436366503709</v>
      </c>
      <c r="C13" s="207">
        <f>NMM!C$3</f>
        <v>1263.7230445848584</v>
      </c>
      <c r="D13" s="207">
        <f>NMM!D$3</f>
        <v>1219.3286165888906</v>
      </c>
      <c r="E13" s="207">
        <f>NMM!E$3</f>
        <v>1215.5551118210863</v>
      </c>
      <c r="F13" s="207">
        <f>NMM!F$3</f>
        <v>1271.6363366996716</v>
      </c>
      <c r="G13" s="207">
        <f>NMM!G$3</f>
        <v>1400.868660916376</v>
      </c>
      <c r="H13" s="207">
        <f>NMM!H$3</f>
        <v>1492.3925562223433</v>
      </c>
      <c r="I13" s="207">
        <f>NMM!I$3</f>
        <v>1573.3811760817734</v>
      </c>
      <c r="J13" s="207">
        <f>NMM!J$3</f>
        <v>1499.4853025277362</v>
      </c>
      <c r="K13" s="207">
        <f>NMM!K$3</f>
        <v>1087.2373165006236</v>
      </c>
      <c r="L13" s="207">
        <f>NMM!L$3</f>
        <v>1145.8590022177918</v>
      </c>
      <c r="M13" s="207">
        <f>NMM!M$3</f>
        <v>1269.6082727193059</v>
      </c>
      <c r="N13" s="207">
        <f>NMM!N$3</f>
        <v>1175.3339137451424</v>
      </c>
      <c r="O13" s="207">
        <f>NMM!O$3</f>
        <v>1128.9302634170617</v>
      </c>
      <c r="P13" s="207">
        <f>NMM!P$3</f>
        <v>1046.9549615674762</v>
      </c>
      <c r="Q13" s="207">
        <f>NMM!Q$3</f>
        <v>1007</v>
      </c>
      <c r="R13" s="207">
        <f>NMM!R$3</f>
        <v>1052.8210204265279</v>
      </c>
      <c r="S13" s="207">
        <f>NMM!S$3</f>
        <v>1117.0080849164228</v>
      </c>
      <c r="T13" s="207">
        <f>NMM!T$3</f>
        <v>1146.3990440197804</v>
      </c>
      <c r="U13" s="207">
        <f>NMM!U$3</f>
        <v>1119.195787458114</v>
      </c>
      <c r="V13" s="207">
        <f>NMM!V$3</f>
        <v>1049.9280291270356</v>
      </c>
      <c r="W13" s="207">
        <f>NMM!W$3</f>
        <v>947.56674785166115</v>
      </c>
    </row>
    <row r="14" spans="1:23" ht="12" customHeight="1" x14ac:dyDescent="0.25">
      <c r="A14" s="14" t="s">
        <v>49</v>
      </c>
      <c r="B14" s="206">
        <f>NMM!B$4</f>
        <v>642.57577238699582</v>
      </c>
      <c r="C14" s="206">
        <f>NMM!C$4</f>
        <v>586.23664127287475</v>
      </c>
      <c r="D14" s="206">
        <f>NMM!D$4</f>
        <v>539.54599321776141</v>
      </c>
      <c r="E14" s="206">
        <f>NMM!E$4</f>
        <v>581.66699461108976</v>
      </c>
      <c r="F14" s="206">
        <f>NMM!F$4</f>
        <v>550.29874979966735</v>
      </c>
      <c r="G14" s="206">
        <f>NMM!G$4</f>
        <v>634.45983989829074</v>
      </c>
      <c r="H14" s="206">
        <f>NMM!H$4</f>
        <v>751.85864103873644</v>
      </c>
      <c r="I14" s="206">
        <f>NMM!I$4</f>
        <v>785.73268403810619</v>
      </c>
      <c r="J14" s="206">
        <f>NMM!J$4</f>
        <v>764.14299531576523</v>
      </c>
      <c r="K14" s="206">
        <f>NMM!K$4</f>
        <v>525.88803114430914</v>
      </c>
      <c r="L14" s="206">
        <f>NMM!L$4</f>
        <v>583.93370595891679</v>
      </c>
      <c r="M14" s="206">
        <f>NMM!M$4</f>
        <v>727.410890601446</v>
      </c>
      <c r="N14" s="206">
        <f>NMM!N$4</f>
        <v>675.30035267852031</v>
      </c>
      <c r="O14" s="206">
        <f>NMM!O$4</f>
        <v>613.08207111591923</v>
      </c>
      <c r="P14" s="206">
        <f>NMM!P$4</f>
        <v>558.40614072743733</v>
      </c>
      <c r="Q14" s="206">
        <f>NMM!Q$4</f>
        <v>451.87082938536628</v>
      </c>
      <c r="R14" s="206">
        <f>NMM!R$4</f>
        <v>539.96282381391927</v>
      </c>
      <c r="S14" s="206">
        <f>NMM!S$4</f>
        <v>701.16189145820056</v>
      </c>
      <c r="T14" s="206">
        <f>NMM!T$4</f>
        <v>638.41656707623895</v>
      </c>
      <c r="U14" s="206">
        <f>NMM!U$4</f>
        <v>637.67572572613869</v>
      </c>
      <c r="V14" s="206">
        <f>NMM!V$4</f>
        <v>599.90978760926237</v>
      </c>
      <c r="W14" s="206">
        <f>NMM!W$4</f>
        <v>607.80596525435101</v>
      </c>
    </row>
    <row r="15" spans="1:23" ht="12" customHeight="1" x14ac:dyDescent="0.25">
      <c r="A15" s="14" t="s">
        <v>50</v>
      </c>
      <c r="B15" s="206">
        <f>NMM!B$5</f>
        <v>116.15683780255929</v>
      </c>
      <c r="C15" s="206">
        <f>NMM!C$5</f>
        <v>114.2213500068124</v>
      </c>
      <c r="D15" s="206">
        <f>NMM!D$5</f>
        <v>143.51403913794391</v>
      </c>
      <c r="E15" s="206">
        <f>NMM!E$5</f>
        <v>151.0964545897022</v>
      </c>
      <c r="F15" s="206">
        <f>NMM!F$5</f>
        <v>180.22657715840239</v>
      </c>
      <c r="G15" s="206">
        <f>NMM!G$5</f>
        <v>185.03512648522491</v>
      </c>
      <c r="H15" s="206">
        <f>NMM!H$5</f>
        <v>162.97929558679911</v>
      </c>
      <c r="I15" s="206">
        <f>NMM!I$5</f>
        <v>172.08120759585231</v>
      </c>
      <c r="J15" s="206">
        <f>NMM!J$5</f>
        <v>197.92023983085139</v>
      </c>
      <c r="K15" s="206">
        <f>NMM!K$5</f>
        <v>240.56677838393341</v>
      </c>
      <c r="L15" s="206">
        <f>NMM!L$5</f>
        <v>235.49598897419591</v>
      </c>
      <c r="M15" s="206">
        <f>NMM!M$5</f>
        <v>122.7924504453559</v>
      </c>
      <c r="N15" s="206">
        <f>NMM!N$5</f>
        <v>115.4966054988781</v>
      </c>
      <c r="O15" s="206">
        <f>NMM!O$5</f>
        <v>159.01554516368429</v>
      </c>
      <c r="P15" s="206">
        <f>NMM!P$5</f>
        <v>232.31565014276941</v>
      </c>
      <c r="Q15" s="206">
        <f>NMM!Q$5</f>
        <v>272.81211085944949</v>
      </c>
      <c r="R15" s="206">
        <f>NMM!R$5</f>
        <v>278.21118684116192</v>
      </c>
      <c r="S15" s="206">
        <f>NMM!S$5</f>
        <v>275.11989036518452</v>
      </c>
      <c r="T15" s="206">
        <f>NMM!T$5</f>
        <v>283.95072358288172</v>
      </c>
      <c r="U15" s="206">
        <f>NMM!U$5</f>
        <v>301.86988568073019</v>
      </c>
      <c r="V15" s="206">
        <f>NMM!V$5</f>
        <v>278.09325167909981</v>
      </c>
      <c r="W15" s="206">
        <f>NMM!W$5</f>
        <v>165.5235253267127</v>
      </c>
    </row>
    <row r="16" spans="1:23" ht="12" customHeight="1" x14ac:dyDescent="0.25">
      <c r="A16" s="14" t="s">
        <v>58</v>
      </c>
      <c r="B16" s="206">
        <f>NMM!B$6</f>
        <v>522.61102646081576</v>
      </c>
      <c r="C16" s="206">
        <f>NMM!C$6</f>
        <v>563.26505330517125</v>
      </c>
      <c r="D16" s="206">
        <f>NMM!D$6</f>
        <v>536.26858423318527</v>
      </c>
      <c r="E16" s="206">
        <f>NMM!E$6</f>
        <v>482.79166262029429</v>
      </c>
      <c r="F16" s="206">
        <f>NMM!F$6</f>
        <v>541.11100974160183</v>
      </c>
      <c r="G16" s="206">
        <f>NMM!G$6</f>
        <v>581.37369453286044</v>
      </c>
      <c r="H16" s="206">
        <f>NMM!H$6</f>
        <v>577.5546195968077</v>
      </c>
      <c r="I16" s="206">
        <f>NMM!I$6</f>
        <v>615.56728444781493</v>
      </c>
      <c r="J16" s="206">
        <f>NMM!J$6</f>
        <v>537.42206738111952</v>
      </c>
      <c r="K16" s="206">
        <f>NMM!K$6</f>
        <v>320.78250697238099</v>
      </c>
      <c r="L16" s="206">
        <f>NMM!L$6</f>
        <v>326.42930728467911</v>
      </c>
      <c r="M16" s="206">
        <f>NMM!M$6</f>
        <v>419.40493167250389</v>
      </c>
      <c r="N16" s="206">
        <f>NMM!N$6</f>
        <v>384.53695556774392</v>
      </c>
      <c r="O16" s="206">
        <f>NMM!O$6</f>
        <v>356.8326471374582</v>
      </c>
      <c r="P16" s="206">
        <f>NMM!P$6</f>
        <v>256.23317069726937</v>
      </c>
      <c r="Q16" s="206">
        <f>NMM!Q$6</f>
        <v>282.31705975518418</v>
      </c>
      <c r="R16" s="206">
        <f>NMM!R$6</f>
        <v>234.64700977144651</v>
      </c>
      <c r="S16" s="206">
        <f>NMM!S$6</f>
        <v>140.72630309303781</v>
      </c>
      <c r="T16" s="206">
        <f>NMM!T$6</f>
        <v>224.03175336065971</v>
      </c>
      <c r="U16" s="206">
        <f>NMM!U$6</f>
        <v>179.6501760512451</v>
      </c>
      <c r="V16" s="206">
        <f>NMM!V$6</f>
        <v>171.9249898386735</v>
      </c>
      <c r="W16" s="206">
        <f>NMM!W$6</f>
        <v>174.23725727059741</v>
      </c>
    </row>
    <row r="17" spans="1:23" ht="12" customHeight="1" x14ac:dyDescent="0.25">
      <c r="A17" s="13" t="s">
        <v>23</v>
      </c>
      <c r="B17" s="207">
        <f>PPA!B$3</f>
        <v>8464.7531935026018</v>
      </c>
      <c r="C17" s="207">
        <f>PPA!C$3</f>
        <v>8410.4694009344967</v>
      </c>
      <c r="D17" s="207">
        <f>PPA!D$3</f>
        <v>7302.1727131316184</v>
      </c>
      <c r="E17" s="207">
        <f>PPA!E$3</f>
        <v>6316.1441693290735</v>
      </c>
      <c r="F17" s="207">
        <f>PPA!F$3</f>
        <v>6232.2526482135354</v>
      </c>
      <c r="G17" s="207">
        <f>PPA!G$3</f>
        <v>5435.8597907873009</v>
      </c>
      <c r="H17" s="207">
        <f>PPA!H$3</f>
        <v>5814.3904952415587</v>
      </c>
      <c r="I17" s="207">
        <f>PPA!I$3</f>
        <v>5494.4406411557802</v>
      </c>
      <c r="J17" s="207">
        <f>PPA!J$3</f>
        <v>4609.401807160013</v>
      </c>
      <c r="K17" s="207">
        <f>PPA!K$3</f>
        <v>3121.3145687554056</v>
      </c>
      <c r="L17" s="207">
        <f>PPA!L$3</f>
        <v>4156.6791370774445</v>
      </c>
      <c r="M17" s="207">
        <f>PPA!M$3</f>
        <v>4014.7664534221371</v>
      </c>
      <c r="N17" s="207">
        <f>PPA!N$3</f>
        <v>3628.9894464145414</v>
      </c>
      <c r="O17" s="207">
        <f>PPA!O$3</f>
        <v>3404.4141276966307</v>
      </c>
      <c r="P17" s="207">
        <f>PPA!P$3</f>
        <v>3445.6745570575163</v>
      </c>
      <c r="Q17" s="207">
        <f>PPA!Q$3</f>
        <v>3626</v>
      </c>
      <c r="R17" s="207">
        <f>PPA!R$3</f>
        <v>3554.3957527220368</v>
      </c>
      <c r="S17" s="207">
        <f>PPA!S$3</f>
        <v>3677.396954516144</v>
      </c>
      <c r="T17" s="207">
        <f>PPA!T$3</f>
        <v>3907.4719958030137</v>
      </c>
      <c r="U17" s="207">
        <f>PPA!U$3</f>
        <v>3580.6606031594065</v>
      </c>
      <c r="V17" s="207">
        <f>PPA!V$3</f>
        <v>2780.051367446586</v>
      </c>
      <c r="W17" s="207">
        <f>PPA!W$3</f>
        <v>3323.3766830568452</v>
      </c>
    </row>
    <row r="18" spans="1:23" ht="12" customHeight="1" x14ac:dyDescent="0.25">
      <c r="A18" s="14" t="s">
        <v>52</v>
      </c>
      <c r="B18" s="206">
        <f>PPA!B$5</f>
        <v>799.10567718200673</v>
      </c>
      <c r="C18" s="206">
        <f>PPA!C$5</f>
        <v>790.51831454192313</v>
      </c>
      <c r="D18" s="206">
        <f>PPA!D$5</f>
        <v>697.37935047451197</v>
      </c>
      <c r="E18" s="206">
        <f>PPA!E$5</f>
        <v>601.77005598128039</v>
      </c>
      <c r="F18" s="206">
        <f>PPA!F$5</f>
        <v>585.50880602228187</v>
      </c>
      <c r="G18" s="206">
        <f>PPA!G$5</f>
        <v>492.6930004806685</v>
      </c>
      <c r="H18" s="206">
        <f>PPA!H$5</f>
        <v>550.65072360498198</v>
      </c>
      <c r="I18" s="206">
        <f>PPA!I$5</f>
        <v>501.65099396067973</v>
      </c>
      <c r="J18" s="206">
        <f>PPA!J$5</f>
        <v>403.478397459657</v>
      </c>
      <c r="K18" s="206">
        <f>PPA!K$5</f>
        <v>294.5757897873242</v>
      </c>
      <c r="L18" s="206">
        <f>PPA!L$5</f>
        <v>402.50270919496819</v>
      </c>
      <c r="M18" s="206">
        <f>PPA!M$5</f>
        <v>393.76882739334633</v>
      </c>
      <c r="N18" s="206">
        <f>PPA!N$5</f>
        <v>338.27830711775391</v>
      </c>
      <c r="O18" s="206">
        <f>PPA!O$5</f>
        <v>395.44379297471409</v>
      </c>
      <c r="P18" s="206">
        <f>PPA!P$5</f>
        <v>409.22657408714957</v>
      </c>
      <c r="Q18" s="206">
        <f>PPA!Q$5</f>
        <v>416.67432759185368</v>
      </c>
      <c r="R18" s="206">
        <f>PPA!R$5</f>
        <v>416.97013625387001</v>
      </c>
      <c r="S18" s="206">
        <f>PPA!S$5</f>
        <v>414.43677695749602</v>
      </c>
      <c r="T18" s="206">
        <f>PPA!T$5</f>
        <v>410.5035766120422</v>
      </c>
      <c r="U18" s="206">
        <f>PPA!U$5</f>
        <v>415.15620245046642</v>
      </c>
      <c r="V18" s="206">
        <f>PPA!V$5</f>
        <v>432.34616718778852</v>
      </c>
      <c r="W18" s="206">
        <f>PPA!W$5</f>
        <v>418.80820331321962</v>
      </c>
    </row>
    <row r="19" spans="1:23" ht="12" customHeight="1" x14ac:dyDescent="0.25">
      <c r="A19" s="14" t="s">
        <v>59</v>
      </c>
      <c r="B19" s="206">
        <f>PPA!B$6</f>
        <v>6580.1194713224349</v>
      </c>
      <c r="C19" s="206">
        <f>PPA!C$6</f>
        <v>6473.9898084874667</v>
      </c>
      <c r="D19" s="206">
        <f>PPA!D$6</f>
        <v>5544.7803163426897</v>
      </c>
      <c r="E19" s="206">
        <f>PPA!E$6</f>
        <v>4797.0917651049822</v>
      </c>
      <c r="F19" s="206">
        <f>PPA!F$6</f>
        <v>4762.7713984272104</v>
      </c>
      <c r="G19" s="206">
        <f>PPA!G$6</f>
        <v>4008.438705642779</v>
      </c>
      <c r="H19" s="206">
        <f>PPA!H$6</f>
        <v>4339.9354435769301</v>
      </c>
      <c r="I19" s="206">
        <f>PPA!I$6</f>
        <v>4089.8364591211648</v>
      </c>
      <c r="J19" s="206">
        <f>PPA!J$6</f>
        <v>3336.6565676552918</v>
      </c>
      <c r="K19" s="206">
        <f>PPA!K$6</f>
        <v>2088.8101457646621</v>
      </c>
      <c r="L19" s="206">
        <f>PPA!L$6</f>
        <v>3028.3537168002381</v>
      </c>
      <c r="M19" s="206">
        <f>PPA!M$6</f>
        <v>2962.6416537213681</v>
      </c>
      <c r="N19" s="206">
        <f>PPA!N$6</f>
        <v>2649.426871995915</v>
      </c>
      <c r="O19" s="206">
        <f>PPA!O$6</f>
        <v>2456.426872461775</v>
      </c>
      <c r="P19" s="206">
        <f>PPA!P$6</f>
        <v>2523.6745207810382</v>
      </c>
      <c r="Q19" s="206">
        <f>PPA!Q$6</f>
        <v>2707.3256724081461</v>
      </c>
      <c r="R19" s="206">
        <f>PPA!R$6</f>
        <v>2690.5015935520628</v>
      </c>
      <c r="S19" s="206">
        <f>PPA!S$6</f>
        <v>2841.354106431224</v>
      </c>
      <c r="T19" s="206">
        <f>PPA!T$6</f>
        <v>3110.3016229876898</v>
      </c>
      <c r="U19" s="206">
        <f>PPA!U$6</f>
        <v>2796.9069856778251</v>
      </c>
      <c r="V19" s="206">
        <f>PPA!V$6</f>
        <v>2024.071470850464</v>
      </c>
      <c r="W19" s="206">
        <f>PPA!W$6</f>
        <v>2590.244689476634</v>
      </c>
    </row>
    <row r="20" spans="1:23" ht="12" customHeight="1" x14ac:dyDescent="0.25">
      <c r="A20" s="14" t="s">
        <v>60</v>
      </c>
      <c r="B20" s="206">
        <f>PPA!B$7</f>
        <v>1085.5280449981601</v>
      </c>
      <c r="C20" s="206">
        <f>PPA!C$7</f>
        <v>1145.961277905107</v>
      </c>
      <c r="D20" s="206">
        <f>PPA!D$7</f>
        <v>1060.0130463144169</v>
      </c>
      <c r="E20" s="206">
        <f>PPA!E$7</f>
        <v>917.28234824281117</v>
      </c>
      <c r="F20" s="206">
        <f>PPA!F$7</f>
        <v>883.97244376404342</v>
      </c>
      <c r="G20" s="206">
        <f>PPA!G$7</f>
        <v>934.72808466385322</v>
      </c>
      <c r="H20" s="206">
        <f>PPA!H$7</f>
        <v>923.80432805964665</v>
      </c>
      <c r="I20" s="206">
        <f>PPA!I$7</f>
        <v>902.95318807393596</v>
      </c>
      <c r="J20" s="206">
        <f>PPA!J$7</f>
        <v>869.2668420450641</v>
      </c>
      <c r="K20" s="206">
        <f>PPA!K$7</f>
        <v>737.92863320341939</v>
      </c>
      <c r="L20" s="206">
        <f>PPA!L$7</f>
        <v>725.82271108223767</v>
      </c>
      <c r="M20" s="206">
        <f>PPA!M$7</f>
        <v>658.35597230742269</v>
      </c>
      <c r="N20" s="206">
        <f>PPA!N$7</f>
        <v>641.28426730087222</v>
      </c>
      <c r="O20" s="206">
        <f>PPA!O$7</f>
        <v>552.5434622601415</v>
      </c>
      <c r="P20" s="206">
        <f>PPA!P$7</f>
        <v>512.77346218932871</v>
      </c>
      <c r="Q20" s="206">
        <f>PPA!Q$7</f>
        <v>502</v>
      </c>
      <c r="R20" s="206">
        <f>PPA!R$7</f>
        <v>446.92402291610409</v>
      </c>
      <c r="S20" s="206">
        <f>PPA!S$7</f>
        <v>421.606071127424</v>
      </c>
      <c r="T20" s="206">
        <f>PPA!T$7</f>
        <v>386.66679620328159</v>
      </c>
      <c r="U20" s="206">
        <f>PPA!U$7</f>
        <v>368.59741503111491</v>
      </c>
      <c r="V20" s="206">
        <f>PPA!V$7</f>
        <v>323.63372940833369</v>
      </c>
      <c r="W20" s="206">
        <f>PPA!W$7</f>
        <v>314.32379026699158</v>
      </c>
    </row>
    <row r="21" spans="1:23" ht="12" customHeight="1" x14ac:dyDescent="0.25">
      <c r="A21" s="15" t="s">
        <v>61</v>
      </c>
      <c r="B21" s="208">
        <f>FBT!B$3</f>
        <v>2495.6631446144138</v>
      </c>
      <c r="C21" s="208">
        <f>FBT!C$3</f>
        <v>2903.5239892115028</v>
      </c>
      <c r="D21" s="208">
        <f>FBT!D$3</f>
        <v>3073.4106076571829</v>
      </c>
      <c r="E21" s="208">
        <f>FBT!E$3</f>
        <v>3057.607827476038</v>
      </c>
      <c r="F21" s="208">
        <f>FBT!F$3</f>
        <v>2934.640361490407</v>
      </c>
      <c r="G21" s="208">
        <f>FBT!G$3</f>
        <v>2953.4471156787181</v>
      </c>
      <c r="H21" s="208">
        <f>FBT!H$3</f>
        <v>2836.8794326241141</v>
      </c>
      <c r="I21" s="208">
        <f>FBT!I$3</f>
        <v>2949.647081041524</v>
      </c>
      <c r="J21" s="208">
        <f>FBT!J$3</f>
        <v>2915.4752373327228</v>
      </c>
      <c r="K21" s="208">
        <f>FBT!K$3</f>
        <v>3161.7490144103872</v>
      </c>
      <c r="L21" s="208">
        <f>FBT!L$3</f>
        <v>2931.2932637379872</v>
      </c>
      <c r="M21" s="208">
        <f>FBT!M$3</f>
        <v>2836.0792218035231</v>
      </c>
      <c r="N21" s="208">
        <f>FBT!N$3</f>
        <v>2849.6804195952691</v>
      </c>
      <c r="O21" s="208">
        <f>FBT!O$3</f>
        <v>2786.5606501974848</v>
      </c>
      <c r="P21" s="208">
        <f>FBT!P$3</f>
        <v>2695.3738251065311</v>
      </c>
      <c r="Q21" s="208">
        <f>FBT!Q$3</f>
        <v>2614</v>
      </c>
      <c r="R21" s="208">
        <f>FBT!R$3</f>
        <v>2577.561814491537</v>
      </c>
      <c r="S21" s="208">
        <f>FBT!S$3</f>
        <v>2691.334755220475</v>
      </c>
      <c r="T21" s="208">
        <f>FBT!T$3</f>
        <v>2659.0628673577439</v>
      </c>
      <c r="U21" s="208">
        <f>FBT!U$3</f>
        <v>2733.3652465294399</v>
      </c>
      <c r="V21" s="208">
        <f>FBT!V$3</f>
        <v>2773.465797371417</v>
      </c>
      <c r="W21" s="208">
        <f>FBT!W$3</f>
        <v>2684.6192730113498</v>
      </c>
    </row>
    <row r="22" spans="1:23" ht="12" customHeight="1" x14ac:dyDescent="0.25">
      <c r="A22" s="12" t="s">
        <v>62</v>
      </c>
      <c r="B22" s="206">
        <f>TRE!B$3</f>
        <v>1059.244072964306</v>
      </c>
      <c r="C22" s="206">
        <f>TRE!C$3</f>
        <v>1224.469122358274</v>
      </c>
      <c r="D22" s="206">
        <f>TRE!D$3</f>
        <v>1364.845200461639</v>
      </c>
      <c r="E22" s="206">
        <f>TRE!E$3</f>
        <v>1316.6433706070291</v>
      </c>
      <c r="F22" s="206">
        <f>TRE!F$3</f>
        <v>1083.9773821575841</v>
      </c>
      <c r="G22" s="206">
        <f>TRE!G$3</f>
        <v>1208.784486450113</v>
      </c>
      <c r="H22" s="206">
        <f>TRE!H$3</f>
        <v>1275.383403042978</v>
      </c>
      <c r="I22" s="206">
        <f>TRE!I$3</f>
        <v>1226.3638724298289</v>
      </c>
      <c r="J22" s="206">
        <f>TRE!J$3</f>
        <v>1248.999199359487</v>
      </c>
      <c r="K22" s="206">
        <f>TRE!K$3</f>
        <v>874.95647681196863</v>
      </c>
      <c r="L22" s="206">
        <f>TRE!L$3</f>
        <v>866.95490490378359</v>
      </c>
      <c r="M22" s="206">
        <f>TRE!M$3</f>
        <v>980.41363596529663</v>
      </c>
      <c r="N22" s="206">
        <f>TRE!N$3</f>
        <v>929.01280445076759</v>
      </c>
      <c r="O22" s="206">
        <f>TRE!O$3</f>
        <v>944.40355369416261</v>
      </c>
      <c r="P22" s="206">
        <f>TRE!P$3</f>
        <v>892.00154953412039</v>
      </c>
      <c r="Q22" s="206">
        <f>TRE!Q$3</f>
        <v>876</v>
      </c>
      <c r="R22" s="206">
        <f>TRE!R$3</f>
        <v>1055.8205105132131</v>
      </c>
      <c r="S22" s="206">
        <f>TRE!S$3</f>
        <v>1057.487227816081</v>
      </c>
      <c r="T22" s="206">
        <f>TRE!T$3</f>
        <v>1144.455994792628</v>
      </c>
      <c r="U22" s="206">
        <f>TRE!U$3</f>
        <v>1049.3058879846819</v>
      </c>
      <c r="V22" s="206">
        <f>TRE!V$3</f>
        <v>1035.8160932516721</v>
      </c>
      <c r="W22" s="206">
        <f>TRE!W$3</f>
        <v>1080.8326823215839</v>
      </c>
    </row>
    <row r="23" spans="1:23" ht="12" customHeight="1" x14ac:dyDescent="0.25">
      <c r="A23" s="12" t="s">
        <v>63</v>
      </c>
      <c r="B23" s="206">
        <f>MAE!B$3</f>
        <v>18787.783209798661</v>
      </c>
      <c r="C23" s="206">
        <f>MAE!C$3</f>
        <v>17837.74201309308</v>
      </c>
      <c r="D23" s="206">
        <f>MAE!D$3</f>
        <v>18325.053941492301</v>
      </c>
      <c r="E23" s="206">
        <f>MAE!E$3</f>
        <v>18526.60742811501</v>
      </c>
      <c r="F23" s="206">
        <f>MAE!F$3</f>
        <v>18605.397664139851</v>
      </c>
      <c r="G23" s="206">
        <f>MAE!G$3</f>
        <v>19690.463081911061</v>
      </c>
      <c r="H23" s="206">
        <f>MAE!H$3</f>
        <v>21334.788143298789</v>
      </c>
      <c r="I23" s="206">
        <f>MAE!I$3</f>
        <v>23806.09522910224</v>
      </c>
      <c r="J23" s="206">
        <f>MAE!J$3</f>
        <v>23442.754203362689</v>
      </c>
      <c r="K23" s="206">
        <f>MAE!K$3</f>
        <v>16552.289600485219</v>
      </c>
      <c r="L23" s="206">
        <f>MAE!L$3</f>
        <v>16544.949483635381</v>
      </c>
      <c r="M23" s="206">
        <f>MAE!M$3</f>
        <v>15565.024975900449</v>
      </c>
      <c r="N23" s="206">
        <f>MAE!N$3</f>
        <v>12312.87027796063</v>
      </c>
      <c r="O23" s="206">
        <f>MAE!O$3</f>
        <v>12798.68965302759</v>
      </c>
      <c r="P23" s="206">
        <f>MAE!P$3</f>
        <v>12950.8430688931</v>
      </c>
      <c r="Q23" s="206">
        <f>MAE!Q$3</f>
        <v>12854</v>
      </c>
      <c r="R23" s="206">
        <f>MAE!R$3</f>
        <v>13095.773718467861</v>
      </c>
      <c r="S23" s="206">
        <f>MAE!S$3</f>
        <v>14014.185804275579</v>
      </c>
      <c r="T23" s="206">
        <f>MAE!T$3</f>
        <v>13027.173543441721</v>
      </c>
      <c r="U23" s="206">
        <f>MAE!U$3</f>
        <v>13382.47965533748</v>
      </c>
      <c r="V23" s="206">
        <f>MAE!V$3</f>
        <v>13872.973761207229</v>
      </c>
      <c r="W23" s="206">
        <f>MAE!W$3</f>
        <v>14339.414548963739</v>
      </c>
    </row>
    <row r="24" spans="1:23" ht="12" customHeight="1" x14ac:dyDescent="0.25">
      <c r="A24" s="12" t="s">
        <v>64</v>
      </c>
      <c r="B24" s="206">
        <f>TEL!B$3</f>
        <v>758.29259317668084</v>
      </c>
      <c r="C24" s="206">
        <f>TEL!C$3</f>
        <v>735.69447785952161</v>
      </c>
      <c r="D24" s="206">
        <f>TEL!D$3</f>
        <v>741.38190576546742</v>
      </c>
      <c r="E24" s="206">
        <f>TEL!E$3</f>
        <v>688.89776357827475</v>
      </c>
      <c r="F24" s="206">
        <f>TEL!F$3</f>
        <v>674.09071828934043</v>
      </c>
      <c r="G24" s="206">
        <f>TEL!G$3</f>
        <v>672.9063436716217</v>
      </c>
      <c r="H24" s="206">
        <f>TEL!H$3</f>
        <v>691.03473358792507</v>
      </c>
      <c r="I24" s="206">
        <f>TEL!I$3</f>
        <v>626.75574231014377</v>
      </c>
      <c r="J24" s="206">
        <f>TEL!J$3</f>
        <v>629.07468832208622</v>
      </c>
      <c r="K24" s="206">
        <f>TEL!K$3</f>
        <v>529.01733065267933</v>
      </c>
      <c r="L24" s="206">
        <f>TEL!L$3</f>
        <v>517.48471067900266</v>
      </c>
      <c r="M24" s="206">
        <f>TEL!M$3</f>
        <v>502.80431162912981</v>
      </c>
      <c r="N24" s="206">
        <f>TEL!N$3</f>
        <v>476.7162847981653</v>
      </c>
      <c r="O24" s="206">
        <f>TEL!O$3</f>
        <v>417.77676414791159</v>
      </c>
      <c r="P24" s="206">
        <f>TEL!P$3</f>
        <v>383.30580871409057</v>
      </c>
      <c r="Q24" s="206">
        <f>TEL!Q$3</f>
        <v>382</v>
      </c>
      <c r="R24" s="206">
        <f>TEL!R$3</f>
        <v>407.93065178919579</v>
      </c>
      <c r="S24" s="206">
        <f>TEL!S$3</f>
        <v>407.71787113734428</v>
      </c>
      <c r="T24" s="206">
        <f>TEL!T$3</f>
        <v>396.3820423390427</v>
      </c>
      <c r="U24" s="206">
        <f>TEL!U$3</f>
        <v>379.12876974629012</v>
      </c>
      <c r="V24" s="206">
        <f>TEL!V$3</f>
        <v>395.1342045101747</v>
      </c>
      <c r="W24" s="206">
        <f>TEL!W$3</f>
        <v>410.82670833141862</v>
      </c>
    </row>
    <row r="25" spans="1:23" ht="12" customHeight="1" x14ac:dyDescent="0.25">
      <c r="A25" s="12" t="s">
        <v>65</v>
      </c>
      <c r="B25" s="206">
        <f>WWP!B$3</f>
        <v>1854.3342269883831</v>
      </c>
      <c r="C25" s="206">
        <f>WWP!C$3</f>
        <v>1862.6619224291851</v>
      </c>
      <c r="D25" s="206">
        <f>WWP!D$3</f>
        <v>1831.5018315018319</v>
      </c>
      <c r="E25" s="206">
        <f>WWP!E$3</f>
        <v>1804.612619808307</v>
      </c>
      <c r="F25" s="206">
        <f>WWP!F$3</f>
        <v>1716.0917553519839</v>
      </c>
      <c r="G25" s="206">
        <f>WWP!G$3</f>
        <v>1682.2658591790539</v>
      </c>
      <c r="H25" s="206">
        <f>WWP!H$3</f>
        <v>1868.218463963145</v>
      </c>
      <c r="I25" s="206">
        <f>WWP!I$3</f>
        <v>2106.8907721725168</v>
      </c>
      <c r="J25" s="206">
        <f>WWP!J$3</f>
        <v>1489.1913530824661</v>
      </c>
      <c r="K25" s="206">
        <f>WWP!K$3</f>
        <v>991.7670975930273</v>
      </c>
      <c r="L25" s="206">
        <f>WWP!L$3</f>
        <v>1383.3195188064251</v>
      </c>
      <c r="M25" s="206">
        <f>WWP!M$3</f>
        <v>1260.844798878275</v>
      </c>
      <c r="N25" s="206">
        <f>WWP!N$3</f>
        <v>1141.358588325229</v>
      </c>
      <c r="O25" s="206">
        <f>WWP!O$3</f>
        <v>1204.6069477416211</v>
      </c>
      <c r="P25" s="206">
        <f>WWP!P$3</f>
        <v>1222.296980447326</v>
      </c>
      <c r="Q25" s="206">
        <f>WWP!Q$3</f>
        <v>1195</v>
      </c>
      <c r="R25" s="206">
        <f>WWP!R$3</f>
        <v>1220.792465280902</v>
      </c>
      <c r="S25" s="206">
        <f>WWP!S$3</f>
        <v>1317.3949704875749</v>
      </c>
      <c r="T25" s="206">
        <f>WWP!T$3</f>
        <v>1336.8178682806929</v>
      </c>
      <c r="U25" s="206">
        <f>WWP!U$3</f>
        <v>1181.426519865965</v>
      </c>
      <c r="V25" s="206">
        <f>WWP!V$3</f>
        <v>1117.66532132878</v>
      </c>
      <c r="W25" s="206">
        <f>WWP!W$3</f>
        <v>2040.347410505032</v>
      </c>
    </row>
    <row r="26" spans="1:23" ht="12" customHeight="1" x14ac:dyDescent="0.25">
      <c r="A26" s="16" t="s">
        <v>66</v>
      </c>
      <c r="B26" s="209">
        <f>OIS!B$3</f>
        <v>12625.505966461649</v>
      </c>
      <c r="C26" s="209">
        <f>OIS!C$3</f>
        <v>12480.21475694225</v>
      </c>
      <c r="D26" s="209">
        <f>OIS!D$3</f>
        <v>12062.82302172713</v>
      </c>
      <c r="E26" s="209">
        <f>OIS!E$3</f>
        <v>12436.351837060711</v>
      </c>
      <c r="F26" s="209">
        <f>OIS!F$3</f>
        <v>13357.11992888713</v>
      </c>
      <c r="G26" s="209">
        <f>OIS!G$3</f>
        <v>14170.18413164495</v>
      </c>
      <c r="H26" s="209">
        <f>OIS!H$3</f>
        <v>15115.475541007459</v>
      </c>
      <c r="I26" s="209">
        <f>OIS!I$3</f>
        <v>16208.30480866835</v>
      </c>
      <c r="J26" s="209">
        <f>OIS!J$3</f>
        <v>16549.239391513209</v>
      </c>
      <c r="K26" s="209">
        <f>OIS!K$3</f>
        <v>14575.494479574991</v>
      </c>
      <c r="L26" s="209">
        <f>OIS!L$3</f>
        <v>14746.07406079885</v>
      </c>
      <c r="M26" s="209">
        <f>OIS!M$3</f>
        <v>15042.502848128999</v>
      </c>
      <c r="N26" s="209">
        <f>OIS!N$3</f>
        <v>15128.575372135991</v>
      </c>
      <c r="O26" s="209">
        <f>OIS!O$3</f>
        <v>14339.17667914123</v>
      </c>
      <c r="P26" s="209">
        <f>OIS!P$3</f>
        <v>13873.427528696961</v>
      </c>
      <c r="Q26" s="209">
        <f>OIS!Q$3</f>
        <v>14146</v>
      </c>
      <c r="R26" s="209">
        <f>OIS!R$3</f>
        <v>15455.372586660271</v>
      </c>
      <c r="S26" s="209">
        <f>OIS!S$3</f>
        <v>16493.229502504841</v>
      </c>
      <c r="T26" s="209">
        <f>OIS!T$3</f>
        <v>17203.75785720531</v>
      </c>
      <c r="U26" s="209">
        <f>OIS!U$3</f>
        <v>17213.977979894691</v>
      </c>
      <c r="V26" s="209">
        <f>OIS!V$3</f>
        <v>17460.227860724601</v>
      </c>
      <c r="W26" s="209">
        <f>OIS!W$3</f>
        <v>16777.721612058271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11505.218142734306</v>
      </c>
      <c r="C29" s="210">
        <f>ISI!C25+NFM!C43+CHI!C32+NMM!C31+PPA!C32+FBT!C12+TRE!C12+MAE!C12+TEL!C12+WWP!C12+OIS!C12</f>
        <v>11212.657437661223</v>
      </c>
      <c r="D29" s="210">
        <f>ISI!D25+NFM!D43+CHI!D32+NMM!D31+PPA!D32+FBT!D12+TRE!D12+MAE!D12+TEL!D12+WWP!D12+OIS!D12</f>
        <v>11645.899484092864</v>
      </c>
      <c r="E29" s="210">
        <f>ISI!E25+NFM!E43+CHI!E32+NMM!E31+PPA!E32+FBT!E12+TRE!E12+MAE!E12+TEL!E12+WWP!E12+OIS!E12</f>
        <v>11640.971711092003</v>
      </c>
      <c r="F29" s="210">
        <f>ISI!F25+NFM!F43+CHI!F32+NMM!F31+PPA!F32+FBT!F12+TRE!F12+MAE!F12+TEL!F12+WWP!F12+OIS!F12</f>
        <v>11980.655546001719</v>
      </c>
      <c r="G29" s="210">
        <f>ISI!G25+NFM!G43+CHI!G32+NMM!G31+PPA!G32+FBT!G12+TRE!G12+MAE!G12+TEL!G12+WWP!G12+OIS!G12</f>
        <v>11123.58985382631</v>
      </c>
      <c r="H29" s="210">
        <f>ISI!H25+NFM!H43+CHI!H32+NMM!H31+PPA!H32+FBT!H12+TRE!H12+MAE!H12+TEL!H12+WWP!H12+OIS!H12</f>
        <v>12152.857781599312</v>
      </c>
      <c r="I29" s="210">
        <f>ISI!I25+NFM!I43+CHI!I32+NMM!I31+PPA!I32+FBT!I12+TRE!I12+MAE!I12+TEL!I12+WWP!I12+OIS!I12</f>
        <v>11888.17695614789</v>
      </c>
      <c r="J29" s="210">
        <f>ISI!J25+NFM!J43+CHI!J32+NMM!J31+PPA!J32+FBT!J12+TRE!J12+MAE!J12+TEL!J12+WWP!J12+OIS!J12</f>
        <v>11245.535769561475</v>
      </c>
      <c r="K29" s="210">
        <f>ISI!K25+NFM!K43+CHI!K32+NMM!K31+PPA!K32+FBT!K12+TRE!K12+MAE!K12+TEL!K12+WWP!K12+OIS!K12</f>
        <v>9374.2092863284597</v>
      </c>
      <c r="L29" s="210">
        <f>ISI!L25+NFM!L43+CHI!L32+NMM!L31+PPA!L32+FBT!L12+TRE!L12+MAE!L12+TEL!L12+WWP!L12+OIS!L12</f>
        <v>10715.22252794497</v>
      </c>
      <c r="M29" s="210">
        <f>ISI!M25+NFM!M43+CHI!M32+NMM!M31+PPA!M32+FBT!M12+TRE!M12+MAE!M12+TEL!M12+WWP!M12+OIS!M12</f>
        <v>10517.329320722272</v>
      </c>
      <c r="N29" s="210">
        <f>ISI!N25+NFM!N43+CHI!N32+NMM!N31+PPA!N32+FBT!N12+TRE!N12+MAE!N12+TEL!N12+WWP!N12+OIS!N12</f>
        <v>10233.196302665519</v>
      </c>
      <c r="O29" s="210">
        <f>ISI!O25+NFM!O43+CHI!O32+NMM!O31+PPA!O32+FBT!O12+TRE!O12+MAE!O12+TEL!O12+WWP!O12+OIS!O12</f>
        <v>10270.024505588995</v>
      </c>
      <c r="P29" s="210">
        <f>ISI!P25+NFM!P43+CHI!P32+NMM!P31+PPA!P32+FBT!P12+TRE!P12+MAE!P12+TEL!P12+WWP!P12+OIS!P12</f>
        <v>10218.641874462599</v>
      </c>
      <c r="Q29" s="210">
        <f>ISI!Q25+NFM!Q43+CHI!Q32+NMM!Q31+PPA!Q32+FBT!Q12+TRE!Q12+MAE!Q12+TEL!Q12+WWP!Q12+OIS!Q12</f>
        <v>10156.882201203784</v>
      </c>
      <c r="R29" s="210">
        <f>ISI!R25+NFM!R43+CHI!R32+NMM!R31+PPA!R32+FBT!R12+TRE!R12+MAE!R12+TEL!R12+WWP!R12+OIS!R12</f>
        <v>10500.773688736026</v>
      </c>
      <c r="S29" s="210">
        <f>ISI!S25+NFM!S43+CHI!S32+NMM!S31+PPA!S32+FBT!S12+TRE!S12+MAE!S12+TEL!S12+WWP!S12+OIS!S12</f>
        <v>10699.834823731728</v>
      </c>
      <c r="T29" s="210">
        <f>ISI!T25+NFM!T43+CHI!T32+NMM!T31+PPA!T32+FBT!T12+TRE!T12+MAE!T12+TEL!T12+WWP!T12+OIS!T12</f>
        <v>11038.160275150476</v>
      </c>
      <c r="U29" s="210">
        <f>ISI!U25+NFM!U43+CHI!U32+NMM!U31+PPA!U32+FBT!U12+TRE!U12+MAE!U12+TEL!U12+WWP!U12+OIS!U12</f>
        <v>10980.154256233875</v>
      </c>
      <c r="V29" s="210">
        <f>ISI!V25+NFM!V43+CHI!V32+NMM!V31+PPA!V32+FBT!V12+TRE!V12+MAE!V12+TEL!V12+WWP!V12+OIS!V12</f>
        <v>10257.530008598455</v>
      </c>
      <c r="W29" s="210">
        <f>ISI!W25+NFM!W43+CHI!W32+NMM!W31+PPA!W32+FBT!W12+TRE!W12+MAE!W12+TEL!W12+WWP!W12+OIS!W12</f>
        <v>10760.748237317282</v>
      </c>
    </row>
    <row r="30" spans="1:23" ht="12" customHeight="1" x14ac:dyDescent="0.25">
      <c r="A30" s="17" t="s">
        <v>30</v>
      </c>
      <c r="B30" s="211">
        <f t="shared" ref="B30:W30" si="0">B31+B32</f>
        <v>638.35571797076523</v>
      </c>
      <c r="C30" s="211">
        <f t="shared" si="0"/>
        <v>610.88297506448828</v>
      </c>
      <c r="D30" s="211">
        <f t="shared" si="0"/>
        <v>579.07205503009448</v>
      </c>
      <c r="E30" s="211">
        <f t="shared" si="0"/>
        <v>567.71848667239885</v>
      </c>
      <c r="F30" s="211">
        <f t="shared" si="0"/>
        <v>526.2581255374032</v>
      </c>
      <c r="G30" s="211">
        <f t="shared" si="0"/>
        <v>528.18804815133274</v>
      </c>
      <c r="H30" s="211">
        <f t="shared" si="0"/>
        <v>534.33585554600165</v>
      </c>
      <c r="I30" s="211">
        <f t="shared" si="0"/>
        <v>527.74290627687026</v>
      </c>
      <c r="J30" s="211">
        <f t="shared" si="0"/>
        <v>513.22123817712816</v>
      </c>
      <c r="K30" s="211">
        <f t="shared" si="0"/>
        <v>387.94411006018913</v>
      </c>
      <c r="L30" s="211">
        <f t="shared" si="0"/>
        <v>462.78813413585544</v>
      </c>
      <c r="M30" s="211">
        <f t="shared" si="0"/>
        <v>444.47901977644011</v>
      </c>
      <c r="N30" s="211">
        <f t="shared" si="0"/>
        <v>301.87239896818568</v>
      </c>
      <c r="O30" s="211">
        <f t="shared" si="0"/>
        <v>277.31676698194326</v>
      </c>
      <c r="P30" s="211">
        <f t="shared" si="0"/>
        <v>295.44574376612218</v>
      </c>
      <c r="Q30" s="211">
        <f t="shared" si="0"/>
        <v>284.61238177128109</v>
      </c>
      <c r="R30" s="211">
        <f t="shared" si="0"/>
        <v>293.75193465176255</v>
      </c>
      <c r="S30" s="211">
        <f t="shared" si="0"/>
        <v>283.369905417025</v>
      </c>
      <c r="T30" s="211">
        <f t="shared" si="0"/>
        <v>289.01358555460013</v>
      </c>
      <c r="U30" s="211">
        <f t="shared" si="0"/>
        <v>274.43000859845233</v>
      </c>
      <c r="V30" s="211">
        <f t="shared" si="0"/>
        <v>222.29578675838343</v>
      </c>
      <c r="W30" s="211">
        <f t="shared" si="0"/>
        <v>220.09535683576959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532.68314703353394</v>
      </c>
      <c r="C31" s="206">
        <f>ISI!C27+NFM!C44+CHI!C33+NMM!C32+PPA!C33+FBT!C13+TRE!C13+MAE!C13+TEL!C13+WWP!C13+OIS!C13</f>
        <v>523.40567497850373</v>
      </c>
      <c r="D31" s="206">
        <f>ISI!D27+NFM!D44+CHI!D33+NMM!D32+PPA!D33+FBT!D13+TRE!D13+MAE!D13+TEL!D13+WWP!D13+OIS!D13</f>
        <v>477.59836629406698</v>
      </c>
      <c r="E31" s="206">
        <f>ISI!E27+NFM!E44+CHI!E33+NMM!E32+PPA!E33+FBT!E13+TRE!E13+MAE!E13+TEL!E13+WWP!E13+OIS!E13</f>
        <v>465.54496990541691</v>
      </c>
      <c r="F31" s="206">
        <f>ISI!F27+NFM!F44+CHI!F33+NMM!F32+PPA!F33+FBT!F13+TRE!F13+MAE!F13+TEL!F13+WWP!F13+OIS!F13</f>
        <v>416.38658641444533</v>
      </c>
      <c r="G31" s="206">
        <f>ISI!G27+NFM!G44+CHI!G33+NMM!G32+PPA!G33+FBT!G13+TRE!G13+MAE!G13+TEL!G13+WWP!G13+OIS!G13</f>
        <v>417.61676698194327</v>
      </c>
      <c r="H31" s="206">
        <f>ISI!H27+NFM!H44+CHI!H33+NMM!H32+PPA!H33+FBT!H13+TRE!H13+MAE!H13+TEL!H13+WWP!H13+OIS!H13</f>
        <v>430.76268271711086</v>
      </c>
      <c r="I31" s="206">
        <f>ISI!I27+NFM!I44+CHI!I33+NMM!I32+PPA!I33+FBT!I13+TRE!I13+MAE!I13+TEL!I13+WWP!I13+OIS!I13</f>
        <v>431.16792777300094</v>
      </c>
      <c r="J31" s="206">
        <f>ISI!J27+NFM!J44+CHI!J33+NMM!J32+PPA!J33+FBT!J13+TRE!J13+MAE!J13+TEL!J13+WWP!J13+OIS!J13</f>
        <v>418.74574376612213</v>
      </c>
      <c r="K31" s="206">
        <f>ISI!K27+NFM!K44+CHI!K33+NMM!K32+PPA!K33+FBT!K13+TRE!K13+MAE!K13+TEL!K13+WWP!K13+OIS!K13</f>
        <v>308.16483233018056</v>
      </c>
      <c r="L31" s="206">
        <f>ISI!L27+NFM!L44+CHI!L33+NMM!L32+PPA!L33+FBT!L13+TRE!L13+MAE!L13+TEL!L13+WWP!L13+OIS!L13</f>
        <v>366.91298366294058</v>
      </c>
      <c r="M31" s="206">
        <f>ISI!M27+NFM!M44+CHI!M33+NMM!M32+PPA!M33+FBT!M13+TRE!M13+MAE!M13+TEL!M13+WWP!M13+OIS!M13</f>
        <v>345.10481513327591</v>
      </c>
      <c r="N31" s="206">
        <f>ISI!N27+NFM!N44+CHI!N33+NMM!N32+PPA!N33+FBT!N13+TRE!N13+MAE!N13+TEL!N13+WWP!N13+OIS!N13</f>
        <v>287.17618228718828</v>
      </c>
      <c r="O31" s="206">
        <f>ISI!O27+NFM!O44+CHI!O33+NMM!O32+PPA!O33+FBT!O13+TRE!O13+MAE!O13+TEL!O13+WWP!O13+OIS!O13</f>
        <v>255.62235597592436</v>
      </c>
      <c r="P31" s="206">
        <f>ISI!P27+NFM!P44+CHI!P33+NMM!P32+PPA!P33+FBT!P13+TRE!P13+MAE!P13+TEL!P13+WWP!P13+OIS!P13</f>
        <v>273.0515907136716</v>
      </c>
      <c r="Q31" s="206">
        <f>ISI!Q27+NFM!Q44+CHI!Q33+NMM!Q32+PPA!Q33+FBT!Q13+TRE!Q13+MAE!Q13+TEL!Q13+WWP!Q13+OIS!Q13</f>
        <v>263.61779879621662</v>
      </c>
      <c r="R31" s="206">
        <f>ISI!R27+NFM!R44+CHI!R33+NMM!R32+PPA!R33+FBT!R13+TRE!R13+MAE!R13+TEL!R13+WWP!R13+OIS!R13</f>
        <v>269.25829750644874</v>
      </c>
      <c r="S31" s="206">
        <f>ISI!S27+NFM!S44+CHI!S33+NMM!S32+PPA!S33+FBT!S13+TRE!S13+MAE!S13+TEL!S13+WWP!S13+OIS!S13</f>
        <v>259.57609630266558</v>
      </c>
      <c r="T31" s="206">
        <f>ISI!T27+NFM!T44+CHI!T33+NMM!T32+PPA!T33+FBT!T13+TRE!T13+MAE!T13+TEL!T13+WWP!T13+OIS!T13</f>
        <v>261.72063628546857</v>
      </c>
      <c r="U31" s="206">
        <f>ISI!U27+NFM!U44+CHI!U33+NMM!U32+PPA!U33+FBT!U13+TRE!U13+MAE!U13+TEL!U13+WWP!U13+OIS!U13</f>
        <v>247.8368873602752</v>
      </c>
      <c r="V31" s="206">
        <f>ISI!V27+NFM!V44+CHI!V33+NMM!V32+PPA!V33+FBT!V13+TRE!V13+MAE!V13+TEL!V13+WWP!V13+OIS!V13</f>
        <v>195.00283748925187</v>
      </c>
      <c r="W31" s="206">
        <f>ISI!W27+NFM!W44+CHI!W33+NMM!W32+PPA!W33+FBT!W13+TRE!W13+MAE!W13+TEL!W13+WWP!W13+OIS!W13</f>
        <v>194.20206362854688</v>
      </c>
    </row>
    <row r="32" spans="1:23" ht="12" customHeight="1" x14ac:dyDescent="0.25">
      <c r="A32" s="18" t="s">
        <v>40</v>
      </c>
      <c r="B32" s="206">
        <f>ISI!B28</f>
        <v>105.6725709372313</v>
      </c>
      <c r="C32" s="206">
        <f>ISI!C28</f>
        <v>87.47730008598451</v>
      </c>
      <c r="D32" s="206">
        <f>ISI!D28</f>
        <v>101.4736887360275</v>
      </c>
      <c r="E32" s="206">
        <f>ISI!E28</f>
        <v>102.1735167669819</v>
      </c>
      <c r="F32" s="206">
        <f>ISI!F28</f>
        <v>109.8715391229579</v>
      </c>
      <c r="G32" s="206">
        <f>ISI!G28</f>
        <v>110.57128116938949</v>
      </c>
      <c r="H32" s="206">
        <f>ISI!H28</f>
        <v>103.5731728288908</v>
      </c>
      <c r="I32" s="206">
        <f>ISI!I28</f>
        <v>96.574978503869289</v>
      </c>
      <c r="J32" s="206">
        <f>ISI!J28</f>
        <v>94.475494411006011</v>
      </c>
      <c r="K32" s="206">
        <f>ISI!K28</f>
        <v>79.779277730008587</v>
      </c>
      <c r="L32" s="206">
        <f>ISI!L28</f>
        <v>95.875150472914868</v>
      </c>
      <c r="M32" s="206">
        <f>ISI!M28</f>
        <v>99.374204643164219</v>
      </c>
      <c r="N32" s="206">
        <f>ISI!N28</f>
        <v>14.69621668099742</v>
      </c>
      <c r="O32" s="206">
        <f>ISI!O28</f>
        <v>21.694411006018921</v>
      </c>
      <c r="P32" s="206">
        <f>ISI!P28</f>
        <v>22.394153052450559</v>
      </c>
      <c r="Q32" s="206">
        <f>ISI!Q28</f>
        <v>20.994582975064489</v>
      </c>
      <c r="R32" s="206">
        <f>ISI!R28</f>
        <v>24.493637145313841</v>
      </c>
      <c r="S32" s="206">
        <f>ISI!S28</f>
        <v>23.793809114359409</v>
      </c>
      <c r="T32" s="206">
        <f>ISI!T28</f>
        <v>27.292949269131551</v>
      </c>
      <c r="U32" s="206">
        <f>ISI!U28</f>
        <v>26.59312123817713</v>
      </c>
      <c r="V32" s="206">
        <f>ISI!V28</f>
        <v>27.292949269131551</v>
      </c>
      <c r="W32" s="206">
        <f>ISI!W28</f>
        <v>25.893293207222701</v>
      </c>
    </row>
    <row r="33" spans="1:23" ht="12" customHeight="1" x14ac:dyDescent="0.25">
      <c r="A33" s="19" t="s">
        <v>31</v>
      </c>
      <c r="B33" s="207">
        <f t="shared" ref="B33:W33" si="1">SUM(B34:B38)</f>
        <v>1511.8969045571798</v>
      </c>
      <c r="C33" s="207">
        <f t="shared" si="1"/>
        <v>1536.7679277730008</v>
      </c>
      <c r="D33" s="207">
        <f t="shared" si="1"/>
        <v>1476.4124677558041</v>
      </c>
      <c r="E33" s="207">
        <f t="shared" si="1"/>
        <v>1518.3375752364575</v>
      </c>
      <c r="F33" s="207">
        <f t="shared" si="1"/>
        <v>1587.0045571797075</v>
      </c>
      <c r="G33" s="207">
        <f t="shared" si="1"/>
        <v>1502.2471195184867</v>
      </c>
      <c r="H33" s="207">
        <f t="shared" si="1"/>
        <v>1488.076182287188</v>
      </c>
      <c r="I33" s="207">
        <f t="shared" si="1"/>
        <v>1442.7189165950126</v>
      </c>
      <c r="J33" s="207">
        <f t="shared" si="1"/>
        <v>1394.5831470335338</v>
      </c>
      <c r="K33" s="207">
        <f t="shared" si="1"/>
        <v>1214.5256233877899</v>
      </c>
      <c r="L33" s="207">
        <f t="shared" si="1"/>
        <v>1330.1884780739465</v>
      </c>
      <c r="M33" s="207">
        <f t="shared" si="1"/>
        <v>1293.3463456577815</v>
      </c>
      <c r="N33" s="207">
        <f t="shared" si="1"/>
        <v>1246.6392949269132</v>
      </c>
      <c r="O33" s="207">
        <f t="shared" si="1"/>
        <v>1241.3620808254516</v>
      </c>
      <c r="P33" s="207">
        <f t="shared" si="1"/>
        <v>1219.8245915735167</v>
      </c>
      <c r="Q33" s="207">
        <f t="shared" si="1"/>
        <v>1160.2942390369733</v>
      </c>
      <c r="R33" s="207">
        <f t="shared" si="1"/>
        <v>1185.0639724849525</v>
      </c>
      <c r="S33" s="207">
        <f t="shared" si="1"/>
        <v>1167.0374032674117</v>
      </c>
      <c r="T33" s="207">
        <f t="shared" si="1"/>
        <v>1186.2412725709373</v>
      </c>
      <c r="U33" s="207">
        <f t="shared" si="1"/>
        <v>1093.1879621668099</v>
      </c>
      <c r="V33" s="207">
        <f t="shared" si="1"/>
        <v>1003.2926913155632</v>
      </c>
      <c r="W33" s="207">
        <f t="shared" si="1"/>
        <v>1002.8661220980224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158.95193465176271</v>
      </c>
      <c r="C34" s="206">
        <f>ISI!C30+NFM!C46+CHI!C35+NMM!C34+PPA!C35+FBT!C15+TRE!C15+MAE!C15+TEL!C15+WWP!C15+OIS!C15</f>
        <v>162.89286328460881</v>
      </c>
      <c r="D34" s="206">
        <f>ISI!D30+NFM!D46+CHI!D35+NMM!D34+PPA!D35+FBT!D15+TRE!D15+MAE!D15+TEL!D15+WWP!D15+OIS!D15</f>
        <v>141.8744625967326</v>
      </c>
      <c r="E34" s="206">
        <f>ISI!E30+NFM!E46+CHI!E35+NMM!E34+PPA!E35+FBT!E15+TRE!E15+MAE!E15+TEL!E15+WWP!E15+OIS!E15</f>
        <v>174.71573516766981</v>
      </c>
      <c r="F34" s="206">
        <f>ISI!F30+NFM!F46+CHI!F35+NMM!F34+PPA!F35+FBT!F15+TRE!F15+MAE!F15+TEL!F15+WWP!F15+OIS!F15</f>
        <v>177.34307824591571</v>
      </c>
      <c r="G34" s="206">
        <f>ISI!G30+NFM!G46+CHI!G35+NMM!G34+PPA!G35+FBT!G15+TRE!G15+MAE!G15+TEL!G15+WWP!G15+OIS!G15</f>
        <v>178.6567497850387</v>
      </c>
      <c r="H34" s="206">
        <f>ISI!H30+NFM!H46+CHI!H35+NMM!H34+PPA!H35+FBT!H15+TRE!H15+MAE!H15+TEL!H15+WWP!H15+OIS!H15</f>
        <v>164.20653482373169</v>
      </c>
      <c r="I34" s="206">
        <f>ISI!I30+NFM!I46+CHI!I35+NMM!I34+PPA!I35+FBT!I15+TRE!I15+MAE!I15+TEL!I15+WWP!I15+OIS!I15</f>
        <v>170.77480653482371</v>
      </c>
      <c r="J34" s="206">
        <f>ISI!J30+NFM!J46+CHI!J35+NMM!J34+PPA!J35+FBT!J15+TRE!J15+MAE!J15+TEL!J15+WWP!J15+OIS!J15</f>
        <v>203.61616509028369</v>
      </c>
      <c r="K34" s="206">
        <f>ISI!K30+NFM!K46+CHI!K35+NMM!K34+PPA!K35+FBT!K15+TRE!K15+MAE!K15+TEL!K15+WWP!K15+OIS!K15</f>
        <v>206.24342218400679</v>
      </c>
      <c r="L34" s="206">
        <f>ISI!L30+NFM!L46+CHI!L35+NMM!L34+PPA!L35+FBT!L15+TRE!L15+MAE!L15+TEL!L15+WWP!L15+OIS!L15</f>
        <v>215.4390369733448</v>
      </c>
      <c r="M34" s="206">
        <f>ISI!M30+NFM!M46+CHI!M35+NMM!M34+PPA!M35+FBT!M15+TRE!M15+MAE!M15+TEL!M15+WWP!M15+OIS!M15</f>
        <v>204.92975064488391</v>
      </c>
      <c r="N34" s="206">
        <f>ISI!N30+NFM!N46+CHI!N35+NMM!N34+PPA!N35+FBT!N15+TRE!N15+MAE!N15+TEL!N15+WWP!N15+OIS!N15</f>
        <v>178.6567497850387</v>
      </c>
      <c r="O34" s="206">
        <f>ISI!O30+NFM!O46+CHI!O35+NMM!O34+PPA!O35+FBT!O15+TRE!O15+MAE!O15+TEL!O15+WWP!O15+OIS!O15</f>
        <v>0</v>
      </c>
      <c r="P34" s="206">
        <f>ISI!P30+NFM!P46+CHI!P35+NMM!P34+PPA!P35+FBT!P15+TRE!P15+MAE!P15+TEL!P15+WWP!P15+OIS!P15</f>
        <v>0</v>
      </c>
      <c r="Q34" s="206">
        <f>ISI!Q30+NFM!Q46+CHI!Q35+NMM!Q34+PPA!Q35+FBT!Q15+TRE!Q15+MAE!Q15+TEL!Q15+WWP!Q15+OIS!Q15</f>
        <v>0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253.79759243336198</v>
      </c>
      <c r="C35" s="206">
        <f>ISI!C31+NFM!C47+CHI!C36+NMM!C35+PPA!C36+FBT!C16+TRE!C16+MAE!C16+TEL!C16+WWP!C16+OIS!C16</f>
        <v>258.21143594153057</v>
      </c>
      <c r="D35" s="206">
        <f>ISI!D31+NFM!D47+CHI!D36+NMM!D35+PPA!D36+FBT!D16+TRE!D16+MAE!D16+TEL!D16+WWP!D16+OIS!D16</f>
        <v>252.69415305245053</v>
      </c>
      <c r="E35" s="206">
        <f>ISI!E31+NFM!E47+CHI!E36+NMM!E35+PPA!E36+FBT!E16+TRE!E16+MAE!E16+TEL!E16+WWP!E16+OIS!E16</f>
        <v>274.76354256233873</v>
      </c>
      <c r="F35" s="206">
        <f>ISI!F31+NFM!F47+CHI!F36+NMM!F35+PPA!F36+FBT!F16+TRE!F16+MAE!F16+TEL!F16+WWP!F16+OIS!F16</f>
        <v>285.79819432502154</v>
      </c>
      <c r="G35" s="206">
        <f>ISI!G31+NFM!G47+CHI!G36+NMM!G35+PPA!G36+FBT!G16+TRE!G16+MAE!G16+TEL!G16+WWP!G16+OIS!G16</f>
        <v>297.93628546861555</v>
      </c>
      <c r="H35" s="206">
        <f>ISI!H31+NFM!H47+CHI!H36+NMM!H35+PPA!H36+FBT!H16+TRE!H16+MAE!H16+TEL!H16+WWP!H16+OIS!H16</f>
        <v>315.59191745485811</v>
      </c>
      <c r="I35" s="206">
        <f>ISI!I31+NFM!I47+CHI!I36+NMM!I35+PPA!I36+FBT!I16+TRE!I16+MAE!I16+TEL!I16+WWP!I16+OIS!I16</f>
        <v>292.41891659501289</v>
      </c>
      <c r="J35" s="206">
        <f>ISI!J31+NFM!J47+CHI!J36+NMM!J35+PPA!J36+FBT!J16+TRE!J16+MAE!J16+TEL!J16+WWP!J16+OIS!J16</f>
        <v>304.55709372312975</v>
      </c>
      <c r="K35" s="206">
        <f>ISI!K31+NFM!K47+CHI!K36+NMM!K35+PPA!K36+FBT!K16+TRE!K16+MAE!K16+TEL!K16+WWP!K16+OIS!K16</f>
        <v>246.0734307824591</v>
      </c>
      <c r="L35" s="206">
        <f>ISI!L31+NFM!L47+CHI!L36+NMM!L35+PPA!L36+FBT!L16+TRE!L16+MAE!L16+TEL!L16+WWP!L16+OIS!L16</f>
        <v>301.24668959587268</v>
      </c>
      <c r="M35" s="206">
        <f>ISI!M31+NFM!M47+CHI!M36+NMM!M35+PPA!M36+FBT!M16+TRE!M16+MAE!M16+TEL!M16+WWP!M16+OIS!M16</f>
        <v>296.83293207222698</v>
      </c>
      <c r="N35" s="206">
        <f>ISI!N31+NFM!N47+CHI!N36+NMM!N35+PPA!N36+FBT!N16+TRE!N16+MAE!N16+TEL!N16+WWP!N16+OIS!N16</f>
        <v>292.41908856405843</v>
      </c>
      <c r="O35" s="206">
        <f>ISI!O31+NFM!O47+CHI!O36+NMM!O35+PPA!O36+FBT!O16+TRE!O16+MAE!O16+TEL!O16+WWP!O16+OIS!O16</f>
        <v>403.63766122098031</v>
      </c>
      <c r="P35" s="206">
        <f>ISI!P31+NFM!P47+CHI!P36+NMM!P35+PPA!P36+FBT!P16+TRE!P16+MAE!P16+TEL!P16+WWP!P16+OIS!P16</f>
        <v>422.43714531384353</v>
      </c>
      <c r="Q35" s="206">
        <f>ISI!Q31+NFM!Q47+CHI!Q36+NMM!Q35+PPA!Q36+FBT!Q16+TRE!Q16+MAE!Q16+TEL!Q16+WWP!Q16+OIS!Q16</f>
        <v>421.33129836629416</v>
      </c>
      <c r="R35" s="206">
        <f>ISI!R31+NFM!R47+CHI!R36+NMM!R35+PPA!R36+FBT!R16+TRE!R16+MAE!R16+TEL!R16+WWP!R16+OIS!R16</f>
        <v>422.43705932932068</v>
      </c>
      <c r="S35" s="206">
        <f>ISI!S31+NFM!S47+CHI!S36+NMM!S35+PPA!S36+FBT!S16+TRE!S16+MAE!S16+TEL!S16+WWP!S16+OIS!S16</f>
        <v>408.06104901117806</v>
      </c>
      <c r="T35" s="206">
        <f>ISI!T31+NFM!T47+CHI!T36+NMM!T35+PPA!T36+FBT!T16+TRE!T16+MAE!T16+TEL!T16+WWP!T16+OIS!T16</f>
        <v>426.86070507308693</v>
      </c>
      <c r="U35" s="206">
        <f>ISI!U31+NFM!U47+CHI!U36+NMM!U35+PPA!U36+FBT!U16+TRE!U16+MAE!U16+TEL!U16+WWP!U16+OIS!U16</f>
        <v>343.92141014617363</v>
      </c>
      <c r="V35" s="206">
        <f>ISI!V31+NFM!V47+CHI!V36+NMM!V35+PPA!V36+FBT!V16+TRE!V16+MAE!V16+TEL!V16+WWP!V16+OIS!V16</f>
        <v>297.47540842648317</v>
      </c>
      <c r="W35" s="206">
        <f>ISI!W31+NFM!W47+CHI!W36+NMM!W35+PPA!W36+FBT!W16+TRE!W16+MAE!W16+TEL!W16+WWP!W16+OIS!W16</f>
        <v>330.6509888220121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468.32906276870165</v>
      </c>
      <c r="C36" s="206">
        <f>ISI!C32+NFM!C48+CHI!C37+NMM!C36+PPA!C37+FBT!C17+TRE!C17+MAE!C17+TEL!C17+WWP!C17+OIS!C17</f>
        <v>472.43723129836621</v>
      </c>
      <c r="D36" s="206">
        <f>ISI!D32+NFM!D48+CHI!D37+NMM!D36+PPA!D37+FBT!D17+TRE!D17+MAE!D17+TEL!D17+WWP!D17+OIS!D17</f>
        <v>478.59939810834055</v>
      </c>
      <c r="E36" s="206">
        <f>ISI!E32+NFM!E48+CHI!E37+NMM!E36+PPA!E37+FBT!E17+TRE!E17+MAE!E17+TEL!E17+WWP!E17+OIS!E17</f>
        <v>488.86981943250225</v>
      </c>
      <c r="F36" s="206">
        <f>ISI!F32+NFM!F48+CHI!F37+NMM!F36+PPA!F37+FBT!F17+TRE!F17+MAE!F17+TEL!F17+WWP!F17+OIS!F17</f>
        <v>497.84075666380051</v>
      </c>
      <c r="G36" s="206">
        <f>ISI!G32+NFM!G48+CHI!G37+NMM!G36+PPA!G37+FBT!G17+TRE!G17+MAE!G17+TEL!G17+WWP!G17+OIS!G17</f>
        <v>480.46242476354246</v>
      </c>
      <c r="H36" s="206">
        <f>ISI!H32+NFM!H48+CHI!H37+NMM!H36+PPA!H37+FBT!H17+TRE!H17+MAE!H17+TEL!H17+WWP!H17+OIS!H17</f>
        <v>466.87841788478067</v>
      </c>
      <c r="I36" s="206">
        <f>ISI!I32+NFM!I48+CHI!I37+NMM!I36+PPA!I37+FBT!I17+TRE!I17+MAE!I17+TEL!I17+WWP!I17+OIS!I17</f>
        <v>525.14720550300933</v>
      </c>
      <c r="J36" s="206">
        <f>ISI!J32+NFM!J48+CHI!J37+NMM!J36+PPA!J37+FBT!J17+TRE!J17+MAE!J17+TEL!J17+WWP!J17+OIS!J17</f>
        <v>523.11633705932934</v>
      </c>
      <c r="K36" s="206">
        <f>ISI!K32+NFM!K48+CHI!K37+NMM!K36+PPA!K37+FBT!K17+TRE!K17+MAE!K17+TEL!K17+WWP!K17+OIS!K17</f>
        <v>500.68529664660343</v>
      </c>
      <c r="L36" s="206">
        <f>ISI!L32+NFM!L48+CHI!L37+NMM!L36+PPA!L37+FBT!L17+TRE!L17+MAE!L17+TEL!L17+WWP!L17+OIS!L17</f>
        <v>507.89724849527073</v>
      </c>
      <c r="M36" s="206">
        <f>ISI!M32+NFM!M48+CHI!M37+NMM!M36+PPA!M37+FBT!M17+TRE!M17+MAE!M17+TEL!M17+WWP!M17+OIS!M17</f>
        <v>496.58632846087698</v>
      </c>
      <c r="N36" s="206">
        <f>ISI!N32+NFM!N48+CHI!N37+NMM!N36+PPA!N37+FBT!N17+TRE!N17+MAE!N17+TEL!N17+WWP!N17+OIS!N17</f>
        <v>492.49922613929493</v>
      </c>
      <c r="O36" s="206">
        <f>ISI!O32+NFM!O48+CHI!O37+NMM!O36+PPA!O37+FBT!O17+TRE!O17+MAE!O17+TEL!O17+WWP!O17+OIS!O17</f>
        <v>505.58899398108349</v>
      </c>
      <c r="P36" s="206">
        <f>ISI!P32+NFM!P48+CHI!P37+NMM!P36+PPA!P37+FBT!P17+TRE!P17+MAE!P17+TEL!P17+WWP!P17+OIS!P17</f>
        <v>480.82545141874459</v>
      </c>
      <c r="Q36" s="206">
        <f>ISI!Q32+NFM!Q48+CHI!Q37+NMM!Q36+PPA!Q37+FBT!Q17+TRE!Q17+MAE!Q17+TEL!Q17+WWP!Q17+OIS!Q17</f>
        <v>442.07454858125533</v>
      </c>
      <c r="R36" s="206">
        <f>ISI!R32+NFM!R48+CHI!R37+NMM!R36+PPA!R37+FBT!R17+TRE!R17+MAE!R17+TEL!R17+WWP!R17+OIS!R17</f>
        <v>434.45812553740325</v>
      </c>
      <c r="S36" s="206">
        <f>ISI!S32+NFM!S48+CHI!S37+NMM!S36+PPA!S37+FBT!S17+TRE!S17+MAE!S17+TEL!S17+WWP!S17+OIS!S17</f>
        <v>462.99991401547715</v>
      </c>
      <c r="T36" s="206">
        <f>ISI!T32+NFM!T48+CHI!T37+NMM!T36+PPA!T37+FBT!T17+TRE!T17+MAE!T17+TEL!T17+WWP!T17+OIS!T17</f>
        <v>458.71195184866735</v>
      </c>
      <c r="U36" s="206">
        <f>ISI!U32+NFM!U48+CHI!U37+NMM!U36+PPA!U37+FBT!U17+TRE!U17+MAE!U17+TEL!U17+WWP!U17+OIS!U17</f>
        <v>462.9677558039553</v>
      </c>
      <c r="V36" s="206">
        <f>ISI!V32+NFM!V48+CHI!V37+NMM!V36+PPA!V37+FBT!V17+TRE!V17+MAE!V17+TEL!V17+WWP!V17+OIS!V17</f>
        <v>446.57420464316431</v>
      </c>
      <c r="W36" s="206">
        <f>ISI!W32+NFM!W48+CHI!W37+NMM!W36+PPA!W37+FBT!W17+TRE!W17+MAE!W17+TEL!W17+WWP!W17+OIS!W17</f>
        <v>428.48495270851242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588.01229578675839</v>
      </c>
      <c r="C37" s="206">
        <f>ISI!C33+NFM!C49+CHI!C38+NMM!C37+PPA!C38+FBT!C18+TRE!C18+MAE!C18+TEL!C18+WWP!C18+OIS!C18</f>
        <v>612.55391229578674</v>
      </c>
      <c r="D37" s="206">
        <f>ISI!D33+NFM!D49+CHI!D38+NMM!D37+PPA!D38+FBT!D18+TRE!D18+MAE!D18+TEL!D18+WWP!D18+OIS!D18</f>
        <v>550.70954428202924</v>
      </c>
      <c r="E37" s="206">
        <f>ISI!E33+NFM!E49+CHI!E38+NMM!E37+PPA!E38+FBT!E18+TRE!E18+MAE!E18+TEL!E18+WWP!E18+OIS!E18</f>
        <v>520.27798796216678</v>
      </c>
      <c r="F37" s="206">
        <f>ISI!F33+NFM!F49+CHI!F38+NMM!F37+PPA!F38+FBT!F18+TRE!F18+MAE!F18+TEL!F18+WWP!F18+OIS!F18</f>
        <v>556.59922613929484</v>
      </c>
      <c r="G37" s="206">
        <f>ISI!G33+NFM!G49+CHI!G38+NMM!G37+PPA!G38+FBT!G18+TRE!G18+MAE!G18+TEL!G18+WWP!G18+OIS!G18</f>
        <v>477.08521066208084</v>
      </c>
      <c r="H37" s="206">
        <f>ISI!H33+NFM!H49+CHI!H38+NMM!H37+PPA!H38+FBT!H18+TRE!H18+MAE!H18+TEL!H18+WWP!H18+OIS!H18</f>
        <v>470.21349957007726</v>
      </c>
      <c r="I37" s="206">
        <f>ISI!I33+NFM!I49+CHI!I38+NMM!I37+PPA!I38+FBT!I18+TRE!I18+MAE!I18+TEL!I18+WWP!I18+OIS!I18</f>
        <v>387.75425623387781</v>
      </c>
      <c r="J37" s="206">
        <f>ISI!J33+NFM!J49+CHI!J38+NMM!J37+PPA!J38+FBT!J18+TRE!J18+MAE!J18+TEL!J18+WWP!J18+OIS!J18</f>
        <v>303.0920034393809</v>
      </c>
      <c r="K37" s="206">
        <f>ISI!K33+NFM!K49+CHI!K38+NMM!K37+PPA!K38+FBT!K18+TRE!K18+MAE!K18+TEL!K18+WWP!K18+OIS!K18</f>
        <v>209.23121238177131</v>
      </c>
      <c r="L37" s="206">
        <f>ISI!L33+NFM!L49+CHI!L38+NMM!L37+PPA!L38+FBT!L18+TRE!L18+MAE!L18+TEL!L18+WWP!L18+OIS!L18</f>
        <v>251.27300085984527</v>
      </c>
      <c r="M37" s="206">
        <f>ISI!M33+NFM!M49+CHI!M38+NMM!M37+PPA!M38+FBT!M18+TRE!M18+MAE!M18+TEL!M18+WWP!M18+OIS!M18</f>
        <v>227.90232158211518</v>
      </c>
      <c r="N37" s="206">
        <f>ISI!N33+NFM!N49+CHI!N38+NMM!N37+PPA!N38+FBT!N18+TRE!N18+MAE!N18+TEL!N18+WWP!N18+OIS!N18</f>
        <v>208.61977644024071</v>
      </c>
      <c r="O37" s="206">
        <f>ISI!O33+NFM!O49+CHI!O38+NMM!O37+PPA!O38+FBT!O18+TRE!O18+MAE!O18+TEL!O18+WWP!O18+OIS!O18</f>
        <v>191.90386930352531</v>
      </c>
      <c r="P37" s="206">
        <f>ISI!P33+NFM!P49+CHI!P38+NMM!P37+PPA!P38+FBT!P18+TRE!P18+MAE!P18+TEL!P18+WWP!P18+OIS!P18</f>
        <v>182.26947549441095</v>
      </c>
      <c r="Q37" s="206">
        <f>ISI!Q33+NFM!Q49+CHI!Q38+NMM!Q37+PPA!Q38+FBT!Q18+TRE!Q18+MAE!Q18+TEL!Q18+WWP!Q18+OIS!Q18</f>
        <v>162.90085984522787</v>
      </c>
      <c r="R37" s="206">
        <f>ISI!R33+NFM!R49+CHI!R38+NMM!R37+PPA!R38+FBT!R18+TRE!R18+MAE!R18+TEL!R18+WWP!R18+OIS!R18</f>
        <v>177.5441960447119</v>
      </c>
      <c r="S37" s="206">
        <f>ISI!S33+NFM!S49+CHI!S38+NMM!S37+PPA!S38+FBT!S18+TRE!S18+MAE!S18+TEL!S18+WWP!S18+OIS!S18</f>
        <v>161.14453998280308</v>
      </c>
      <c r="T37" s="206">
        <f>ISI!T33+NFM!T49+CHI!T38+NMM!T37+PPA!T38+FBT!T18+TRE!T18+MAE!T18+TEL!T18+WWP!T18+OIS!T18</f>
        <v>137.98598452278591</v>
      </c>
      <c r="U37" s="206">
        <f>ISI!U33+NFM!U49+CHI!U38+NMM!U37+PPA!U38+FBT!U18+TRE!U18+MAE!U18+TEL!U18+WWP!U18+OIS!U18</f>
        <v>128.33645743766121</v>
      </c>
      <c r="V37" s="206">
        <f>ISI!V33+NFM!V49+CHI!V38+NMM!V37+PPA!V38+FBT!V18+TRE!V18+MAE!V18+TEL!V18+WWP!V18+OIS!V18</f>
        <v>126.40662080825452</v>
      </c>
      <c r="W37" s="206">
        <f>ISI!W33+NFM!W49+CHI!W38+NMM!W37+PPA!W38+FBT!W18+TRE!W18+MAE!W18+TEL!W18+WWP!W18+OIS!W18</f>
        <v>126.4067067927773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42.806018916595008</v>
      </c>
      <c r="C38" s="206">
        <f>ISI!C34+NFM!C50+CHI!C39+NMM!C38+PPA!C39+FBT!C19+TRE!C19+MAE!C19+TEL!C19+WWP!C19+OIS!C19</f>
        <v>30.672484952708508</v>
      </c>
      <c r="D38" s="206">
        <f>ISI!D34+NFM!D50+CHI!D39+NMM!D38+PPA!D39+FBT!D19+TRE!D19+MAE!D19+TEL!D19+WWP!D19+OIS!D19</f>
        <v>52.534909716251072</v>
      </c>
      <c r="E38" s="206">
        <f>ISI!E34+NFM!E50+CHI!E39+NMM!E38+PPA!E39+FBT!E19+TRE!E19+MAE!E19+TEL!E19+WWP!E19+OIS!E19</f>
        <v>59.710490111779869</v>
      </c>
      <c r="F38" s="206">
        <f>ISI!F34+NFM!F50+CHI!F39+NMM!F38+PPA!F39+FBT!F19+TRE!F19+MAE!F19+TEL!F19+WWP!F19+OIS!F19</f>
        <v>69.423301805674981</v>
      </c>
      <c r="G38" s="206">
        <f>ISI!G34+NFM!G50+CHI!G39+NMM!G38+PPA!G39+FBT!G19+TRE!G19+MAE!G19+TEL!G19+WWP!G19+OIS!G19</f>
        <v>68.106448839208937</v>
      </c>
      <c r="H38" s="206">
        <f>ISI!H34+NFM!H50+CHI!H39+NMM!H38+PPA!H39+FBT!H19+TRE!H19+MAE!H19+TEL!H19+WWP!H19+OIS!H19</f>
        <v>71.18581255374032</v>
      </c>
      <c r="I38" s="206">
        <f>ISI!I34+NFM!I50+CHI!I39+NMM!I38+PPA!I39+FBT!I19+TRE!I19+MAE!I19+TEL!I19+WWP!I19+OIS!I19</f>
        <v>66.623731728288917</v>
      </c>
      <c r="J38" s="206">
        <f>ISI!J34+NFM!J50+CHI!J39+NMM!J38+PPA!J39+FBT!J19+TRE!J19+MAE!J19+TEL!J19+WWP!J19+OIS!J19</f>
        <v>60.201547721410151</v>
      </c>
      <c r="K38" s="206">
        <f>ISI!K34+NFM!K50+CHI!K39+NMM!K38+PPA!K39+FBT!K19+TRE!K19+MAE!K19+TEL!K19+WWP!K19+OIS!K19</f>
        <v>52.292261392949257</v>
      </c>
      <c r="L38" s="206">
        <f>ISI!L34+NFM!L50+CHI!L39+NMM!L38+PPA!L39+FBT!L19+TRE!L19+MAE!L19+TEL!L19+WWP!L19+OIS!L19</f>
        <v>54.332502149613063</v>
      </c>
      <c r="M38" s="206">
        <f>ISI!M34+NFM!M50+CHI!M39+NMM!M38+PPA!M39+FBT!M19+TRE!M19+MAE!M19+TEL!M19+WWP!M19+OIS!M19</f>
        <v>67.095012897678416</v>
      </c>
      <c r="N38" s="206">
        <f>ISI!N34+NFM!N50+CHI!N39+NMM!N38+PPA!N39+FBT!N19+TRE!N19+MAE!N19+TEL!N19+WWP!N19+OIS!N19</f>
        <v>74.444453998280309</v>
      </c>
      <c r="O38" s="206">
        <f>ISI!O34+NFM!O50+CHI!O39+NMM!O38+PPA!O39+FBT!O19+TRE!O19+MAE!O19+TEL!O19+WWP!O19+OIS!O19</f>
        <v>140.23155631986239</v>
      </c>
      <c r="P38" s="206">
        <f>ISI!P34+NFM!P50+CHI!P39+NMM!P38+PPA!P39+FBT!P19+TRE!P19+MAE!P19+TEL!P19+WWP!P19+OIS!P19</f>
        <v>134.29251934651762</v>
      </c>
      <c r="Q38" s="206">
        <f>ISI!Q34+NFM!Q50+CHI!Q39+NMM!Q38+PPA!Q39+FBT!Q19+TRE!Q19+MAE!Q19+TEL!Q19+WWP!Q19+OIS!Q19</f>
        <v>133.98753224419602</v>
      </c>
      <c r="R38" s="206">
        <f>ISI!R34+NFM!R50+CHI!R39+NMM!R38+PPA!R39+FBT!R19+TRE!R19+MAE!R19+TEL!R19+WWP!R19+OIS!R19</f>
        <v>150.62459157351674</v>
      </c>
      <c r="S38" s="206">
        <f>ISI!S34+NFM!S50+CHI!S39+NMM!S38+PPA!S39+FBT!S19+TRE!S19+MAE!S19+TEL!S19+WWP!S19+OIS!S19</f>
        <v>134.83190025795352</v>
      </c>
      <c r="T38" s="206">
        <f>ISI!T34+NFM!T50+CHI!T39+NMM!T38+PPA!T39+FBT!T19+TRE!T19+MAE!T19+TEL!T19+WWP!T19+OIS!T19</f>
        <v>162.68263112639721</v>
      </c>
      <c r="U38" s="206">
        <f>ISI!U34+NFM!U50+CHI!U39+NMM!U38+PPA!U39+FBT!U19+TRE!U19+MAE!U19+TEL!U19+WWP!U19+OIS!U19</f>
        <v>157.96233877901975</v>
      </c>
      <c r="V38" s="206">
        <f>ISI!V34+NFM!V50+CHI!V39+NMM!V38+PPA!V39+FBT!V19+TRE!V19+MAE!V19+TEL!V19+WWP!V19+OIS!V19</f>
        <v>132.83645743766118</v>
      </c>
      <c r="W38" s="206">
        <f>ISI!W34+NFM!W50+CHI!W39+NMM!W38+PPA!W39+FBT!W19+TRE!W19+MAE!W19+TEL!W19+WWP!W19+OIS!W19</f>
        <v>117.32347377472054</v>
      </c>
    </row>
    <row r="39" spans="1:23" ht="12" customHeight="1" x14ac:dyDescent="0.25">
      <c r="A39" s="19" t="s">
        <v>71</v>
      </c>
      <c r="B39" s="207">
        <f t="shared" ref="B39:W39" si="2">B40+B41</f>
        <v>1028.0141874462595</v>
      </c>
      <c r="C39" s="207">
        <f t="shared" si="2"/>
        <v>1019.5160791057608</v>
      </c>
      <c r="D39" s="207">
        <f t="shared" si="2"/>
        <v>973.05580395528796</v>
      </c>
      <c r="E39" s="207">
        <f t="shared" si="2"/>
        <v>907.63826311263961</v>
      </c>
      <c r="F39" s="207">
        <f t="shared" si="2"/>
        <v>919.82897678417874</v>
      </c>
      <c r="G39" s="207">
        <f t="shared" si="2"/>
        <v>887.70894239036966</v>
      </c>
      <c r="H39" s="207">
        <f t="shared" si="2"/>
        <v>922.74531384350803</v>
      </c>
      <c r="I39" s="207">
        <f t="shared" si="2"/>
        <v>939.35941530524508</v>
      </c>
      <c r="J39" s="207">
        <f t="shared" si="2"/>
        <v>853.03654342218374</v>
      </c>
      <c r="K39" s="207">
        <f t="shared" si="2"/>
        <v>699.08701633705937</v>
      </c>
      <c r="L39" s="207">
        <f t="shared" si="2"/>
        <v>860.38099742046427</v>
      </c>
      <c r="M39" s="207">
        <f t="shared" si="2"/>
        <v>801.51556319862436</v>
      </c>
      <c r="N39" s="207">
        <f t="shared" si="2"/>
        <v>738.18546861564914</v>
      </c>
      <c r="O39" s="207">
        <f t="shared" si="2"/>
        <v>746.27386070507305</v>
      </c>
      <c r="P39" s="207">
        <f t="shared" si="2"/>
        <v>721.88839208942363</v>
      </c>
      <c r="Q39" s="207">
        <f t="shared" si="2"/>
        <v>688.00034393809096</v>
      </c>
      <c r="R39" s="207">
        <f t="shared" si="2"/>
        <v>679.96930352536538</v>
      </c>
      <c r="S39" s="207">
        <f t="shared" si="2"/>
        <v>713.58813413585551</v>
      </c>
      <c r="T39" s="207">
        <f t="shared" si="2"/>
        <v>703.57773000859834</v>
      </c>
      <c r="U39" s="207">
        <f t="shared" si="2"/>
        <v>773.27764402407558</v>
      </c>
      <c r="V39" s="207">
        <f t="shared" si="2"/>
        <v>761.09174548581268</v>
      </c>
      <c r="W39" s="207">
        <f t="shared" si="2"/>
        <v>833.51435941530508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829.42820292347358</v>
      </c>
      <c r="C40" s="206">
        <f>ISI!C36+NFM!C52+CHI!C41+NMM!C40+PPA!C41+FBT!C21+TRE!C21+MAE!C21+TEL!C21+WWP!C21+OIS!C21</f>
        <v>839.9828030954427</v>
      </c>
      <c r="D40" s="206">
        <f>ISI!D36+NFM!D52+CHI!D41+NMM!D40+PPA!D41+FBT!D21+TRE!D21+MAE!D21+TEL!D21+WWP!D21+OIS!D21</f>
        <v>771.84006878761818</v>
      </c>
      <c r="E40" s="206">
        <f>ISI!E36+NFM!E52+CHI!E41+NMM!E40+PPA!E41+FBT!E21+TRE!E21+MAE!E21+TEL!E21+WWP!E21+OIS!E21</f>
        <v>758.12553740326723</v>
      </c>
      <c r="F40" s="206">
        <f>ISI!F36+NFM!F52+CHI!F41+NMM!F40+PPA!F41+FBT!F21+TRE!F21+MAE!F21+TEL!F21+WWP!F21+OIS!F21</f>
        <v>765.43422184006863</v>
      </c>
      <c r="G40" s="206">
        <f>ISI!G36+NFM!G52+CHI!G41+NMM!G40+PPA!G41+FBT!G21+TRE!G21+MAE!G21+TEL!G21+WWP!G21+OIS!G21</f>
        <v>738.77901977644024</v>
      </c>
      <c r="H40" s="206">
        <f>ISI!H36+NFM!H52+CHI!H41+NMM!H40+PPA!H41+FBT!H21+TRE!H21+MAE!H21+TEL!H21+WWP!H21+OIS!H21</f>
        <v>785.03869303525346</v>
      </c>
      <c r="I40" s="206">
        <f>ISI!I36+NFM!I52+CHI!I41+NMM!I40+PPA!I41+FBT!I21+TRE!I21+MAE!I21+TEL!I21+WWP!I21+OIS!I21</f>
        <v>807.60008598452282</v>
      </c>
      <c r="J40" s="206">
        <f>ISI!J36+NFM!J52+CHI!J41+NMM!J40+PPA!J41+FBT!J21+TRE!J21+MAE!J21+TEL!J21+WWP!J21+OIS!J21</f>
        <v>738.10395528804793</v>
      </c>
      <c r="K40" s="206">
        <f>ISI!K36+NFM!K52+CHI!K41+NMM!K40+PPA!K41+FBT!K21+TRE!K21+MAE!K21+TEL!K21+WWP!K21+OIS!K21</f>
        <v>613.35090283748923</v>
      </c>
      <c r="L40" s="206">
        <f>ISI!L36+NFM!L52+CHI!L41+NMM!L40+PPA!L41+FBT!L21+TRE!L21+MAE!L21+TEL!L21+WWP!L21+OIS!L21</f>
        <v>694.64342218400679</v>
      </c>
      <c r="M40" s="206">
        <f>ISI!M36+NFM!M52+CHI!M41+NMM!M40+PPA!M41+FBT!M21+TRE!M21+MAE!M21+TEL!M21+WWP!M21+OIS!M21</f>
        <v>667.22209802235602</v>
      </c>
      <c r="N40" s="206">
        <f>ISI!N36+NFM!N52+CHI!N41+NMM!N40+PPA!N41+FBT!N21+TRE!N21+MAE!N21+TEL!N21+WWP!N21+OIS!N21</f>
        <v>619.40739466895957</v>
      </c>
      <c r="O40" s="206">
        <f>ISI!O36+NFM!O52+CHI!O41+NMM!O40+PPA!O41+FBT!O21+TRE!O21+MAE!O21+TEL!O21+WWP!O21+OIS!O21</f>
        <v>629.20593293207219</v>
      </c>
      <c r="P40" s="206">
        <f>ISI!P36+NFM!P52+CHI!P41+NMM!P40+PPA!P41+FBT!P21+TRE!P21+MAE!P21+TEL!P21+WWP!P21+OIS!P21</f>
        <v>601.35958727429045</v>
      </c>
      <c r="Q40" s="206">
        <f>ISI!Q36+NFM!Q52+CHI!Q41+NMM!Q40+PPA!Q41+FBT!Q21+TRE!Q21+MAE!Q21+TEL!Q21+WWP!Q21+OIS!Q21</f>
        <v>553.00945829750628</v>
      </c>
      <c r="R40" s="206">
        <f>ISI!R36+NFM!R52+CHI!R41+NMM!R40+PPA!R41+FBT!R21+TRE!R21+MAE!R21+TEL!R21+WWP!R21+OIS!R21</f>
        <v>535.49621668099735</v>
      </c>
      <c r="S40" s="206">
        <f>ISI!S36+NFM!S52+CHI!S41+NMM!S40+PPA!S41+FBT!S21+TRE!S21+MAE!S21+TEL!S21+WWP!S21+OIS!S21</f>
        <v>591.4399828030954</v>
      </c>
      <c r="T40" s="206">
        <f>ISI!T36+NFM!T52+CHI!T41+NMM!T40+PPA!T41+FBT!T21+TRE!T21+MAE!T21+TEL!T21+WWP!T21+OIS!T21</f>
        <v>564.07257093723126</v>
      </c>
      <c r="U40" s="206">
        <f>ISI!U36+NFM!U52+CHI!U41+NMM!U40+PPA!U41+FBT!U21+TRE!U21+MAE!U21+TEL!U21+WWP!U21+OIS!U21</f>
        <v>635.96276870163365</v>
      </c>
      <c r="V40" s="206">
        <f>ISI!V36+NFM!V52+CHI!V41+NMM!V40+PPA!V41+FBT!V21+TRE!V21+MAE!V21+TEL!V21+WWP!V21+OIS!V21</f>
        <v>634.32906276870176</v>
      </c>
      <c r="W40" s="206">
        <f>ISI!W36+NFM!W52+CHI!W41+NMM!W40+PPA!W41+FBT!W21+TRE!W21+MAE!W21+TEL!W21+WWP!W21+OIS!W21</f>
        <v>689.88916595012881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198.58598452278588</v>
      </c>
      <c r="C41" s="206">
        <f>ISI!C37+NFM!C53+CHI!C42+NMM!C41+PPA!C42+FBT!C22+TRE!C22+MAE!C22+TEL!C22+WWP!C22+OIS!C22</f>
        <v>179.53327601031808</v>
      </c>
      <c r="D41" s="206">
        <f>ISI!D37+NFM!D53+CHI!D42+NMM!D41+PPA!D42+FBT!D22+TRE!D22+MAE!D22+TEL!D22+WWP!D22+OIS!D22</f>
        <v>201.21573516766978</v>
      </c>
      <c r="E41" s="206">
        <f>ISI!E37+NFM!E53+CHI!E42+NMM!E41+PPA!E42+FBT!E22+TRE!E22+MAE!E22+TEL!E22+WWP!E22+OIS!E22</f>
        <v>149.51272570937235</v>
      </c>
      <c r="F41" s="206">
        <f>ISI!F37+NFM!F53+CHI!F42+NMM!F41+PPA!F42+FBT!F22+TRE!F22+MAE!F22+TEL!F22+WWP!F22+OIS!F22</f>
        <v>154.3947549441101</v>
      </c>
      <c r="G41" s="206">
        <f>ISI!G37+NFM!G53+CHI!G42+NMM!G41+PPA!G42+FBT!G22+TRE!G22+MAE!G22+TEL!G22+WWP!G22+OIS!G22</f>
        <v>148.92992261392942</v>
      </c>
      <c r="H41" s="206">
        <f>ISI!H37+NFM!H53+CHI!H42+NMM!H41+PPA!H42+FBT!H22+TRE!H22+MAE!H22+TEL!H22+WWP!H22+OIS!H22</f>
        <v>137.70662080825454</v>
      </c>
      <c r="I41" s="206">
        <f>ISI!I37+NFM!I53+CHI!I42+NMM!I41+PPA!I42+FBT!I22+TRE!I22+MAE!I22+TEL!I22+WWP!I22+OIS!I22</f>
        <v>131.75932932072223</v>
      </c>
      <c r="J41" s="206">
        <f>ISI!J37+NFM!J53+CHI!J42+NMM!J41+PPA!J42+FBT!J22+TRE!J22+MAE!J22+TEL!J22+WWP!J22+OIS!J22</f>
        <v>114.93258813413584</v>
      </c>
      <c r="K41" s="206">
        <f>ISI!K37+NFM!K53+CHI!K42+NMM!K41+PPA!K42+FBT!K22+TRE!K22+MAE!K22+TEL!K22+WWP!K22+OIS!K22</f>
        <v>85.736113499570081</v>
      </c>
      <c r="L41" s="206">
        <f>ISI!L37+NFM!L53+CHI!L42+NMM!L41+PPA!L42+FBT!L22+TRE!L22+MAE!L22+TEL!L22+WWP!L22+OIS!L22</f>
        <v>165.7375752364575</v>
      </c>
      <c r="M41" s="206">
        <f>ISI!M37+NFM!M53+CHI!M42+NMM!M41+PPA!M42+FBT!M22+TRE!M22+MAE!M22+TEL!M22+WWP!M22+OIS!M22</f>
        <v>134.29346517626831</v>
      </c>
      <c r="N41" s="206">
        <f>ISI!N37+NFM!N53+CHI!N42+NMM!N41+PPA!N42+FBT!N22+TRE!N22+MAE!N22+TEL!N22+WWP!N22+OIS!N22</f>
        <v>118.77807394668957</v>
      </c>
      <c r="O41" s="206">
        <f>ISI!O37+NFM!O53+CHI!O42+NMM!O41+PPA!O42+FBT!O22+TRE!O22+MAE!O22+TEL!O22+WWP!O22+OIS!O22</f>
        <v>117.06792777300086</v>
      </c>
      <c r="P41" s="206">
        <f>ISI!P37+NFM!P53+CHI!P42+NMM!P41+PPA!P42+FBT!P22+TRE!P22+MAE!P22+TEL!P22+WWP!P22+OIS!P22</f>
        <v>120.52880481513324</v>
      </c>
      <c r="Q41" s="206">
        <f>ISI!Q37+NFM!Q53+CHI!Q42+NMM!Q41+PPA!Q42+FBT!Q22+TRE!Q22+MAE!Q22+TEL!Q22+WWP!Q22+OIS!Q22</f>
        <v>134.99088564058462</v>
      </c>
      <c r="R41" s="206">
        <f>ISI!R37+NFM!R53+CHI!R42+NMM!R41+PPA!R42+FBT!R22+TRE!R22+MAE!R22+TEL!R22+WWP!R22+OIS!R22</f>
        <v>144.47308684436803</v>
      </c>
      <c r="S41" s="206">
        <f>ISI!S37+NFM!S53+CHI!S42+NMM!S41+PPA!S42+FBT!S22+TRE!S22+MAE!S22+TEL!S22+WWP!S22+OIS!S22</f>
        <v>122.14815133276011</v>
      </c>
      <c r="T41" s="206">
        <f>ISI!T37+NFM!T53+CHI!T42+NMM!T41+PPA!T42+FBT!T22+TRE!T22+MAE!T22+TEL!T22+WWP!T22+OIS!T22</f>
        <v>139.5051590713671</v>
      </c>
      <c r="U41" s="206">
        <f>ISI!U37+NFM!U53+CHI!U42+NMM!U41+PPA!U42+FBT!U22+TRE!U22+MAE!U22+TEL!U22+WWP!U22+OIS!U22</f>
        <v>137.31487532244196</v>
      </c>
      <c r="V41" s="206">
        <f>ISI!V37+NFM!V53+CHI!V42+NMM!V41+PPA!V42+FBT!V22+TRE!V22+MAE!V22+TEL!V22+WWP!V22+OIS!V22</f>
        <v>126.76268271711089</v>
      </c>
      <c r="W41" s="206">
        <f>ISI!W37+NFM!W53+CHI!W42+NMM!W41+PPA!W42+FBT!W22+TRE!W22+MAE!W22+TEL!W22+WWP!W22+OIS!W22</f>
        <v>143.62519346517621</v>
      </c>
    </row>
    <row r="42" spans="1:23" ht="12" customHeight="1" x14ac:dyDescent="0.25">
      <c r="A42" s="19" t="s">
        <v>37</v>
      </c>
      <c r="B42" s="207">
        <f t="shared" ref="B42:W42" si="3">SUM(B43:B48)</f>
        <v>3406.6350816852969</v>
      </c>
      <c r="C42" s="207">
        <f t="shared" si="3"/>
        <v>3138.793207222699</v>
      </c>
      <c r="D42" s="207">
        <f t="shared" si="3"/>
        <v>3254.1796216680996</v>
      </c>
      <c r="E42" s="207">
        <f t="shared" si="3"/>
        <v>3198.5527944969904</v>
      </c>
      <c r="F42" s="207">
        <f t="shared" si="3"/>
        <v>3355.8565778159928</v>
      </c>
      <c r="G42" s="207">
        <f t="shared" si="3"/>
        <v>2963.3133276010312</v>
      </c>
      <c r="H42" s="207">
        <f t="shared" si="3"/>
        <v>3415.4724849527083</v>
      </c>
      <c r="I42" s="207">
        <f t="shared" si="3"/>
        <v>3437.2073946689588</v>
      </c>
      <c r="J42" s="207">
        <f t="shared" si="3"/>
        <v>3261.4885640584703</v>
      </c>
      <c r="K42" s="207">
        <f t="shared" si="3"/>
        <v>2631.0169389509879</v>
      </c>
      <c r="L42" s="207">
        <f t="shared" si="3"/>
        <v>3019.1114359415292</v>
      </c>
      <c r="M42" s="207">
        <f t="shared" si="3"/>
        <v>3085.9802235597595</v>
      </c>
      <c r="N42" s="207">
        <f t="shared" si="3"/>
        <v>3161.7710232158215</v>
      </c>
      <c r="O42" s="207">
        <f t="shared" si="3"/>
        <v>3264.9360275150461</v>
      </c>
      <c r="P42" s="207">
        <f t="shared" si="3"/>
        <v>3436.3460877042135</v>
      </c>
      <c r="Q42" s="207">
        <f t="shared" si="3"/>
        <v>3500.4058469475485</v>
      </c>
      <c r="R42" s="207">
        <f t="shared" si="3"/>
        <v>3720.6117798796213</v>
      </c>
      <c r="S42" s="207">
        <f t="shared" si="3"/>
        <v>3946.2148753224419</v>
      </c>
      <c r="T42" s="207">
        <f t="shared" si="3"/>
        <v>4191.7725709372307</v>
      </c>
      <c r="U42" s="207">
        <f t="shared" si="3"/>
        <v>4284.4962166809964</v>
      </c>
      <c r="V42" s="207">
        <f t="shared" si="3"/>
        <v>3991.6533104041273</v>
      </c>
      <c r="W42" s="207">
        <f t="shared" si="3"/>
        <v>4165.330954428201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3404.0794496990543</v>
      </c>
      <c r="C43" s="206">
        <f>ISI!C39+NFM!C55+CHI!C44+NMM!C43+PPA!C44+FBT!C24+TRE!C24+MAE!C24+TEL!C24+WWP!C24+OIS!C24</f>
        <v>3136.2136715391221</v>
      </c>
      <c r="D43" s="206">
        <f>ISI!D39+NFM!D55+CHI!D44+NMM!D43+PPA!D44+FBT!D24+TRE!D24+MAE!D24+TEL!D24+WWP!D24+OIS!D24</f>
        <v>3251.6000859845226</v>
      </c>
      <c r="E43" s="206">
        <f>ISI!E39+NFM!E55+CHI!E44+NMM!E43+PPA!E44+FBT!E24+TRE!E24+MAE!E24+TEL!E24+WWP!E24+OIS!E24</f>
        <v>3195.9732588134134</v>
      </c>
      <c r="F43" s="206">
        <f>ISI!F39+NFM!F55+CHI!F44+NMM!F43+PPA!F44+FBT!F24+TRE!F24+MAE!F24+TEL!F24+WWP!F24+OIS!F24</f>
        <v>3353.1815133276004</v>
      </c>
      <c r="G43" s="206">
        <f>ISI!G39+NFM!G55+CHI!G44+NMM!G43+PPA!G44+FBT!G24+TRE!G24+MAE!G24+TEL!G24+WWP!G24+OIS!G24</f>
        <v>2960.6382631126389</v>
      </c>
      <c r="H43" s="206">
        <f>ISI!H39+NFM!H55+CHI!H44+NMM!H43+PPA!H44+FBT!H24+TRE!H24+MAE!H24+TEL!H24+WWP!H24+OIS!H24</f>
        <v>3412.7735167669816</v>
      </c>
      <c r="I43" s="206">
        <f>ISI!I39+NFM!I55+CHI!I44+NMM!I43+PPA!I44+FBT!I24+TRE!I24+MAE!I24+TEL!I24+WWP!I24+OIS!I24</f>
        <v>3433.4336199484087</v>
      </c>
      <c r="J43" s="206">
        <f>ISI!J39+NFM!J55+CHI!J44+NMM!J43+PPA!J44+FBT!J24+TRE!J24+MAE!J24+TEL!J24+WWP!J24+OIS!J24</f>
        <v>3257.6908856405853</v>
      </c>
      <c r="K43" s="206">
        <f>ISI!K39+NFM!K55+CHI!K44+NMM!K43+PPA!K44+FBT!K24+TRE!K24+MAE!K24+TEL!K24+WWP!K24+OIS!K24</f>
        <v>2623.7222699914009</v>
      </c>
      <c r="L43" s="206">
        <f>ISI!L39+NFM!L55+CHI!L44+NMM!L43+PPA!L44+FBT!L24+TRE!L24+MAE!L24+TEL!L24+WWP!L24+OIS!L24</f>
        <v>3008.8374032674105</v>
      </c>
      <c r="M43" s="206">
        <f>ISI!M39+NFM!M55+CHI!M44+NMM!M43+PPA!M44+FBT!M24+TRE!M24+MAE!M24+TEL!M24+WWP!M24+OIS!M24</f>
        <v>3076.9802235597595</v>
      </c>
      <c r="N43" s="206">
        <f>ISI!N39+NFM!N55+CHI!N44+NMM!N43+PPA!N44+FBT!N24+TRE!N24+MAE!N24+TEL!N24+WWP!N24+OIS!N24</f>
        <v>3155.4650042992266</v>
      </c>
      <c r="O43" s="206">
        <f>ISI!O39+NFM!O55+CHI!O44+NMM!O43+PPA!O44+FBT!O24+TRE!O24+MAE!O24+TEL!O24+WWP!O24+OIS!O24</f>
        <v>3259.6494411006006</v>
      </c>
      <c r="P43" s="206">
        <f>ISI!P39+NFM!P55+CHI!P44+NMM!P43+PPA!P44+FBT!P24+TRE!P24+MAE!P24+TEL!P24+WWP!P24+OIS!P24</f>
        <v>3431.4272570937233</v>
      </c>
      <c r="Q43" s="206">
        <f>ISI!Q39+NFM!Q55+CHI!Q44+NMM!Q43+PPA!Q44+FBT!Q24+TRE!Q24+MAE!Q24+TEL!Q24+WWP!Q24+OIS!Q24</f>
        <v>3495.5096302665511</v>
      </c>
      <c r="R43" s="206">
        <f>ISI!R39+NFM!R55+CHI!R44+NMM!R43+PPA!R44+FBT!R24+TRE!R24+MAE!R24+TEL!R24+WWP!R24+OIS!R24</f>
        <v>3714.3643164230439</v>
      </c>
      <c r="S43" s="206">
        <f>ISI!S39+NFM!S55+CHI!S44+NMM!S43+PPA!S44+FBT!S24+TRE!S24+MAE!S24+TEL!S24+WWP!S24+OIS!S24</f>
        <v>3891.157867583835</v>
      </c>
      <c r="T43" s="206">
        <f>ISI!T39+NFM!T55+CHI!T44+NMM!T43+PPA!T44+FBT!T24+TRE!T24+MAE!T24+TEL!T24+WWP!T24+OIS!T24</f>
        <v>4122.3847807394659</v>
      </c>
      <c r="U43" s="206">
        <f>ISI!U39+NFM!U55+CHI!U44+NMM!U43+PPA!U44+FBT!U24+TRE!U24+MAE!U24+TEL!U24+WWP!U24+OIS!U24</f>
        <v>4206.7210662080815</v>
      </c>
      <c r="V43" s="206">
        <f>ISI!V39+NFM!V55+CHI!V44+NMM!V43+PPA!V44+FBT!V24+TRE!V24+MAE!V24+TEL!V24+WWP!V24+OIS!V24</f>
        <v>3923.0438521066208</v>
      </c>
      <c r="W43" s="206">
        <f>ISI!W39+NFM!W55+CHI!W44+NMM!W43+PPA!W44+FBT!W24+TRE!W24+MAE!W24+TEL!W24+WWP!W24+OIS!W24</f>
        <v>4073.7078245915718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2.5556319862424757</v>
      </c>
      <c r="C44" s="206">
        <f>ISI!C40+NFM!C56+CHI!C45+NMM!C44+PPA!C45+FBT!C25+TRE!C25+MAE!C25+TEL!C25+WWP!C25+OIS!C25</f>
        <v>2.5795356835769554</v>
      </c>
      <c r="D44" s="206">
        <f>ISI!D40+NFM!D56+CHI!D45+NMM!D44+PPA!D45+FBT!D25+TRE!D25+MAE!D25+TEL!D25+WWP!D25+OIS!D25</f>
        <v>2.5795356835769554</v>
      </c>
      <c r="E44" s="206">
        <f>ISI!E40+NFM!E56+CHI!E45+NMM!E44+PPA!E45+FBT!E25+TRE!E25+MAE!E25+TEL!E25+WWP!E25+OIS!E25</f>
        <v>2.5795356835769554</v>
      </c>
      <c r="F44" s="206">
        <f>ISI!F40+NFM!F56+CHI!F45+NMM!F44+PPA!F45+FBT!F25+TRE!F25+MAE!F25+TEL!F25+WWP!F25+OIS!F25</f>
        <v>2.6750644883920884</v>
      </c>
      <c r="G44" s="206">
        <f>ISI!G40+NFM!G56+CHI!G45+NMM!G44+PPA!G45+FBT!G25+TRE!G25+MAE!G25+TEL!G25+WWP!G25+OIS!G25</f>
        <v>2.6750644883920884</v>
      </c>
      <c r="H44" s="206">
        <f>ISI!H40+NFM!H56+CHI!H45+NMM!H44+PPA!H45+FBT!H25+TRE!H25+MAE!H25+TEL!H25+WWP!H25+OIS!H25</f>
        <v>2.6989681857265686</v>
      </c>
      <c r="I44" s="206">
        <f>ISI!I40+NFM!I56+CHI!I45+NMM!I44+PPA!I45+FBT!I25+TRE!I25+MAE!I25+TEL!I25+WWP!I25+OIS!I25</f>
        <v>3.7737747205503003</v>
      </c>
      <c r="J44" s="206">
        <f>ISI!J40+NFM!J56+CHI!J45+NMM!J44+PPA!J45+FBT!J25+TRE!J25+MAE!J25+TEL!J25+WWP!J25+OIS!J25</f>
        <v>3.79767841788478</v>
      </c>
      <c r="K44" s="206">
        <f>ISI!K40+NFM!K56+CHI!K45+NMM!K44+PPA!K45+FBT!K25+TRE!K25+MAE!K25+TEL!K25+WWP!K25+OIS!K25</f>
        <v>2.8422184006878757</v>
      </c>
      <c r="L44" s="206">
        <f>ISI!L40+NFM!L56+CHI!L45+NMM!L44+PPA!L45+FBT!L25+TRE!L25+MAE!L25+TEL!L25+WWP!L25+OIS!L25</f>
        <v>2.9140154772141011</v>
      </c>
      <c r="M44" s="206">
        <f>ISI!M40+NFM!M56+CHI!M45+NMM!M44+PPA!M45+FBT!M25+TRE!M25+MAE!M25+TEL!M25+WWP!M25+OIS!M25</f>
        <v>3.0811693895098875</v>
      </c>
      <c r="N44" s="206">
        <f>ISI!N40+NFM!N56+CHI!N45+NMM!N44+PPA!N45+FBT!N25+TRE!N25+MAE!N25+TEL!N25+WWP!N25+OIS!N25</f>
        <v>3.9888220120378333</v>
      </c>
      <c r="O44" s="206">
        <f>ISI!O40+NFM!O56+CHI!O45+NMM!O44+PPA!O45+FBT!O25+TRE!O25+MAE!O25+TEL!O25+WWP!O25+OIS!O25</f>
        <v>5.2069647463456583</v>
      </c>
      <c r="P44" s="206">
        <f>ISI!P40+NFM!P56+CHI!P45+NMM!P44+PPA!P45+FBT!P25+TRE!P25+MAE!P25+TEL!P25+WWP!P25+OIS!P25</f>
        <v>4.8246775580395518</v>
      </c>
      <c r="Q44" s="206">
        <f>ISI!Q40+NFM!Q56+CHI!Q45+NMM!Q44+PPA!Q45+FBT!Q25+TRE!Q25+MAE!Q25+TEL!Q25+WWP!Q25+OIS!Q25</f>
        <v>4.1080825451418743</v>
      </c>
      <c r="R44" s="206">
        <f>ISI!R40+NFM!R56+CHI!R45+NMM!R44+PPA!R45+FBT!R25+TRE!R25+MAE!R25+TEL!R25+WWP!R25+OIS!R25</f>
        <v>4.6097162510748069</v>
      </c>
      <c r="S44" s="206">
        <f>ISI!S40+NFM!S56+CHI!S45+NMM!S44+PPA!S45+FBT!S25+TRE!S25+MAE!S25+TEL!S25+WWP!S25+OIS!S25</f>
        <v>50.850214961306946</v>
      </c>
      <c r="T44" s="206">
        <f>ISI!T40+NFM!T56+CHI!T45+NMM!T44+PPA!T45+FBT!T25+TRE!T25+MAE!T25+TEL!T25+WWP!T25+OIS!T25</f>
        <v>65.324333619948419</v>
      </c>
      <c r="U44" s="206">
        <f>ISI!U40+NFM!U56+CHI!U45+NMM!U44+PPA!U45+FBT!U25+TRE!U25+MAE!U25+TEL!U25+WWP!U25+OIS!U25</f>
        <v>76.956147893379182</v>
      </c>
      <c r="V44" s="206">
        <f>ISI!V40+NFM!V56+CHI!V45+NMM!V44+PPA!V45+FBT!V25+TRE!V25+MAE!V25+TEL!V25+WWP!V25+OIS!V25</f>
        <v>68.405503009458286</v>
      </c>
      <c r="W44" s="206">
        <f>ISI!W40+NFM!W56+CHI!W45+NMM!W44+PPA!W45+FBT!W25+TRE!W25+MAE!W25+TEL!W25+WWP!W25+OIS!W25</f>
        <v>77.481599312123805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4.4524505588993977</v>
      </c>
      <c r="L45" s="206">
        <f>ISI!L41+NFM!L57+CHI!L46+NMM!L45+PPA!L46+FBT!L26+TRE!L26+MAE!L26+TEL!L26+WWP!L26+OIS!L26</f>
        <v>7.3600171969045558</v>
      </c>
      <c r="M45" s="206">
        <f>ISI!M41+NFM!M57+CHI!M46+NMM!M45+PPA!M46+FBT!M26+TRE!M26+MAE!M26+TEL!M26+WWP!M26+OIS!M26</f>
        <v>5.9188306104901116</v>
      </c>
      <c r="N45" s="206">
        <f>ISI!N41+NFM!N57+CHI!N46+NMM!N45+PPA!N46+FBT!N26+TRE!N26+MAE!N26+TEL!N26+WWP!N26+OIS!N26</f>
        <v>2.3171969045571799</v>
      </c>
      <c r="O45" s="206">
        <f>ISI!O41+NFM!O57+CHI!O46+NMM!O45+PPA!O46+FBT!O26+TRE!O26+MAE!O26+TEL!O26+WWP!O26+OIS!O26</f>
        <v>7.9621668099742041E-2</v>
      </c>
      <c r="P45" s="206">
        <f>ISI!P41+NFM!P57+CHI!P46+NMM!P45+PPA!P46+FBT!P26+TRE!P26+MAE!P26+TEL!P26+WWP!P26+OIS!P26</f>
        <v>9.4153052450558897E-2</v>
      </c>
      <c r="Q45" s="206">
        <f>ISI!Q41+NFM!Q57+CHI!Q46+NMM!Q45+PPA!Q46+FBT!Q26+TRE!Q26+MAE!Q26+TEL!Q26+WWP!Q26+OIS!Q26</f>
        <v>0.78813413585554593</v>
      </c>
      <c r="R45" s="206">
        <f>ISI!R41+NFM!R57+CHI!R46+NMM!R45+PPA!R46+FBT!R26+TRE!R26+MAE!R26+TEL!R26+WWP!R26+OIS!R26</f>
        <v>1.6377472055030098</v>
      </c>
      <c r="S45" s="206">
        <f>ISI!S41+NFM!S57+CHI!S46+NMM!S45+PPA!S46+FBT!S26+TRE!S26+MAE!S26+TEL!S26+WWP!S26+OIS!S26</f>
        <v>4.2067927773000857</v>
      </c>
      <c r="T45" s="206">
        <f>ISI!T41+NFM!T57+CHI!T46+NMM!T45+PPA!T46+FBT!T26+TRE!T26+MAE!T26+TEL!T26+WWP!T26+OIS!T26</f>
        <v>4.0634565778159928</v>
      </c>
      <c r="U45" s="206">
        <f>ISI!U41+NFM!U57+CHI!U46+NMM!U45+PPA!U46+FBT!U26+TRE!U26+MAE!U26+TEL!U26+WWP!U26+OIS!U26</f>
        <v>0.81900257953568345</v>
      </c>
      <c r="V45" s="206">
        <f>ISI!V41+NFM!V57+CHI!V46+NMM!V45+PPA!V46+FBT!V26+TRE!V26+MAE!V26+TEL!V26+WWP!V26+OIS!V26</f>
        <v>0.20395528804815127</v>
      </c>
      <c r="W45" s="206">
        <f>ISI!W41+NFM!W57+CHI!W46+NMM!W45+PPA!W46+FBT!W26+TRE!W26+MAE!W26+TEL!W26+WWP!W26+OIS!W26</f>
        <v>14.141530524505587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1231.7521926053309</v>
      </c>
      <c r="C49" s="208">
        <f>ISI!C45+NFM!C61+CHI!C50+NMM!C49+PPA!C50+FBT!C30+TRE!C30+MAE!C30+TEL!C30+WWP!C30+OIS!C30</f>
        <v>1255.278503869303</v>
      </c>
      <c r="D49" s="208">
        <f>ISI!D45+NFM!D61+CHI!D50+NMM!D49+PPA!D50+FBT!D30+TRE!D30+MAE!D30+TEL!D30+WWP!D30+OIS!D30</f>
        <v>1609.43920894239</v>
      </c>
      <c r="E49" s="208">
        <f>ISI!E45+NFM!E61+CHI!E50+NMM!E49+PPA!E50+FBT!E30+TRE!E30+MAE!E30+TEL!E30+WWP!E30+OIS!E30</f>
        <v>1639.43826311264</v>
      </c>
      <c r="F49" s="208">
        <f>ISI!F45+NFM!F61+CHI!F50+NMM!F49+PPA!F50+FBT!F30+TRE!F30+MAE!F30+TEL!F30+WWP!F30+OIS!F30</f>
        <v>1626.874978503869</v>
      </c>
      <c r="G49" s="208">
        <f>ISI!G45+NFM!G61+CHI!G50+NMM!G49+PPA!G50+FBT!G30+TRE!G30+MAE!G30+TEL!G30+WWP!G30+OIS!G30</f>
        <v>1539.9828030954429</v>
      </c>
      <c r="H49" s="208">
        <f>ISI!H45+NFM!H61+CHI!H50+NMM!H49+PPA!H50+FBT!H30+TRE!H30+MAE!H30+TEL!H30+WWP!H30+OIS!H30</f>
        <v>1735.908082545142</v>
      </c>
      <c r="I49" s="208">
        <f>ISI!I45+NFM!I61+CHI!I50+NMM!I49+PPA!I50+FBT!I30+TRE!I30+MAE!I30+TEL!I30+WWP!I30+OIS!I30</f>
        <v>1520.2540842648323</v>
      </c>
      <c r="J49" s="208">
        <f>ISI!J45+NFM!J61+CHI!J50+NMM!J49+PPA!J50+FBT!J30+TRE!J30+MAE!J30+TEL!J30+WWP!J30+OIS!J30</f>
        <v>1508.5029234737744</v>
      </c>
      <c r="K49" s="208">
        <f>ISI!K45+NFM!K61+CHI!K50+NMM!K49+PPA!K50+FBT!K30+TRE!K30+MAE!K30+TEL!K30+WWP!K30+OIS!K30</f>
        <v>1332.0913155631986</v>
      </c>
      <c r="L49" s="208">
        <f>ISI!L45+NFM!L61+CHI!L50+NMM!L49+PPA!L50+FBT!L30+TRE!L30+MAE!L30+TEL!L30+WWP!L30+OIS!L30</f>
        <v>1572.418142734308</v>
      </c>
      <c r="M49" s="208">
        <f>ISI!M45+NFM!M61+CHI!M50+NMM!M49+PPA!M50+FBT!M30+TRE!M30+MAE!M30+TEL!M30+WWP!M30+OIS!M30</f>
        <v>1517.8895098882197</v>
      </c>
      <c r="N49" s="208">
        <f>ISI!N45+NFM!N61+CHI!N50+NMM!N49+PPA!N50+FBT!N30+TRE!N30+MAE!N30+TEL!N30+WWP!N30+OIS!N30</f>
        <v>1503.128804815133</v>
      </c>
      <c r="O49" s="208">
        <f>ISI!O45+NFM!O61+CHI!O50+NMM!O49+PPA!O50+FBT!O30+TRE!O30+MAE!O30+TEL!O30+WWP!O30+OIS!O30</f>
        <v>1412.1048151332757</v>
      </c>
      <c r="P49" s="208">
        <f>ISI!P45+NFM!P61+CHI!P50+NMM!P49+PPA!P50+FBT!P30+TRE!P30+MAE!P30+TEL!P30+WWP!P30+OIS!P30</f>
        <v>1262.8498710232157</v>
      </c>
      <c r="Q49" s="208">
        <f>ISI!Q45+NFM!Q61+CHI!Q50+NMM!Q49+PPA!Q50+FBT!Q30+TRE!Q30+MAE!Q30+TEL!Q30+WWP!Q30+OIS!Q30</f>
        <v>1265.3578675838348</v>
      </c>
      <c r="R49" s="208">
        <f>ISI!R45+NFM!R61+CHI!R50+NMM!R49+PPA!R50+FBT!R30+TRE!R30+MAE!R30+TEL!R30+WWP!R30+OIS!R30</f>
        <v>1310.7146173688736</v>
      </c>
      <c r="S49" s="208">
        <f>ISI!S45+NFM!S61+CHI!S50+NMM!S49+PPA!S50+FBT!S30+TRE!S30+MAE!S30+TEL!S30+WWP!S30+OIS!S30</f>
        <v>1261.2496130696472</v>
      </c>
      <c r="T49" s="208">
        <f>ISI!T45+NFM!T61+CHI!T50+NMM!T49+PPA!T50+FBT!T30+TRE!T30+MAE!T30+TEL!T30+WWP!T30+OIS!T30</f>
        <v>1272.2842648323301</v>
      </c>
      <c r="U49" s="208">
        <f>ISI!U45+NFM!U61+CHI!U50+NMM!U49+PPA!U50+FBT!U30+TRE!U30+MAE!U30+TEL!U30+WWP!U30+OIS!U30</f>
        <v>1238.9412725709374</v>
      </c>
      <c r="V49" s="208">
        <f>ISI!V45+NFM!V61+CHI!V50+NMM!V49+PPA!V50+FBT!V30+TRE!V30+MAE!V30+TEL!V30+WWP!V30+OIS!V30</f>
        <v>1176.1010318142735</v>
      </c>
      <c r="W49" s="208">
        <f>ISI!W45+NFM!W61+CHI!W50+NMM!W49+PPA!W50+FBT!W30+TRE!W30+MAE!W30+TEL!W30+WWP!W30+OIS!W30</f>
        <v>1262.587188306105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3688.5640584694747</v>
      </c>
      <c r="C50" s="209">
        <f>ISI!C46+NFM!C62+CHI!C51+NMM!C50+PPA!C51+FBT!C31+TRE!C31+MAE!C31+TEL!C31+WWP!C31+OIS!C31</f>
        <v>3651.4187446259671</v>
      </c>
      <c r="D50" s="209">
        <f>ISI!D46+NFM!D62+CHI!D51+NMM!D50+PPA!D51+FBT!D31+TRE!D31+MAE!D31+TEL!D31+WWP!D31+OIS!D31</f>
        <v>3753.7403267411864</v>
      </c>
      <c r="E50" s="209">
        <f>ISI!E46+NFM!E62+CHI!E51+NMM!E50+PPA!E51+FBT!E31+TRE!E31+MAE!E31+TEL!E31+WWP!E31+OIS!E31</f>
        <v>3809.2863284608766</v>
      </c>
      <c r="F50" s="209">
        <f>ISI!F46+NFM!F62+CHI!F51+NMM!F50+PPA!F51+FBT!F31+TRE!F31+MAE!F31+TEL!F31+WWP!F31+OIS!F31</f>
        <v>3964.8323301805667</v>
      </c>
      <c r="G50" s="209">
        <f>ISI!G46+NFM!G62+CHI!G51+NMM!G50+PPA!G51+FBT!G31+TRE!G31+MAE!G31+TEL!G31+WWP!G31+OIS!G31</f>
        <v>3702.1496130696464</v>
      </c>
      <c r="H50" s="209">
        <f>ISI!H46+NFM!H62+CHI!H51+NMM!H50+PPA!H51+FBT!H31+TRE!H31+MAE!H31+TEL!H31+WWP!H31+OIS!H31</f>
        <v>4056.3198624247634</v>
      </c>
      <c r="I50" s="209">
        <f>ISI!I46+NFM!I62+CHI!I51+NMM!I50+PPA!I51+FBT!I31+TRE!I31+MAE!I31+TEL!I31+WWP!I31+OIS!I31</f>
        <v>4020.8942390369734</v>
      </c>
      <c r="J50" s="209">
        <f>ISI!J46+NFM!J62+CHI!J51+NMM!J50+PPA!J51+FBT!J31+TRE!J31+MAE!J31+TEL!J31+WWP!J31+OIS!J31</f>
        <v>3714.7033533963877</v>
      </c>
      <c r="K50" s="209">
        <f>ISI!K46+NFM!K62+CHI!K51+NMM!K50+PPA!K51+FBT!K31+TRE!K31+MAE!K31+TEL!K31+WWP!K31+OIS!K31</f>
        <v>3109.5442820292342</v>
      </c>
      <c r="L50" s="209">
        <f>ISI!L46+NFM!L62+CHI!L51+NMM!L50+PPA!L51+FBT!L31+TRE!L31+MAE!L31+TEL!L31+WWP!L31+OIS!L31</f>
        <v>3470.3353396388652</v>
      </c>
      <c r="M50" s="209">
        <f>ISI!M46+NFM!M62+CHI!M51+NMM!M50+PPA!M51+FBT!M31+TRE!M31+MAE!M31+TEL!M31+WWP!M31+OIS!M31</f>
        <v>3374.1186586414442</v>
      </c>
      <c r="N50" s="209">
        <f>ISI!N46+NFM!N62+CHI!N51+NMM!N50+PPA!N51+FBT!N31+TRE!N31+MAE!N31+TEL!N31+WWP!N31+OIS!N31</f>
        <v>3281.5993121238171</v>
      </c>
      <c r="O50" s="209">
        <f>ISI!O46+NFM!O62+CHI!O51+NMM!O50+PPA!O51+FBT!O31+TRE!O31+MAE!O31+TEL!O31+WWP!O31+OIS!O31</f>
        <v>3328.0309544282031</v>
      </c>
      <c r="P50" s="209">
        <f>ISI!P46+NFM!P62+CHI!P51+NMM!P50+PPA!P51+FBT!P31+TRE!P31+MAE!P31+TEL!P31+WWP!P31+OIS!P31</f>
        <v>3282.2871883061048</v>
      </c>
      <c r="Q50" s="209">
        <f>ISI!Q46+NFM!Q62+CHI!Q51+NMM!Q50+PPA!Q51+FBT!Q31+TRE!Q31+MAE!Q31+TEL!Q31+WWP!Q31+OIS!Q31</f>
        <v>3258.2115219260527</v>
      </c>
      <c r="R50" s="209">
        <f>ISI!R46+NFM!R62+CHI!R51+NMM!R50+PPA!R51+FBT!R31+TRE!R31+MAE!R31+TEL!R31+WWP!R31+OIS!R31</f>
        <v>3310.6620808254515</v>
      </c>
      <c r="S50" s="209">
        <f>ISI!S46+NFM!S62+CHI!S51+NMM!S50+PPA!S51+FBT!S31+TRE!S31+MAE!S31+TEL!S31+WWP!S31+OIS!S31</f>
        <v>3328.3748925193472</v>
      </c>
      <c r="T50" s="209">
        <f>ISI!T46+NFM!T62+CHI!T51+NMM!T50+PPA!T51+FBT!T31+TRE!T31+MAE!T31+TEL!T31+WWP!T31+OIS!T31</f>
        <v>3395.2708512467757</v>
      </c>
      <c r="U50" s="209">
        <f>ISI!U46+NFM!U62+CHI!U51+NMM!U50+PPA!U51+FBT!U31+TRE!U31+MAE!U31+TEL!U31+WWP!U31+OIS!U31</f>
        <v>3315.8211521926055</v>
      </c>
      <c r="V50" s="209">
        <f>ISI!V46+NFM!V62+CHI!V51+NMM!V50+PPA!V51+FBT!V31+TRE!V31+MAE!V31+TEL!V31+WWP!V31+OIS!V31</f>
        <v>3103.0954428202931</v>
      </c>
      <c r="W50" s="209">
        <f>ISI!W46+NFM!W62+CHI!W51+NMM!W50+PPA!W51+FBT!W31+TRE!W31+MAE!W31+TEL!W31+WWP!W31+OIS!W31</f>
        <v>3276.3542562338775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11505.218142734306</v>
      </c>
      <c r="C51" s="212">
        <f t="shared" si="4"/>
        <v>11212.657437661224</v>
      </c>
      <c r="D51" s="212">
        <f t="shared" si="4"/>
        <v>11645.899484092864</v>
      </c>
      <c r="E51" s="212">
        <f t="shared" si="4"/>
        <v>11640.971711092003</v>
      </c>
      <c r="F51" s="212">
        <f t="shared" si="4"/>
        <v>11980.655546001719</v>
      </c>
      <c r="G51" s="212">
        <f t="shared" si="4"/>
        <v>11123.589853826308</v>
      </c>
      <c r="H51" s="212">
        <f t="shared" si="4"/>
        <v>12152.857781599312</v>
      </c>
      <c r="I51" s="212">
        <f t="shared" si="4"/>
        <v>11888.17695614789</v>
      </c>
      <c r="J51" s="212">
        <f t="shared" si="4"/>
        <v>11245.535769561475</v>
      </c>
      <c r="K51" s="212">
        <f t="shared" si="4"/>
        <v>9374.2092863284579</v>
      </c>
      <c r="L51" s="212">
        <f t="shared" si="4"/>
        <v>10715.22252794497</v>
      </c>
      <c r="M51" s="212">
        <f t="shared" si="4"/>
        <v>10517.32932072227</v>
      </c>
      <c r="N51" s="212">
        <f t="shared" si="4"/>
        <v>10233.196302665519</v>
      </c>
      <c r="O51" s="212">
        <f t="shared" si="4"/>
        <v>10270.024505588995</v>
      </c>
      <c r="P51" s="212">
        <f t="shared" si="4"/>
        <v>10218.641874462597</v>
      </c>
      <c r="Q51" s="212">
        <f t="shared" si="4"/>
        <v>10156.882201203784</v>
      </c>
      <c r="R51" s="212">
        <f t="shared" si="4"/>
        <v>10500.773688736026</v>
      </c>
      <c r="S51" s="212">
        <f t="shared" si="4"/>
        <v>10699.83482373173</v>
      </c>
      <c r="T51" s="212">
        <f t="shared" si="4"/>
        <v>11038.160275150476</v>
      </c>
      <c r="U51" s="212">
        <f t="shared" si="4"/>
        <v>10980.154256233875</v>
      </c>
      <c r="V51" s="212">
        <f t="shared" si="4"/>
        <v>10257.530008598455</v>
      </c>
      <c r="W51" s="212">
        <f t="shared" si="4"/>
        <v>10760.748237317282</v>
      </c>
    </row>
    <row r="52" spans="1:23" ht="12" customHeight="1" x14ac:dyDescent="0.25">
      <c r="A52" s="17" t="s">
        <v>16</v>
      </c>
      <c r="B52" s="211">
        <f>ISI!B$47</f>
        <v>694.43731728288878</v>
      </c>
      <c r="C52" s="211">
        <f>ISI!C$47</f>
        <v>683.40498710232157</v>
      </c>
      <c r="D52" s="211">
        <f>ISI!D$47</f>
        <v>723.47618228718829</v>
      </c>
      <c r="E52" s="211">
        <f>ISI!E$47</f>
        <v>694.07188306104877</v>
      </c>
      <c r="F52" s="211">
        <f>ISI!F$47</f>
        <v>730.51986242476346</v>
      </c>
      <c r="G52" s="211">
        <f>ISI!G$47</f>
        <v>741.4325881341357</v>
      </c>
      <c r="H52" s="211">
        <f>ISI!H$47</f>
        <v>745.93714531384353</v>
      </c>
      <c r="I52" s="211">
        <f>ISI!I$47</f>
        <v>724.34273430782457</v>
      </c>
      <c r="J52" s="211">
        <f>ISI!J$47</f>
        <v>693.5741186586414</v>
      </c>
      <c r="K52" s="211">
        <f>ISI!K$47</f>
        <v>565.17403267411873</v>
      </c>
      <c r="L52" s="211">
        <f>ISI!L$47</f>
        <v>743.57601031814283</v>
      </c>
      <c r="M52" s="211">
        <f>ISI!M$47</f>
        <v>721.0573516766982</v>
      </c>
      <c r="N52" s="211">
        <f>ISI!N$47</f>
        <v>613.73147033533951</v>
      </c>
      <c r="O52" s="211">
        <f>ISI!O$47</f>
        <v>657.21109200343926</v>
      </c>
      <c r="P52" s="211">
        <f>ISI!P$47</f>
        <v>721.89329320722265</v>
      </c>
      <c r="Q52" s="211">
        <f>ISI!Q$47</f>
        <v>762.27970765262273</v>
      </c>
      <c r="R52" s="211">
        <f>ISI!R$47</f>
        <v>777.67781599312116</v>
      </c>
      <c r="S52" s="211">
        <f>ISI!S$47</f>
        <v>735.00232158211497</v>
      </c>
      <c r="T52" s="211">
        <f>ISI!T$47</f>
        <v>766.24178847807377</v>
      </c>
      <c r="U52" s="211">
        <f>ISI!U$47</f>
        <v>753.89871023215824</v>
      </c>
      <c r="V52" s="211">
        <f>ISI!V$47</f>
        <v>733.97067927773003</v>
      </c>
      <c r="W52" s="211">
        <f>ISI!W$47</f>
        <v>807.08572656921785</v>
      </c>
    </row>
    <row r="53" spans="1:23" ht="12" customHeight="1" x14ac:dyDescent="0.25">
      <c r="A53" s="18" t="s">
        <v>41</v>
      </c>
      <c r="B53" s="206">
        <f>ISI!B$48</f>
        <v>593.97742736681414</v>
      </c>
      <c r="C53" s="206">
        <f>ISI!C$48</f>
        <v>593.00600538823778</v>
      </c>
      <c r="D53" s="206">
        <f>ISI!D$48</f>
        <v>624.67774307239733</v>
      </c>
      <c r="E53" s="206">
        <f>ISI!E$48</f>
        <v>565.66136192373426</v>
      </c>
      <c r="F53" s="206">
        <f>ISI!F$48</f>
        <v>583.62753190082867</v>
      </c>
      <c r="G53" s="206">
        <f>ISI!G$48</f>
        <v>598.57025385203167</v>
      </c>
      <c r="H53" s="206">
        <f>ISI!H$48</f>
        <v>591.14808927963054</v>
      </c>
      <c r="I53" s="206">
        <f>ISI!I$48</f>
        <v>588.03013933693148</v>
      </c>
      <c r="J53" s="206">
        <f>ISI!J$48</f>
        <v>566.55787047019714</v>
      </c>
      <c r="K53" s="206">
        <f>ISI!K$48</f>
        <v>469.92370966396828</v>
      </c>
      <c r="L53" s="206">
        <f>ISI!L$48</f>
        <v>598.75461392922762</v>
      </c>
      <c r="M53" s="206">
        <f>ISI!M$48</f>
        <v>575.5081903325738</v>
      </c>
      <c r="N53" s="206">
        <f>ISI!N$48</f>
        <v>456.64004456430189</v>
      </c>
      <c r="O53" s="206">
        <f>ISI!O$48</f>
        <v>503.20301720160103</v>
      </c>
      <c r="P53" s="206">
        <f>ISI!P$48</f>
        <v>572.83842118882478</v>
      </c>
      <c r="Q53" s="206">
        <f>ISI!Q$48</f>
        <v>599.74881332080122</v>
      </c>
      <c r="R53" s="206">
        <f>ISI!R$48</f>
        <v>618.80438728693412</v>
      </c>
      <c r="S53" s="206">
        <f>ISI!S$48</f>
        <v>586.00427602574462</v>
      </c>
      <c r="T53" s="206">
        <f>ISI!T$48</f>
        <v>610.68954918671511</v>
      </c>
      <c r="U53" s="206">
        <f>ISI!U$48</f>
        <v>603.03221312360324</v>
      </c>
      <c r="V53" s="206">
        <f>ISI!V$48</f>
        <v>592.77541522759623</v>
      </c>
      <c r="W53" s="206">
        <f>ISI!W$48</f>
        <v>647.23145888835234</v>
      </c>
    </row>
    <row r="54" spans="1:23" ht="12" customHeight="1" x14ac:dyDescent="0.25">
      <c r="A54" s="18" t="s">
        <v>42</v>
      </c>
      <c r="B54" s="206">
        <f>ISI!B$49</f>
        <v>100.4598899160746</v>
      </c>
      <c r="C54" s="206">
        <f>ISI!C$49</f>
        <v>90.398981714083789</v>
      </c>
      <c r="D54" s="206">
        <f>ISI!D$49</f>
        <v>98.798439214790932</v>
      </c>
      <c r="E54" s="206">
        <f>ISI!E$49</f>
        <v>128.4105211373145</v>
      </c>
      <c r="F54" s="206">
        <f>ISI!F$49</f>
        <v>146.89233052393479</v>
      </c>
      <c r="G54" s="206">
        <f>ISI!G$49</f>
        <v>142.862334282104</v>
      </c>
      <c r="H54" s="206">
        <f>ISI!H$49</f>
        <v>154.78905603421299</v>
      </c>
      <c r="I54" s="206">
        <f>ISI!I$49</f>
        <v>136.31259497089309</v>
      </c>
      <c r="J54" s="206">
        <f>ISI!J$49</f>
        <v>127.01624818844429</v>
      </c>
      <c r="K54" s="206">
        <f>ISI!K$49</f>
        <v>95.250323010150467</v>
      </c>
      <c r="L54" s="206">
        <f>ISI!L$49</f>
        <v>144.82139638891519</v>
      </c>
      <c r="M54" s="206">
        <f>ISI!M$49</f>
        <v>145.5491613441244</v>
      </c>
      <c r="N54" s="206">
        <f>ISI!N$49</f>
        <v>157.09142577103759</v>
      </c>
      <c r="O54" s="206">
        <f>ISI!O$49</f>
        <v>154.00807480183829</v>
      </c>
      <c r="P54" s="206">
        <f>ISI!P$49</f>
        <v>149.0548720183979</v>
      </c>
      <c r="Q54" s="206">
        <f>ISI!Q$49</f>
        <v>162.53089433182149</v>
      </c>
      <c r="R54" s="206">
        <f>ISI!R$49</f>
        <v>158.8734287061871</v>
      </c>
      <c r="S54" s="206">
        <f>ISI!S$49</f>
        <v>148.99804555637041</v>
      </c>
      <c r="T54" s="206">
        <f>ISI!T$49</f>
        <v>155.55223929135869</v>
      </c>
      <c r="U54" s="206">
        <f>ISI!U$49</f>
        <v>150.866497108555</v>
      </c>
      <c r="V54" s="206">
        <f>ISI!V$49</f>
        <v>141.1952640501338</v>
      </c>
      <c r="W54" s="206">
        <f>ISI!W$49</f>
        <v>159.85426768086549</v>
      </c>
    </row>
    <row r="55" spans="1:23" ht="12" customHeight="1" x14ac:dyDescent="0.25">
      <c r="A55" s="19" t="s">
        <v>20</v>
      </c>
      <c r="B55" s="207">
        <f>NFM!B$63</f>
        <v>181.24342218400679</v>
      </c>
      <c r="C55" s="207">
        <f>NFM!C$63</f>
        <v>168.76852966466043</v>
      </c>
      <c r="D55" s="207">
        <f>NFM!D$63</f>
        <v>167.10859845227861</v>
      </c>
      <c r="E55" s="207">
        <f>NFM!E$63</f>
        <v>190.32914875322439</v>
      </c>
      <c r="F55" s="207">
        <f>NFM!F$63</f>
        <v>201.15124677558046</v>
      </c>
      <c r="G55" s="207">
        <f>NFM!G$63</f>
        <v>183.59372312983663</v>
      </c>
      <c r="H55" s="207">
        <f>NFM!H$63</f>
        <v>211.30920034393813</v>
      </c>
      <c r="I55" s="207">
        <f>NFM!I$63</f>
        <v>277.80051590713668</v>
      </c>
      <c r="J55" s="207">
        <f>NFM!J$63</f>
        <v>253.57463456577821</v>
      </c>
      <c r="K55" s="207">
        <f>NFM!K$63</f>
        <v>224.86792777300073</v>
      </c>
      <c r="L55" s="207">
        <f>NFM!L$63</f>
        <v>262.55563198624247</v>
      </c>
      <c r="M55" s="207">
        <f>NFM!M$63</f>
        <v>245.24539982803088</v>
      </c>
      <c r="N55" s="207">
        <f>NFM!N$63</f>
        <v>251.62648323301804</v>
      </c>
      <c r="O55" s="207">
        <f>NFM!O$63</f>
        <v>249.68116938950982</v>
      </c>
      <c r="P55" s="207">
        <f>NFM!P$63</f>
        <v>248.32132416165092</v>
      </c>
      <c r="Q55" s="207">
        <f>NFM!Q$63</f>
        <v>252.49260533104035</v>
      </c>
      <c r="R55" s="207">
        <f>NFM!R$63</f>
        <v>254.5679277730008</v>
      </c>
      <c r="S55" s="207">
        <f>NFM!S$63</f>
        <v>250.31650902837484</v>
      </c>
      <c r="T55" s="207">
        <f>NFM!T$63</f>
        <v>260.47755803955272</v>
      </c>
      <c r="U55" s="207">
        <f>NFM!U$63</f>
        <v>250.56010318142731</v>
      </c>
      <c r="V55" s="207">
        <f>NFM!V$63</f>
        <v>252.30051590713674</v>
      </c>
      <c r="W55" s="207">
        <f>NFM!W$63</f>
        <v>245.08245915735159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4.327800926591383</v>
      </c>
      <c r="C57" s="206">
        <f>NFM!C$65</f>
        <v>2.9219433246063429</v>
      </c>
      <c r="D57" s="206">
        <f>NFM!D$65</f>
        <v>2.6540871339588308</v>
      </c>
      <c r="E57" s="206">
        <f>NFM!E$65</f>
        <v>3.0545709056161638</v>
      </c>
      <c r="F57" s="206">
        <f>NFM!F$65</f>
        <v>3.801717449103045</v>
      </c>
      <c r="G57" s="206">
        <f>NFM!G$65</f>
        <v>3.2401212643450288</v>
      </c>
      <c r="H57" s="206">
        <f>NFM!H$65</f>
        <v>3.7512568149121388</v>
      </c>
      <c r="I57" s="206">
        <f>NFM!I$65</f>
        <v>5.6039101298549863</v>
      </c>
      <c r="J57" s="206">
        <f>NFM!J$65</f>
        <v>2.956133925438301</v>
      </c>
      <c r="K57" s="206">
        <f>NFM!K$65</f>
        <v>2.0511772874266412</v>
      </c>
      <c r="L57" s="206">
        <f>NFM!L$65</f>
        <v>2.6807907621154561</v>
      </c>
      <c r="M57" s="206">
        <f>NFM!M$65</f>
        <v>2.40110789487079</v>
      </c>
      <c r="N57" s="206">
        <f>NFM!N$65</f>
        <v>2.4489649818890489</v>
      </c>
      <c r="O57" s="206">
        <f>NFM!O$65</f>
        <v>2.6529809549609111</v>
      </c>
      <c r="P57" s="206">
        <f>NFM!P$65</f>
        <v>2.7771549805133331</v>
      </c>
      <c r="Q57" s="206">
        <f>NFM!Q$65</f>
        <v>2.739155227042938</v>
      </c>
      <c r="R57" s="206">
        <f>NFM!R$65</f>
        <v>2.9191472937253118</v>
      </c>
      <c r="S57" s="206">
        <f>NFM!S$65</f>
        <v>3.3880122555682481</v>
      </c>
      <c r="T57" s="206">
        <f>NFM!T$65</f>
        <v>3.6699272781338022</v>
      </c>
      <c r="U57" s="206">
        <f>NFM!U$65</f>
        <v>3.4142505780370991</v>
      </c>
      <c r="V57" s="206">
        <f>NFM!V$65</f>
        <v>3.641811174560448</v>
      </c>
      <c r="W57" s="206">
        <f>NFM!W$65</f>
        <v>3.1805007384989969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4.327800926591383</v>
      </c>
      <c r="C59" s="214">
        <f>NFM!C$67</f>
        <v>2.9219433246063429</v>
      </c>
      <c r="D59" s="214">
        <f>NFM!D$67</f>
        <v>2.6540871339588308</v>
      </c>
      <c r="E59" s="214">
        <f>NFM!E$67</f>
        <v>3.0545709056161638</v>
      </c>
      <c r="F59" s="214">
        <f>NFM!F$67</f>
        <v>3.801717449103045</v>
      </c>
      <c r="G59" s="214">
        <f>NFM!G$67</f>
        <v>3.2401212643450288</v>
      </c>
      <c r="H59" s="214">
        <f>NFM!H$67</f>
        <v>3.7512568149121388</v>
      </c>
      <c r="I59" s="214">
        <f>NFM!I$67</f>
        <v>5.6039101298549863</v>
      </c>
      <c r="J59" s="214">
        <f>NFM!J$67</f>
        <v>2.956133925438301</v>
      </c>
      <c r="K59" s="214">
        <f>NFM!K$67</f>
        <v>2.0511772874266412</v>
      </c>
      <c r="L59" s="214">
        <f>NFM!L$67</f>
        <v>2.6807907621154561</v>
      </c>
      <c r="M59" s="214">
        <f>NFM!M$67</f>
        <v>2.40110789487079</v>
      </c>
      <c r="N59" s="214">
        <f>NFM!N$67</f>
        <v>2.4489649818890489</v>
      </c>
      <c r="O59" s="214">
        <f>NFM!O$67</f>
        <v>2.6529809549609111</v>
      </c>
      <c r="P59" s="214">
        <f>NFM!P$67</f>
        <v>2.7771549805133331</v>
      </c>
      <c r="Q59" s="214">
        <f>NFM!Q$67</f>
        <v>2.739155227042938</v>
      </c>
      <c r="R59" s="214">
        <f>NFM!R$67</f>
        <v>2.9191472937253118</v>
      </c>
      <c r="S59" s="214">
        <f>NFM!S$67</f>
        <v>3.3880122555682481</v>
      </c>
      <c r="T59" s="214">
        <f>NFM!T$67</f>
        <v>3.6699272781338022</v>
      </c>
      <c r="U59" s="214">
        <f>NFM!U$67</f>
        <v>3.4142505780370991</v>
      </c>
      <c r="V59" s="214">
        <f>NFM!V$67</f>
        <v>3.641811174560448</v>
      </c>
      <c r="W59" s="214">
        <f>NFM!W$67</f>
        <v>3.1805007384989969</v>
      </c>
    </row>
    <row r="60" spans="1:23" ht="12" customHeight="1" x14ac:dyDescent="0.25">
      <c r="A60" s="18" t="s">
        <v>45</v>
      </c>
      <c r="B60" s="206">
        <f>NFM!B$68</f>
        <v>176.91562125741541</v>
      </c>
      <c r="C60" s="206">
        <f>NFM!C$68</f>
        <v>165.8465863400541</v>
      </c>
      <c r="D60" s="206">
        <f>NFM!D$68</f>
        <v>164.45451131831979</v>
      </c>
      <c r="E60" s="206">
        <f>NFM!E$68</f>
        <v>187.27457784760821</v>
      </c>
      <c r="F60" s="206">
        <f>NFM!F$68</f>
        <v>197.34952932647741</v>
      </c>
      <c r="G60" s="206">
        <f>NFM!G$68</f>
        <v>180.35360186549161</v>
      </c>
      <c r="H60" s="206">
        <f>NFM!H$68</f>
        <v>207.55794352902601</v>
      </c>
      <c r="I60" s="206">
        <f>NFM!I$68</f>
        <v>272.19660577728172</v>
      </c>
      <c r="J60" s="206">
        <f>NFM!J$68</f>
        <v>250.6185006403399</v>
      </c>
      <c r="K60" s="206">
        <f>NFM!K$68</f>
        <v>222.81675048557409</v>
      </c>
      <c r="L60" s="206">
        <f>NFM!L$68</f>
        <v>259.87484122412701</v>
      </c>
      <c r="M60" s="206">
        <f>NFM!M$68</f>
        <v>242.84429193316009</v>
      </c>
      <c r="N60" s="206">
        <f>NFM!N$68</f>
        <v>249.17751825112899</v>
      </c>
      <c r="O60" s="206">
        <f>NFM!O$68</f>
        <v>247.02818843454889</v>
      </c>
      <c r="P60" s="206">
        <f>NFM!P$68</f>
        <v>245.54416918113759</v>
      </c>
      <c r="Q60" s="206">
        <f>NFM!Q$68</f>
        <v>249.75345010399741</v>
      </c>
      <c r="R60" s="206">
        <f>NFM!R$68</f>
        <v>251.6487804792755</v>
      </c>
      <c r="S60" s="206">
        <f>NFM!S$68</f>
        <v>246.9284967728066</v>
      </c>
      <c r="T60" s="206">
        <f>NFM!T$68</f>
        <v>256.80763076141892</v>
      </c>
      <c r="U60" s="206">
        <f>NFM!U$68</f>
        <v>247.14585260339021</v>
      </c>
      <c r="V60" s="206">
        <f>NFM!V$68</f>
        <v>248.6587047325763</v>
      </c>
      <c r="W60" s="206">
        <f>NFM!W$68</f>
        <v>241.90195841885259</v>
      </c>
    </row>
    <row r="61" spans="1:23" ht="12" customHeight="1" x14ac:dyDescent="0.25">
      <c r="A61" s="19" t="s">
        <v>21</v>
      </c>
      <c r="B61" s="207">
        <f>CHI!B$52</f>
        <v>718.83645743766101</v>
      </c>
      <c r="C61" s="207">
        <f>CHI!C$52</f>
        <v>728.56999140154767</v>
      </c>
      <c r="D61" s="207">
        <f>CHI!D$52</f>
        <v>726.38142734307826</v>
      </c>
      <c r="E61" s="207">
        <f>CHI!E$52</f>
        <v>785.62803095442814</v>
      </c>
      <c r="F61" s="207">
        <f>CHI!F$52</f>
        <v>799.85055889939804</v>
      </c>
      <c r="G61" s="207">
        <f>CHI!G$52</f>
        <v>799.82055030094568</v>
      </c>
      <c r="H61" s="207">
        <f>CHI!H$52</f>
        <v>725.58976784178856</v>
      </c>
      <c r="I61" s="207">
        <f>CHI!I$52</f>
        <v>1035.56758383491</v>
      </c>
      <c r="J61" s="207">
        <f>CHI!J$52</f>
        <v>1044.2233877901976</v>
      </c>
      <c r="K61" s="207">
        <f>CHI!K$52</f>
        <v>948.33611349956971</v>
      </c>
      <c r="L61" s="207">
        <f>CHI!L$52</f>
        <v>999.71306964746373</v>
      </c>
      <c r="M61" s="207">
        <f>CHI!M$52</f>
        <v>1042.3927773000862</v>
      </c>
      <c r="N61" s="207">
        <f>CHI!N$52</f>
        <v>1019.5236457437658</v>
      </c>
      <c r="O61" s="207">
        <f>CHI!O$52</f>
        <v>1055.2997420464317</v>
      </c>
      <c r="P61" s="207">
        <f>CHI!P$52</f>
        <v>979.3508168529662</v>
      </c>
      <c r="Q61" s="207">
        <f>CHI!Q$52</f>
        <v>984.08675838349131</v>
      </c>
      <c r="R61" s="207">
        <f>CHI!R$52</f>
        <v>1024.0902837489252</v>
      </c>
      <c r="S61" s="207">
        <f>CHI!S$52</f>
        <v>972.29114359415291</v>
      </c>
      <c r="T61" s="207">
        <f>CHI!T$52</f>
        <v>1039.4650042992259</v>
      </c>
      <c r="U61" s="207">
        <f>CHI!U$52</f>
        <v>1002.1981943250214</v>
      </c>
      <c r="V61" s="207">
        <f>CHI!V$52</f>
        <v>962.04987102321581</v>
      </c>
      <c r="W61" s="207">
        <f>CHI!W$52</f>
        <v>987.25855546001742</v>
      </c>
    </row>
    <row r="62" spans="1:23" ht="12" customHeight="1" x14ac:dyDescent="0.25">
      <c r="A62" s="18" t="s">
        <v>57</v>
      </c>
      <c r="B62" s="206">
        <f>CHI!B$53</f>
        <v>393.90295359935908</v>
      </c>
      <c r="C62" s="206">
        <f>CHI!C$53</f>
        <v>415.99455548602464</v>
      </c>
      <c r="D62" s="206">
        <f>CHI!D$53</f>
        <v>400.60421184496124</v>
      </c>
      <c r="E62" s="206">
        <f>CHI!E$53</f>
        <v>432.64606187733045</v>
      </c>
      <c r="F62" s="206">
        <f>CHI!F$53</f>
        <v>425.72420508374</v>
      </c>
      <c r="G62" s="206">
        <f>CHI!G$53</f>
        <v>428.35153310353189</v>
      </c>
      <c r="H62" s="206">
        <f>CHI!H$53</f>
        <v>387.7231929196023</v>
      </c>
      <c r="I62" s="206">
        <f>CHI!I$53</f>
        <v>528.60121011495221</v>
      </c>
      <c r="J62" s="206">
        <f>CHI!J$53</f>
        <v>596.89178395580996</v>
      </c>
      <c r="K62" s="206">
        <f>CHI!K$53</f>
        <v>513.7901785049653</v>
      </c>
      <c r="L62" s="206">
        <f>CHI!L$53</f>
        <v>614.23702455335547</v>
      </c>
      <c r="M62" s="206">
        <f>CHI!M$53</f>
        <v>621.32888131804282</v>
      </c>
      <c r="N62" s="206">
        <f>CHI!N$53</f>
        <v>574.01208571499683</v>
      </c>
      <c r="O62" s="206">
        <f>CHI!O$53</f>
        <v>623.7798327492676</v>
      </c>
      <c r="P62" s="206">
        <f>CHI!P$53</f>
        <v>553.8539193467534</v>
      </c>
      <c r="Q62" s="206">
        <f>CHI!Q$53</f>
        <v>598.49232580763783</v>
      </c>
      <c r="R62" s="206">
        <f>CHI!R$53</f>
        <v>582.92326063638939</v>
      </c>
      <c r="S62" s="206">
        <f>CHI!S$53</f>
        <v>548.52703818899704</v>
      </c>
      <c r="T62" s="206">
        <f>CHI!T$53</f>
        <v>546.86990312482226</v>
      </c>
      <c r="U62" s="206">
        <f>CHI!U$53</f>
        <v>654.42463168856762</v>
      </c>
      <c r="V62" s="206">
        <f>CHI!V$53</f>
        <v>645.68005685683056</v>
      </c>
      <c r="W62" s="206">
        <f>CHI!W$53</f>
        <v>607.99988617498968</v>
      </c>
    </row>
    <row r="63" spans="1:23" ht="12" customHeight="1" x14ac:dyDescent="0.25">
      <c r="A63" s="18" t="s">
        <v>47</v>
      </c>
      <c r="B63" s="206">
        <f>CHI!B$54</f>
        <v>291.12635545203739</v>
      </c>
      <c r="C63" s="206">
        <f>CHI!C$54</f>
        <v>272.81187959532372</v>
      </c>
      <c r="D63" s="206">
        <f>CHI!D$54</f>
        <v>285.14870709539122</v>
      </c>
      <c r="E63" s="206">
        <f>CHI!E$54</f>
        <v>314.51465190214333</v>
      </c>
      <c r="F63" s="206">
        <f>CHI!F$54</f>
        <v>331.70886374250932</v>
      </c>
      <c r="G63" s="206">
        <f>CHI!G$54</f>
        <v>323.19609229948759</v>
      </c>
      <c r="H63" s="206">
        <f>CHI!H$54</f>
        <v>284.62403124550917</v>
      </c>
      <c r="I63" s="206">
        <f>CHI!I$54</f>
        <v>452.25742664094429</v>
      </c>
      <c r="J63" s="206">
        <f>CHI!J$54</f>
        <v>389.81094977222841</v>
      </c>
      <c r="K63" s="206">
        <f>CHI!K$54</f>
        <v>374.80716961484251</v>
      </c>
      <c r="L63" s="206">
        <f>CHI!L$54</f>
        <v>321.74785213267762</v>
      </c>
      <c r="M63" s="206">
        <f>CHI!M$54</f>
        <v>355.88285079239989</v>
      </c>
      <c r="N63" s="206">
        <f>CHI!N$54</f>
        <v>353.23105940776969</v>
      </c>
      <c r="O63" s="206">
        <f>CHI!O$54</f>
        <v>390.40975356963952</v>
      </c>
      <c r="P63" s="206">
        <f>CHI!P$54</f>
        <v>391.91994135831942</v>
      </c>
      <c r="Q63" s="206">
        <f>CHI!Q$54</f>
        <v>356.6797483301288</v>
      </c>
      <c r="R63" s="206">
        <f>CHI!R$54</f>
        <v>408.01998957857188</v>
      </c>
      <c r="S63" s="206">
        <f>CHI!S$54</f>
        <v>389.22698875281992</v>
      </c>
      <c r="T63" s="206">
        <f>CHI!T$54</f>
        <v>460.81426616914899</v>
      </c>
      <c r="U63" s="206">
        <f>CHI!U$54</f>
        <v>313.99597593539329</v>
      </c>
      <c r="V63" s="206">
        <f>CHI!V$54</f>
        <v>285.61601651662892</v>
      </c>
      <c r="W63" s="206">
        <f>CHI!W$54</f>
        <v>349.78471961568698</v>
      </c>
    </row>
    <row r="64" spans="1:23" ht="12" customHeight="1" x14ac:dyDescent="0.25">
      <c r="A64" s="18" t="s">
        <v>48</v>
      </c>
      <c r="B64" s="206">
        <f>CHI!B$55</f>
        <v>33.807148386264593</v>
      </c>
      <c r="C64" s="206">
        <f>CHI!C$55</f>
        <v>39.763556320199292</v>
      </c>
      <c r="D64" s="206">
        <f>CHI!D$55</f>
        <v>40.628508402725913</v>
      </c>
      <c r="E64" s="206">
        <f>CHI!E$55</f>
        <v>38.46731717495441</v>
      </c>
      <c r="F64" s="206">
        <f>CHI!F$55</f>
        <v>42.417490073148677</v>
      </c>
      <c r="G64" s="206">
        <f>CHI!G$55</f>
        <v>48.272924897926188</v>
      </c>
      <c r="H64" s="206">
        <f>CHI!H$55</f>
        <v>53.242543676677101</v>
      </c>
      <c r="I64" s="206">
        <f>CHI!I$55</f>
        <v>54.708947079013619</v>
      </c>
      <c r="J64" s="206">
        <f>CHI!J$55</f>
        <v>57.520654062159281</v>
      </c>
      <c r="K64" s="206">
        <f>CHI!K$55</f>
        <v>59.738765379761972</v>
      </c>
      <c r="L64" s="206">
        <f>CHI!L$55</f>
        <v>63.728192961430622</v>
      </c>
      <c r="M64" s="206">
        <f>CHI!M$55</f>
        <v>65.181045189643655</v>
      </c>
      <c r="N64" s="206">
        <f>CHI!N$55</f>
        <v>92.280500620999291</v>
      </c>
      <c r="O64" s="206">
        <f>CHI!O$55</f>
        <v>41.110155727524592</v>
      </c>
      <c r="P64" s="206">
        <f>CHI!P$55</f>
        <v>33.576956147893377</v>
      </c>
      <c r="Q64" s="206">
        <f>CHI!Q$55</f>
        <v>28.914684245724651</v>
      </c>
      <c r="R64" s="206">
        <f>CHI!R$55</f>
        <v>33.147033533963892</v>
      </c>
      <c r="S64" s="206">
        <f>CHI!S$55</f>
        <v>34.537116652335918</v>
      </c>
      <c r="T64" s="206">
        <f>CHI!T$55</f>
        <v>31.780835005254591</v>
      </c>
      <c r="U64" s="206">
        <f>CHI!U$55</f>
        <v>33.777586701060478</v>
      </c>
      <c r="V64" s="206">
        <f>CHI!V$55</f>
        <v>30.753797649756379</v>
      </c>
      <c r="W64" s="206">
        <f>CHI!W$55</f>
        <v>29.47394966934073</v>
      </c>
    </row>
    <row r="65" spans="1:23" ht="12" customHeight="1" x14ac:dyDescent="0.25">
      <c r="A65" s="19" t="s">
        <v>22</v>
      </c>
      <c r="B65" s="207">
        <f>NMM!B$51</f>
        <v>386.16070507308683</v>
      </c>
      <c r="C65" s="207">
        <f>NMM!C$51</f>
        <v>395.89157351676687</v>
      </c>
      <c r="D65" s="207">
        <f>NMM!D$51</f>
        <v>401.46517626827182</v>
      </c>
      <c r="E65" s="207">
        <f>NMM!E$51</f>
        <v>406.476612209802</v>
      </c>
      <c r="F65" s="207">
        <f>NMM!F$51</f>
        <v>429.98263112639745</v>
      </c>
      <c r="G65" s="207">
        <f>NMM!G$51</f>
        <v>416.09871023215811</v>
      </c>
      <c r="H65" s="207">
        <f>NMM!H$51</f>
        <v>434.78718830610489</v>
      </c>
      <c r="I65" s="207">
        <f>NMM!I$51</f>
        <v>437.26079105760959</v>
      </c>
      <c r="J65" s="207">
        <f>NMM!J$51</f>
        <v>431.08340498710231</v>
      </c>
      <c r="K65" s="207">
        <f>NMM!K$51</f>
        <v>302.44909716251078</v>
      </c>
      <c r="L65" s="207">
        <f>NMM!L$51</f>
        <v>324.80447119518476</v>
      </c>
      <c r="M65" s="207">
        <f>NMM!M$51</f>
        <v>345.10008598452288</v>
      </c>
      <c r="N65" s="207">
        <f>NMM!N$51</f>
        <v>316.5121238177129</v>
      </c>
      <c r="O65" s="207">
        <f>NMM!O$51</f>
        <v>307.89492691315559</v>
      </c>
      <c r="P65" s="207">
        <f>NMM!P$51</f>
        <v>291.48323301805669</v>
      </c>
      <c r="Q65" s="207">
        <f>NMM!Q$51</f>
        <v>286.09054170249345</v>
      </c>
      <c r="R65" s="207">
        <f>NMM!R$51</f>
        <v>305.44221840068803</v>
      </c>
      <c r="S65" s="207">
        <f>NMM!S$51</f>
        <v>322.69750644883925</v>
      </c>
      <c r="T65" s="207">
        <f>NMM!T$51</f>
        <v>311.24084264832328</v>
      </c>
      <c r="U65" s="207">
        <f>NMM!U$51</f>
        <v>298.53121238177141</v>
      </c>
      <c r="V65" s="207">
        <f>NMM!V$51</f>
        <v>288.26620808254506</v>
      </c>
      <c r="W65" s="207">
        <f>NMM!W$51</f>
        <v>297.35881341358544</v>
      </c>
    </row>
    <row r="66" spans="1:23" ht="12" customHeight="1" x14ac:dyDescent="0.25">
      <c r="A66" s="18" t="s">
        <v>49</v>
      </c>
      <c r="B66" s="206">
        <f>NMM!B$52</f>
        <v>110.677104</v>
      </c>
      <c r="C66" s="206">
        <f>NMM!C$52</f>
        <v>113.478483086195</v>
      </c>
      <c r="D66" s="206">
        <f>NMM!D$52</f>
        <v>102.7793863051325</v>
      </c>
      <c r="E66" s="206">
        <f>NMM!E$52</f>
        <v>113.25666736519371</v>
      </c>
      <c r="F66" s="206">
        <f>NMM!F$52</f>
        <v>103.61503177170501</v>
      </c>
      <c r="G66" s="206">
        <f>NMM!G$52</f>
        <v>108.5580304565856</v>
      </c>
      <c r="H66" s="206">
        <f>NMM!H$52</f>
        <v>133.34240639751869</v>
      </c>
      <c r="I66" s="206">
        <f>NMM!I$52</f>
        <v>129.2479700519479</v>
      </c>
      <c r="J66" s="206">
        <f>NMM!J$52</f>
        <v>123.0619559461948</v>
      </c>
      <c r="K66" s="206">
        <f>NMM!K$52</f>
        <v>81.309378726224821</v>
      </c>
      <c r="L66" s="206">
        <f>NMM!L$52</f>
        <v>89.329198473681544</v>
      </c>
      <c r="M66" s="206">
        <f>NMM!M$52</f>
        <v>103.8198144068794</v>
      </c>
      <c r="N66" s="206">
        <f>NMM!N$52</f>
        <v>95.347035929016513</v>
      </c>
      <c r="O66" s="206">
        <f>NMM!O$52</f>
        <v>99.536079140271681</v>
      </c>
      <c r="P66" s="206">
        <f>NMM!P$52</f>
        <v>88.045491391010543</v>
      </c>
      <c r="Q66" s="206">
        <f>NMM!Q$52</f>
        <v>86.281684776690525</v>
      </c>
      <c r="R66" s="206">
        <f>NMM!R$52</f>
        <v>103.7372249847907</v>
      </c>
      <c r="S66" s="206">
        <f>NMM!S$52</f>
        <v>113.10237121544991</v>
      </c>
      <c r="T66" s="206">
        <f>NMM!T$52</f>
        <v>112.1093342333851</v>
      </c>
      <c r="U66" s="206">
        <f>NMM!U$52</f>
        <v>114.0075616138339</v>
      </c>
      <c r="V66" s="206">
        <f>NMM!V$52</f>
        <v>103.803503601646</v>
      </c>
      <c r="W66" s="206">
        <f>NMM!W$52</f>
        <v>112.713511306245</v>
      </c>
    </row>
    <row r="67" spans="1:23" ht="12" customHeight="1" x14ac:dyDescent="0.25">
      <c r="A67" s="18" t="s">
        <v>50</v>
      </c>
      <c r="B67" s="206">
        <f>NMM!B$53</f>
        <v>137.79157342663191</v>
      </c>
      <c r="C67" s="206">
        <f>NMM!C$53</f>
        <v>152.27629101160809</v>
      </c>
      <c r="D67" s="206">
        <f>NMM!D$53</f>
        <v>178.4432686800973</v>
      </c>
      <c r="E67" s="206">
        <f>NMM!E$53</f>
        <v>182.28734639545479</v>
      </c>
      <c r="F67" s="206">
        <f>NMM!F$53</f>
        <v>208.48379718751411</v>
      </c>
      <c r="G67" s="206">
        <f>NMM!G$53</f>
        <v>194.5096869099759</v>
      </c>
      <c r="H67" s="206">
        <f>NMM!H$53</f>
        <v>181.5690231263807</v>
      </c>
      <c r="I67" s="206">
        <f>NMM!I$53</f>
        <v>185.6879028145265</v>
      </c>
      <c r="J67" s="206">
        <f>NMM!J$53</f>
        <v>206.4187993253808</v>
      </c>
      <c r="K67" s="206">
        <f>NMM!K$53</f>
        <v>157.47497884728801</v>
      </c>
      <c r="L67" s="206">
        <f>NMM!L$53</f>
        <v>179.14861814786539</v>
      </c>
      <c r="M67" s="206">
        <f>NMM!M$53</f>
        <v>183.36950275382961</v>
      </c>
      <c r="N67" s="206">
        <f>NMM!N$53</f>
        <v>168.70505643299239</v>
      </c>
      <c r="O67" s="206">
        <f>NMM!O$53</f>
        <v>156.31118532126141</v>
      </c>
      <c r="P67" s="206">
        <f>NMM!P$53</f>
        <v>153.83880597420239</v>
      </c>
      <c r="Q67" s="206">
        <f>NMM!Q$53</f>
        <v>149.4073984366772</v>
      </c>
      <c r="R67" s="206">
        <f>NMM!R$53</f>
        <v>159.93347481398169</v>
      </c>
      <c r="S67" s="206">
        <f>NMM!S$53</f>
        <v>186.2076566552569</v>
      </c>
      <c r="T67" s="206">
        <f>NMM!T$53</f>
        <v>177.4675741683433</v>
      </c>
      <c r="U67" s="206">
        <f>NMM!U$53</f>
        <v>162.83224201398431</v>
      </c>
      <c r="V67" s="206">
        <f>NMM!V$53</f>
        <v>164.73485755612089</v>
      </c>
      <c r="W67" s="206">
        <f>NMM!W$53</f>
        <v>165.14896217979719</v>
      </c>
    </row>
    <row r="68" spans="1:23" ht="12" customHeight="1" x14ac:dyDescent="0.25">
      <c r="A68" s="18" t="s">
        <v>58</v>
      </c>
      <c r="B68" s="206">
        <f>NMM!B$54</f>
        <v>137.6920276464549</v>
      </c>
      <c r="C68" s="206">
        <f>NMM!C$54</f>
        <v>130.13679941896379</v>
      </c>
      <c r="D68" s="206">
        <f>NMM!D$54</f>
        <v>120.242521283042</v>
      </c>
      <c r="E68" s="206">
        <f>NMM!E$54</f>
        <v>110.9325984491535</v>
      </c>
      <c r="F68" s="206">
        <f>NMM!F$54</f>
        <v>117.8838021671783</v>
      </c>
      <c r="G68" s="206">
        <f>NMM!G$54</f>
        <v>113.0309928655966</v>
      </c>
      <c r="H68" s="206">
        <f>NMM!H$54</f>
        <v>119.87575878220549</v>
      </c>
      <c r="I68" s="206">
        <f>NMM!I$54</f>
        <v>122.3249181911352</v>
      </c>
      <c r="J68" s="206">
        <f>NMM!J$54</f>
        <v>101.6026497155267</v>
      </c>
      <c r="K68" s="206">
        <f>NMM!K$54</f>
        <v>63.664739588997932</v>
      </c>
      <c r="L68" s="206">
        <f>NMM!L$54</f>
        <v>56.326654573637803</v>
      </c>
      <c r="M68" s="206">
        <f>NMM!M$54</f>
        <v>57.910768823813839</v>
      </c>
      <c r="N68" s="206">
        <f>NMM!N$54</f>
        <v>52.460031455703962</v>
      </c>
      <c r="O68" s="206">
        <f>NMM!O$54</f>
        <v>52.047662451622507</v>
      </c>
      <c r="P68" s="206">
        <f>NMM!P$54</f>
        <v>49.598935652843778</v>
      </c>
      <c r="Q68" s="206">
        <f>NMM!Q$54</f>
        <v>50.401458489125737</v>
      </c>
      <c r="R68" s="206">
        <f>NMM!R$54</f>
        <v>41.771518601915652</v>
      </c>
      <c r="S68" s="206">
        <f>NMM!S$54</f>
        <v>23.387478578132448</v>
      </c>
      <c r="T68" s="206">
        <f>NMM!T$54</f>
        <v>21.663934246594859</v>
      </c>
      <c r="U68" s="206">
        <f>NMM!U$54</f>
        <v>21.691408753953141</v>
      </c>
      <c r="V68" s="206">
        <f>NMM!V$54</f>
        <v>19.727846924778191</v>
      </c>
      <c r="W68" s="206">
        <f>NMM!W$54</f>
        <v>19.496339927543271</v>
      </c>
    </row>
    <row r="69" spans="1:23" ht="12" customHeight="1" x14ac:dyDescent="0.25">
      <c r="A69" s="19" t="s">
        <v>23</v>
      </c>
      <c r="B69" s="207">
        <f>PPA!B$52</f>
        <v>6579.506448839209</v>
      </c>
      <c r="C69" s="207">
        <f>PPA!C$52</f>
        <v>6200.7181427343103</v>
      </c>
      <c r="D69" s="207">
        <f>PPA!D$52</f>
        <v>6268.3630266552036</v>
      </c>
      <c r="E69" s="207">
        <f>PPA!E$52</f>
        <v>6203.6793637145302</v>
      </c>
      <c r="F69" s="207">
        <f>PPA!F$52</f>
        <v>6439.3978503869293</v>
      </c>
      <c r="G69" s="207">
        <f>PPA!G$52</f>
        <v>5728.0382631126377</v>
      </c>
      <c r="H69" s="207">
        <f>PPA!H$52</f>
        <v>6598.8582115219251</v>
      </c>
      <c r="I69" s="207">
        <f>PPA!I$52</f>
        <v>7165.8967325881322</v>
      </c>
      <c r="J69" s="207">
        <f>PPA!J$52</f>
        <v>6695.4894239036967</v>
      </c>
      <c r="K69" s="207">
        <f>PPA!K$52</f>
        <v>5313.0321582115203</v>
      </c>
      <c r="L69" s="207">
        <f>PPA!L$52</f>
        <v>6101.3937231298369</v>
      </c>
      <c r="M69" s="207">
        <f>PPA!M$52</f>
        <v>6048.3841788478067</v>
      </c>
      <c r="N69" s="207">
        <f>PPA!N$52</f>
        <v>5910.9996560619102</v>
      </c>
      <c r="O69" s="207">
        <f>PPA!O$52</f>
        <v>5916.5783319002576</v>
      </c>
      <c r="P69" s="207">
        <f>PPA!P$52</f>
        <v>5873.6429062768693</v>
      </c>
      <c r="Q69" s="207">
        <f>PPA!Q$52</f>
        <v>5886.2718830610484</v>
      </c>
      <c r="R69" s="207">
        <f>PPA!R$52</f>
        <v>6062.9661220980242</v>
      </c>
      <c r="S69" s="207">
        <f>PPA!S$52</f>
        <v>6266.7355975924347</v>
      </c>
      <c r="T69" s="207">
        <f>PPA!T$52</f>
        <v>6506.2271711092017</v>
      </c>
      <c r="U69" s="207">
        <f>PPA!U$52</f>
        <v>6545.9240756663794</v>
      </c>
      <c r="V69" s="207">
        <f>PPA!V$52</f>
        <v>5937.7066208082542</v>
      </c>
      <c r="W69" s="207">
        <f>PPA!W$52</f>
        <v>6197.7070507308672</v>
      </c>
    </row>
    <row r="70" spans="1:23" ht="12" customHeight="1" x14ac:dyDescent="0.25">
      <c r="A70" s="18" t="s">
        <v>52</v>
      </c>
      <c r="B70" s="206">
        <f>PPA!B$53</f>
        <v>3433.8695336769019</v>
      </c>
      <c r="C70" s="206">
        <f>PPA!C$53</f>
        <v>3243.6223066592202</v>
      </c>
      <c r="D70" s="206">
        <f>PPA!D$53</f>
        <v>3288.3874622417138</v>
      </c>
      <c r="E70" s="206">
        <f>PPA!E$53</f>
        <v>3291.6335425779471</v>
      </c>
      <c r="F70" s="206">
        <f>PPA!F$53</f>
        <v>3395.1673802016248</v>
      </c>
      <c r="G70" s="206">
        <f>PPA!G$53</f>
        <v>3019.8934663018049</v>
      </c>
      <c r="H70" s="206">
        <f>PPA!H$53</f>
        <v>3464.6203565122769</v>
      </c>
      <c r="I70" s="206">
        <f>PPA!I$53</f>
        <v>3799.8426862149322</v>
      </c>
      <c r="J70" s="206">
        <f>PPA!J$53</f>
        <v>3529.4405475710369</v>
      </c>
      <c r="K70" s="206">
        <f>PPA!K$53</f>
        <v>2717.923735725165</v>
      </c>
      <c r="L70" s="206">
        <f>PPA!L$53</f>
        <v>3229.9985066536451</v>
      </c>
      <c r="M70" s="206">
        <f>PPA!M$53</f>
        <v>3236.4562673382961</v>
      </c>
      <c r="N70" s="206">
        <f>PPA!N$53</f>
        <v>3250.1731390219252</v>
      </c>
      <c r="O70" s="206">
        <f>PPA!O$53</f>
        <v>3306.5511169285719</v>
      </c>
      <c r="P70" s="206">
        <f>PPA!P$53</f>
        <v>3275.3875450288879</v>
      </c>
      <c r="Q70" s="206">
        <f>PPA!Q$53</f>
        <v>3251.964455429953</v>
      </c>
      <c r="R70" s="206">
        <f>PPA!R$53</f>
        <v>3349.2111427963782</v>
      </c>
      <c r="S70" s="206">
        <f>PPA!S$53</f>
        <v>3487.9446190941721</v>
      </c>
      <c r="T70" s="206">
        <f>PPA!T$53</f>
        <v>3695.8483095762922</v>
      </c>
      <c r="U70" s="206">
        <f>PPA!U$53</f>
        <v>3844.8939532645099</v>
      </c>
      <c r="V70" s="206">
        <f>PPA!V$53</f>
        <v>3586.018090832285</v>
      </c>
      <c r="W70" s="206">
        <f>PPA!W$53</f>
        <v>3650.0499883771972</v>
      </c>
    </row>
    <row r="71" spans="1:23" ht="12" customHeight="1" x14ac:dyDescent="0.25">
      <c r="A71" s="18" t="s">
        <v>59</v>
      </c>
      <c r="B71" s="206">
        <f>PPA!B$54</f>
        <v>3084.5631057095088</v>
      </c>
      <c r="C71" s="206">
        <f>PPA!C$54</f>
        <v>2899.5381026395248</v>
      </c>
      <c r="D71" s="206">
        <f>PPA!D$54</f>
        <v>2921.7899220636068</v>
      </c>
      <c r="E71" s="206">
        <f>PPA!E$54</f>
        <v>2854.4606003739218</v>
      </c>
      <c r="F71" s="206">
        <f>PPA!F$54</f>
        <v>2984.4572090199972</v>
      </c>
      <c r="G71" s="206">
        <f>PPA!G$54</f>
        <v>2654.9746813713382</v>
      </c>
      <c r="H71" s="206">
        <f>PPA!H$54</f>
        <v>3072.9844141702329</v>
      </c>
      <c r="I71" s="206">
        <f>PPA!I$54</f>
        <v>3299.5371100334341</v>
      </c>
      <c r="J71" s="206">
        <f>PPA!J$54</f>
        <v>3103.898463007833</v>
      </c>
      <c r="K71" s="206">
        <f>PPA!K$54</f>
        <v>2545.790572253919</v>
      </c>
      <c r="L71" s="206">
        <f>PPA!L$54</f>
        <v>2814.759455034135</v>
      </c>
      <c r="M71" s="206">
        <f>PPA!M$54</f>
        <v>2755.7842074629189</v>
      </c>
      <c r="N71" s="206">
        <f>PPA!N$54</f>
        <v>2605.9580752386132</v>
      </c>
      <c r="O71" s="206">
        <f>PPA!O$54</f>
        <v>2555.1069895011592</v>
      </c>
      <c r="P71" s="206">
        <f>PPA!P$54</f>
        <v>2526.3245310196448</v>
      </c>
      <c r="Q71" s="206">
        <f>PPA!Q$54</f>
        <v>2592.4305765753961</v>
      </c>
      <c r="R71" s="206">
        <f>PPA!R$54</f>
        <v>2624.612913762332</v>
      </c>
      <c r="S71" s="206">
        <f>PPA!S$54</f>
        <v>2731.2391489386941</v>
      </c>
      <c r="T71" s="206">
        <f>PPA!T$54</f>
        <v>2751.5988863728821</v>
      </c>
      <c r="U71" s="206">
        <f>PPA!U$54</f>
        <v>2656.9654429330631</v>
      </c>
      <c r="V71" s="206">
        <f>PPA!V$54</f>
        <v>2310.0863517013918</v>
      </c>
      <c r="W71" s="206">
        <f>PPA!W$54</f>
        <v>2504.2332069690779</v>
      </c>
    </row>
    <row r="72" spans="1:23" ht="12" customHeight="1" x14ac:dyDescent="0.25">
      <c r="A72" s="18" t="s">
        <v>60</v>
      </c>
      <c r="B72" s="206">
        <f>PPA!B$55</f>
        <v>61.073809452798379</v>
      </c>
      <c r="C72" s="206">
        <f>PPA!C$55</f>
        <v>57.557733435564529</v>
      </c>
      <c r="D72" s="206">
        <f>PPA!D$55</f>
        <v>58.185642349882933</v>
      </c>
      <c r="E72" s="206">
        <f>PPA!E$55</f>
        <v>57.585220762661173</v>
      </c>
      <c r="F72" s="206">
        <f>PPA!F$55</f>
        <v>59.77326116530746</v>
      </c>
      <c r="G72" s="206">
        <f>PPA!G$55</f>
        <v>53.170115439494531</v>
      </c>
      <c r="H72" s="206">
        <f>PPA!H$55</f>
        <v>61.253440839415298</v>
      </c>
      <c r="I72" s="206">
        <f>PPA!I$55</f>
        <v>66.516936339766119</v>
      </c>
      <c r="J72" s="206">
        <f>PPA!J$55</f>
        <v>62.150413324826943</v>
      </c>
      <c r="K72" s="206">
        <f>PPA!K$55</f>
        <v>49.317850232436243</v>
      </c>
      <c r="L72" s="206">
        <f>PPA!L$55</f>
        <v>56.635761442056797</v>
      </c>
      <c r="M72" s="206">
        <f>PPA!M$55</f>
        <v>56.143704046591893</v>
      </c>
      <c r="N72" s="206">
        <f>PPA!N$55</f>
        <v>54.868441801371389</v>
      </c>
      <c r="O72" s="206">
        <f>PPA!O$55</f>
        <v>54.920225470526432</v>
      </c>
      <c r="P72" s="206">
        <f>PPA!P$55</f>
        <v>71.930830228336703</v>
      </c>
      <c r="Q72" s="206">
        <f>PPA!Q$55</f>
        <v>41.876851055698879</v>
      </c>
      <c r="R72" s="206">
        <f>PPA!R$55</f>
        <v>89.142065539314018</v>
      </c>
      <c r="S72" s="206">
        <f>PPA!S$55</f>
        <v>47.551829559568169</v>
      </c>
      <c r="T72" s="206">
        <f>PPA!T$55</f>
        <v>58.779975160026773</v>
      </c>
      <c r="U72" s="206">
        <f>PPA!U$55</f>
        <v>44.064679468806723</v>
      </c>
      <c r="V72" s="206">
        <f>PPA!V$55</f>
        <v>41.602178274577241</v>
      </c>
      <c r="W72" s="206">
        <f>PPA!W$55</f>
        <v>43.423855384591633</v>
      </c>
    </row>
    <row r="73" spans="1:23" ht="12" customHeight="1" x14ac:dyDescent="0.25">
      <c r="A73" s="20" t="s">
        <v>61</v>
      </c>
      <c r="B73" s="208">
        <f>FBT!B$12</f>
        <v>275.49836629406701</v>
      </c>
      <c r="C73" s="208">
        <f>FBT!C$12</f>
        <v>260.5895958727429</v>
      </c>
      <c r="D73" s="208">
        <f>FBT!D$12</f>
        <v>255.05305245055891</v>
      </c>
      <c r="E73" s="208">
        <f>FBT!E$12</f>
        <v>246.57076526225271</v>
      </c>
      <c r="F73" s="208">
        <f>FBT!F$12</f>
        <v>231.11220980223561</v>
      </c>
      <c r="G73" s="208">
        <f>FBT!G$12</f>
        <v>220.10240756663799</v>
      </c>
      <c r="H73" s="208">
        <f>FBT!H$12</f>
        <v>232.86818572656921</v>
      </c>
      <c r="I73" s="208">
        <f>FBT!I$12</f>
        <v>340.49449699054162</v>
      </c>
      <c r="J73" s="208">
        <f>FBT!J$12</f>
        <v>324.64385210662078</v>
      </c>
      <c r="K73" s="208">
        <f>FBT!K$12</f>
        <v>424.77721410146171</v>
      </c>
      <c r="L73" s="208">
        <f>FBT!L$12</f>
        <v>422.60472914875322</v>
      </c>
      <c r="M73" s="208">
        <f>FBT!M$12</f>
        <v>399.78641444539983</v>
      </c>
      <c r="N73" s="208">
        <f>FBT!N$12</f>
        <v>381.29329320722258</v>
      </c>
      <c r="O73" s="208">
        <f>FBT!O$12</f>
        <v>385.37489251934647</v>
      </c>
      <c r="P73" s="208">
        <f>FBT!P$12</f>
        <v>399.41831470335342</v>
      </c>
      <c r="Q73" s="208">
        <f>FBT!Q$12</f>
        <v>391.24350816852962</v>
      </c>
      <c r="R73" s="208">
        <f>FBT!R$12</f>
        <v>408.48727429062762</v>
      </c>
      <c r="S73" s="208">
        <f>FBT!S$12</f>
        <v>414.09363714531378</v>
      </c>
      <c r="T73" s="208">
        <f>FBT!T$12</f>
        <v>425.54350816852963</v>
      </c>
      <c r="U73" s="208">
        <f>FBT!U$12</f>
        <v>407.49544282029228</v>
      </c>
      <c r="V73" s="208">
        <f>FBT!V$12</f>
        <v>409.313241616509</v>
      </c>
      <c r="W73" s="208">
        <f>FBT!W$12</f>
        <v>439.07102321582113</v>
      </c>
    </row>
    <row r="74" spans="1:23" ht="12" customHeight="1" x14ac:dyDescent="0.25">
      <c r="A74" s="14" t="s">
        <v>62</v>
      </c>
      <c r="B74" s="206">
        <f>TRE!B$12</f>
        <v>74.21659501289767</v>
      </c>
      <c r="C74" s="206">
        <f>TRE!C$12</f>
        <v>85.893723129836644</v>
      </c>
      <c r="D74" s="206">
        <f>TRE!D$12</f>
        <v>76.273086844368009</v>
      </c>
      <c r="E74" s="206">
        <f>TRE!E$12</f>
        <v>73.492863284608774</v>
      </c>
      <c r="F74" s="206">
        <f>TRE!F$12</f>
        <v>58.12785898538263</v>
      </c>
      <c r="G74" s="206">
        <f>TRE!G$12</f>
        <v>57.54032674118659</v>
      </c>
      <c r="H74" s="206">
        <f>TRE!H$12</f>
        <v>53.582115219260523</v>
      </c>
      <c r="I74" s="206">
        <f>TRE!I$12</f>
        <v>74.336285468615628</v>
      </c>
      <c r="J74" s="206">
        <f>TRE!J$12</f>
        <v>66.078503869303518</v>
      </c>
      <c r="K74" s="206">
        <f>TRE!K$12</f>
        <v>57.58959587274289</v>
      </c>
      <c r="L74" s="206">
        <f>TRE!L$12</f>
        <v>73.933705932932057</v>
      </c>
      <c r="M74" s="206">
        <f>TRE!M$12</f>
        <v>58.662166809974202</v>
      </c>
      <c r="N74" s="206">
        <f>TRE!N$12</f>
        <v>58.155460017196901</v>
      </c>
      <c r="O74" s="206">
        <f>TRE!O$12</f>
        <v>56.080653482373172</v>
      </c>
      <c r="P74" s="206">
        <f>TRE!P$12</f>
        <v>59.7</v>
      </c>
      <c r="Q74" s="206">
        <f>TRE!Q$12</f>
        <v>61.258211521926043</v>
      </c>
      <c r="R74" s="206">
        <f>TRE!R$12</f>
        <v>67.160189165950129</v>
      </c>
      <c r="S74" s="206">
        <f>TRE!S$12</f>
        <v>61.974118658641437</v>
      </c>
      <c r="T74" s="206">
        <f>TRE!T$12</f>
        <v>59.955460017196899</v>
      </c>
      <c r="U74" s="206">
        <f>TRE!U$12</f>
        <v>56.733877901977642</v>
      </c>
      <c r="V74" s="206">
        <f>TRE!V$12</f>
        <v>52.074720550300952</v>
      </c>
      <c r="W74" s="206">
        <f>TRE!W$12</f>
        <v>52.954256233877892</v>
      </c>
    </row>
    <row r="75" spans="1:23" ht="12" customHeight="1" x14ac:dyDescent="0.25">
      <c r="A75" s="14" t="s">
        <v>63</v>
      </c>
      <c r="B75" s="206">
        <f>MAE!B$12</f>
        <v>256.93138435081681</v>
      </c>
      <c r="C75" s="206">
        <f>MAE!C$12</f>
        <v>248.44746345657779</v>
      </c>
      <c r="D75" s="206">
        <f>MAE!D$12</f>
        <v>250.57317282889079</v>
      </c>
      <c r="E75" s="206">
        <f>MAE!E$12</f>
        <v>256.13112639724852</v>
      </c>
      <c r="F75" s="206">
        <f>MAE!F$12</f>
        <v>253.05717970765261</v>
      </c>
      <c r="G75" s="206">
        <f>MAE!G$12</f>
        <v>252.56044711951839</v>
      </c>
      <c r="H75" s="206">
        <f>MAE!H$12</f>
        <v>256.77231298366291</v>
      </c>
      <c r="I75" s="206">
        <f>MAE!I$12</f>
        <v>324.69819432502152</v>
      </c>
      <c r="J75" s="206">
        <f>MAE!J$12</f>
        <v>350.0070507308684</v>
      </c>
      <c r="K75" s="206">
        <f>MAE!K$12</f>
        <v>350.66844368013761</v>
      </c>
      <c r="L75" s="206">
        <f>MAE!L$12</f>
        <v>365.80756663800508</v>
      </c>
      <c r="M75" s="206">
        <f>MAE!M$12</f>
        <v>340.54849527085122</v>
      </c>
      <c r="N75" s="206">
        <f>MAE!N$12</f>
        <v>323.16663800515897</v>
      </c>
      <c r="O75" s="206">
        <f>MAE!O$12</f>
        <v>314.86328460877041</v>
      </c>
      <c r="P75" s="206">
        <f>MAE!P$12</f>
        <v>331.007222699914</v>
      </c>
      <c r="Q75" s="206">
        <f>MAE!Q$12</f>
        <v>299.93336199484088</v>
      </c>
      <c r="R75" s="206">
        <f>MAE!R$12</f>
        <v>307.92209802235601</v>
      </c>
      <c r="S75" s="206">
        <f>MAE!S$12</f>
        <v>306.50558899398112</v>
      </c>
      <c r="T75" s="206">
        <f>MAE!T$12</f>
        <v>322.13783319002579</v>
      </c>
      <c r="U75" s="206">
        <f>MAE!U$12</f>
        <v>322.96190885640578</v>
      </c>
      <c r="V75" s="206">
        <f>MAE!V$12</f>
        <v>304.96904557179698</v>
      </c>
      <c r="W75" s="206">
        <f>MAE!W$12</f>
        <v>327.3190885640584</v>
      </c>
    </row>
    <row r="76" spans="1:23" ht="12" customHeight="1" x14ac:dyDescent="0.25">
      <c r="A76" s="14" t="s">
        <v>64</v>
      </c>
      <c r="B76" s="206">
        <f>TEL!B$12</f>
        <v>52.777730008598454</v>
      </c>
      <c r="C76" s="206">
        <f>TEL!C$12</f>
        <v>50.312897678417883</v>
      </c>
      <c r="D76" s="206">
        <f>TEL!D$12</f>
        <v>46.668185726569213</v>
      </c>
      <c r="E76" s="206">
        <f>TEL!E$12</f>
        <v>45.122785898538247</v>
      </c>
      <c r="F76" s="206">
        <f>TEL!F$12</f>
        <v>41.181771281169382</v>
      </c>
      <c r="G76" s="206">
        <f>TEL!G$12</f>
        <v>36.462166809974192</v>
      </c>
      <c r="H76" s="206">
        <f>TEL!H$12</f>
        <v>34.848495270851252</v>
      </c>
      <c r="I76" s="206">
        <f>TEL!I$12</f>
        <v>41.536113499570071</v>
      </c>
      <c r="J76" s="206">
        <f>TEL!J$12</f>
        <v>43.468357695614777</v>
      </c>
      <c r="K76" s="206">
        <f>TEL!K$12</f>
        <v>35.737489251934647</v>
      </c>
      <c r="L76" s="206">
        <f>TEL!L$12</f>
        <v>28.959243336199481</v>
      </c>
      <c r="M76" s="206">
        <f>TEL!M$12</f>
        <v>31.070765262252792</v>
      </c>
      <c r="N76" s="206">
        <f>TEL!N$12</f>
        <v>37.551934651762693</v>
      </c>
      <c r="O76" s="206">
        <f>TEL!O$12</f>
        <v>32.694926913155633</v>
      </c>
      <c r="P76" s="206">
        <f>TEL!P$12</f>
        <v>29.29398108340499</v>
      </c>
      <c r="Q76" s="206">
        <f>TEL!Q$12</f>
        <v>26.373086844368011</v>
      </c>
      <c r="R76" s="206">
        <f>TEL!R$12</f>
        <v>23.877472055030101</v>
      </c>
      <c r="S76" s="206">
        <f>TEL!S$12</f>
        <v>22.031470335339641</v>
      </c>
      <c r="T76" s="206">
        <f>TEL!T$12</f>
        <v>21.09191745485812</v>
      </c>
      <c r="U76" s="206">
        <f>TEL!U$12</f>
        <v>18.205073086844369</v>
      </c>
      <c r="V76" s="206">
        <f>TEL!V$12</f>
        <v>19.153396388650041</v>
      </c>
      <c r="W76" s="206">
        <f>TEL!W$12</f>
        <v>22.09054170249355</v>
      </c>
    </row>
    <row r="77" spans="1:23" ht="12" customHeight="1" x14ac:dyDescent="0.25">
      <c r="A77" s="14" t="s">
        <v>65</v>
      </c>
      <c r="B77" s="206">
        <f>WWP!B$12</f>
        <v>337.15485812553737</v>
      </c>
      <c r="C77" s="206">
        <f>WWP!C$12</f>
        <v>355.20447119518491</v>
      </c>
      <c r="D77" s="206">
        <f>WWP!D$12</f>
        <v>350.91435941530523</v>
      </c>
      <c r="E77" s="206">
        <f>WWP!E$12</f>
        <v>348.70412725709372</v>
      </c>
      <c r="F77" s="206">
        <f>WWP!F$12</f>
        <v>359.6255374032674</v>
      </c>
      <c r="G77" s="206">
        <f>WWP!G$12</f>
        <v>385.75760963026659</v>
      </c>
      <c r="H77" s="206">
        <f>WWP!H$12</f>
        <v>379.40369733447972</v>
      </c>
      <c r="I77" s="206">
        <f>WWP!I$12</f>
        <v>671.5094582975064</v>
      </c>
      <c r="J77" s="206">
        <f>WWP!J$12</f>
        <v>548.97824591573499</v>
      </c>
      <c r="K77" s="206">
        <f>WWP!K$12</f>
        <v>497.40997420464299</v>
      </c>
      <c r="L77" s="206">
        <f>WWP!L$12</f>
        <v>557.25554600171961</v>
      </c>
      <c r="M77" s="206">
        <f>WWP!M$12</f>
        <v>578.15657781599305</v>
      </c>
      <c r="N77" s="206">
        <f>WWP!N$12</f>
        <v>557.77790197764398</v>
      </c>
      <c r="O77" s="206">
        <f>WWP!O$12</f>
        <v>543.31152192605316</v>
      </c>
      <c r="P77" s="206">
        <f>WWP!P$12</f>
        <v>511.10068787618218</v>
      </c>
      <c r="Q77" s="206">
        <f>WWP!Q$12</f>
        <v>488.88383490971609</v>
      </c>
      <c r="R77" s="206">
        <f>WWP!R$12</f>
        <v>517.33344797936365</v>
      </c>
      <c r="S77" s="206">
        <f>WWP!S$12</f>
        <v>582.87953568357693</v>
      </c>
      <c r="T77" s="206">
        <f>WWP!T$12</f>
        <v>573.32966466036112</v>
      </c>
      <c r="U77" s="206">
        <f>WWP!U$12</f>
        <v>540.73069647463467</v>
      </c>
      <c r="V77" s="206">
        <f>WWP!V$12</f>
        <v>541.44935511607923</v>
      </c>
      <c r="W77" s="206">
        <f>WWP!W$12</f>
        <v>581.56938950988831</v>
      </c>
    </row>
    <row r="78" spans="1:23" ht="12" customHeight="1" x14ac:dyDescent="0.25">
      <c r="A78" s="21" t="s">
        <v>66</v>
      </c>
      <c r="B78" s="209">
        <f>OIS!B$12</f>
        <v>1948.4548581255351</v>
      </c>
      <c r="C78" s="209">
        <f>OIS!C$12</f>
        <v>2034.856061908856</v>
      </c>
      <c r="D78" s="209">
        <f>OIS!D$12</f>
        <v>2379.6232158211528</v>
      </c>
      <c r="E78" s="209">
        <f>OIS!E$12</f>
        <v>2390.765004299225</v>
      </c>
      <c r="F78" s="209">
        <f>OIS!F$12</f>
        <v>2436.6488392089432</v>
      </c>
      <c r="G78" s="209">
        <f>OIS!G$12</f>
        <v>2302.183061049011</v>
      </c>
      <c r="H78" s="209">
        <f>OIS!H$12</f>
        <v>2478.901461736888</v>
      </c>
      <c r="I78" s="209">
        <f>OIS!I$12</f>
        <v>794.73404987102413</v>
      </c>
      <c r="J78" s="209">
        <f>OIS!J$12</f>
        <v>794.41478933791791</v>
      </c>
      <c r="K78" s="209">
        <f>OIS!K$12</f>
        <v>654.1672398968168</v>
      </c>
      <c r="L78" s="209">
        <f>OIS!L$12</f>
        <v>834.61883061049002</v>
      </c>
      <c r="M78" s="209">
        <f>OIS!M$12</f>
        <v>706.92510748065365</v>
      </c>
      <c r="N78" s="209">
        <f>OIS!N$12</f>
        <v>762.8576956147881</v>
      </c>
      <c r="O78" s="209">
        <f>OIS!O$12</f>
        <v>751.03396388650174</v>
      </c>
      <c r="P78" s="209">
        <f>OIS!P$12</f>
        <v>773.43009458297661</v>
      </c>
      <c r="Q78" s="209">
        <f>OIS!Q$12</f>
        <v>717.96870163370647</v>
      </c>
      <c r="R78" s="209">
        <f>OIS!R$12</f>
        <v>751.24883920893899</v>
      </c>
      <c r="S78" s="209">
        <f>OIS!S$12</f>
        <v>765.30739466895955</v>
      </c>
      <c r="T78" s="209">
        <f>OIS!T$12</f>
        <v>752.44952708512847</v>
      </c>
      <c r="U78" s="209">
        <f>OIS!U$12</f>
        <v>782.91496130696225</v>
      </c>
      <c r="V78" s="209">
        <f>OIS!V$12</f>
        <v>756.27635425623555</v>
      </c>
      <c r="W78" s="209">
        <f>OIS!W$12</f>
        <v>803.25133276010411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1036.4125537403265</v>
      </c>
      <c r="C81" s="212">
        <v>885.95210662080819</v>
      </c>
      <c r="D81" s="212">
        <v>1024.1628546861564</v>
      </c>
      <c r="E81" s="212">
        <v>1026.7525365434221</v>
      </c>
      <c r="F81" s="212">
        <v>1030.430954428203</v>
      </c>
      <c r="G81" s="212">
        <v>1152.6297506448839</v>
      </c>
      <c r="H81" s="212">
        <v>1144.4492691315563</v>
      </c>
      <c r="I81" s="212">
        <v>1263.5016337059328</v>
      </c>
      <c r="J81" s="212">
        <v>1261.1076526225277</v>
      </c>
      <c r="K81" s="212">
        <v>1158.930438521066</v>
      </c>
      <c r="L81" s="212">
        <v>1224.2932932072226</v>
      </c>
      <c r="M81" s="212">
        <v>1128.0630266552018</v>
      </c>
      <c r="N81" s="212">
        <v>1057.822012037833</v>
      </c>
      <c r="O81" s="212">
        <v>1482.0395528804811</v>
      </c>
      <c r="P81" s="212">
        <v>1518.8392089423905</v>
      </c>
      <c r="Q81" s="212">
        <v>1330.5226999140152</v>
      </c>
      <c r="R81" s="212">
        <v>1440.9212381771279</v>
      </c>
      <c r="S81" s="212">
        <v>1371.8679277730007</v>
      </c>
      <c r="T81" s="212">
        <v>1375.1744625967326</v>
      </c>
      <c r="U81" s="212">
        <v>1382.9605331040414</v>
      </c>
      <c r="V81" s="212">
        <v>1486.1122957867585</v>
      </c>
      <c r="W81" s="212">
        <v>1347.5926053310404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0</v>
      </c>
      <c r="N82" s="215">
        <v>0</v>
      </c>
      <c r="O82" s="215">
        <v>0</v>
      </c>
      <c r="P82" s="215">
        <v>0</v>
      </c>
      <c r="Q82" s="215">
        <v>0</v>
      </c>
      <c r="R82" s="215">
        <v>0</v>
      </c>
      <c r="S82" s="215">
        <v>0</v>
      </c>
      <c r="T82" s="215">
        <v>0</v>
      </c>
      <c r="U82" s="215">
        <v>0</v>
      </c>
      <c r="V82" s="215">
        <v>0</v>
      </c>
      <c r="W82" s="215">
        <v>0</v>
      </c>
    </row>
    <row r="83" spans="1:23" ht="12" customHeight="1" x14ac:dyDescent="0.25">
      <c r="A83" s="14" t="s">
        <v>31</v>
      </c>
      <c r="B83" s="206">
        <v>1026.8037833190024</v>
      </c>
      <c r="C83" s="206">
        <v>877.24617368873601</v>
      </c>
      <c r="D83" s="206">
        <v>1013.7157351676698</v>
      </c>
      <c r="E83" s="206">
        <v>1019.594325021496</v>
      </c>
      <c r="F83" s="206">
        <v>1018.2426483233019</v>
      </c>
      <c r="G83" s="206">
        <v>1134.8094582975064</v>
      </c>
      <c r="H83" s="206">
        <v>1133.1208082545143</v>
      </c>
      <c r="I83" s="206">
        <v>1245.1441960447119</v>
      </c>
      <c r="J83" s="206">
        <v>1240.9230438521063</v>
      </c>
      <c r="K83" s="206">
        <v>1140.5941530524503</v>
      </c>
      <c r="L83" s="206">
        <v>1191.3398968185727</v>
      </c>
      <c r="M83" s="206">
        <v>1102.8693895098879</v>
      </c>
      <c r="N83" s="206">
        <v>1032.8436801375751</v>
      </c>
      <c r="O83" s="206">
        <v>1460.9736027515044</v>
      </c>
      <c r="P83" s="206">
        <v>1495.8596732588135</v>
      </c>
      <c r="Q83" s="206">
        <v>1309.9079105760961</v>
      </c>
      <c r="R83" s="206">
        <v>1427.4214961306961</v>
      </c>
      <c r="S83" s="206">
        <v>1357.0282889079965</v>
      </c>
      <c r="T83" s="206">
        <v>1357.3523645743767</v>
      </c>
      <c r="U83" s="206">
        <v>1365.6974204643166</v>
      </c>
      <c r="V83" s="206">
        <v>1470.1390369733449</v>
      </c>
      <c r="W83" s="206">
        <v>1302.378331900258</v>
      </c>
    </row>
    <row r="84" spans="1:23" ht="12" customHeight="1" x14ac:dyDescent="0.25">
      <c r="A84" s="18" t="s">
        <v>32</v>
      </c>
      <c r="B84" s="206">
        <v>55.173430782459157</v>
      </c>
      <c r="C84" s="206">
        <v>36.782287188306107</v>
      </c>
      <c r="D84" s="206">
        <v>81.446431642304375</v>
      </c>
      <c r="E84" s="206">
        <v>52.546087704213242</v>
      </c>
      <c r="F84" s="206">
        <v>61.741702493551159</v>
      </c>
      <c r="G84" s="206">
        <v>65.68263112639724</v>
      </c>
      <c r="H84" s="206">
        <v>72.250902837489249</v>
      </c>
      <c r="I84" s="206">
        <v>73.564574376612214</v>
      </c>
      <c r="J84" s="206">
        <v>76.19183147033533</v>
      </c>
      <c r="K84" s="206">
        <v>78.819174548581259</v>
      </c>
      <c r="L84" s="206">
        <v>78.819174548581259</v>
      </c>
      <c r="M84" s="206">
        <v>78.819174548581259</v>
      </c>
      <c r="N84" s="206">
        <v>66.996302665520204</v>
      </c>
      <c r="O84" s="206">
        <v>45.799054170249363</v>
      </c>
      <c r="P84" s="206">
        <v>56.149011177987958</v>
      </c>
      <c r="Q84" s="206">
        <v>49.25881341358555</v>
      </c>
      <c r="R84" s="206">
        <v>35.662768701633702</v>
      </c>
      <c r="S84" s="206">
        <v>18.607824591573511</v>
      </c>
      <c r="T84" s="206">
        <v>55.981685296646603</v>
      </c>
      <c r="U84" s="206">
        <v>35.836457437661217</v>
      </c>
      <c r="V84" s="206">
        <v>43.486586414445398</v>
      </c>
      <c r="W84" s="206">
        <v>11.657867583834911</v>
      </c>
    </row>
    <row r="85" spans="1:23" ht="12" customHeight="1" x14ac:dyDescent="0.25">
      <c r="A85" s="18" t="s">
        <v>33</v>
      </c>
      <c r="B85" s="206">
        <v>119.17454858125539</v>
      </c>
      <c r="C85" s="206">
        <v>91.587876182287175</v>
      </c>
      <c r="D85" s="206">
        <v>94.898280309544262</v>
      </c>
      <c r="E85" s="206">
        <v>103.7259673258813</v>
      </c>
      <c r="F85" s="206">
        <v>107.0363714531384</v>
      </c>
      <c r="G85" s="206">
        <v>113.6571797076526</v>
      </c>
      <c r="H85" s="206">
        <v>128.0023215821152</v>
      </c>
      <c r="I85" s="206">
        <v>131.3127257093723</v>
      </c>
      <c r="J85" s="206">
        <v>139.0369733447979</v>
      </c>
      <c r="K85" s="206">
        <v>121.381513327601</v>
      </c>
      <c r="L85" s="206">
        <v>154.48555460017201</v>
      </c>
      <c r="M85" s="206">
        <v>154.48555460017201</v>
      </c>
      <c r="N85" s="206">
        <v>171.0375752364574</v>
      </c>
      <c r="O85" s="206">
        <v>692.26620808254506</v>
      </c>
      <c r="P85" s="206">
        <v>727.65356835769569</v>
      </c>
      <c r="Q85" s="206">
        <v>683.41934651762676</v>
      </c>
      <c r="R85" s="206">
        <v>664.61977644024068</v>
      </c>
      <c r="S85" s="206">
        <v>638.07919174548579</v>
      </c>
      <c r="T85" s="206">
        <v>708.8539982803095</v>
      </c>
      <c r="U85" s="206">
        <v>810.59277730008591</v>
      </c>
      <c r="V85" s="206">
        <v>847.0860705073087</v>
      </c>
      <c r="W85" s="206">
        <v>769.67609630266554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32.394668959587271</v>
      </c>
      <c r="C87" s="206">
        <v>35.339638865004297</v>
      </c>
      <c r="D87" s="206">
        <v>35.339638865004297</v>
      </c>
      <c r="E87" s="206">
        <v>37.302923473774719</v>
      </c>
      <c r="F87" s="206">
        <v>35.339638865004297</v>
      </c>
      <c r="G87" s="206">
        <v>38.284608770421322</v>
      </c>
      <c r="H87" s="206">
        <v>38.284608770421322</v>
      </c>
      <c r="I87" s="206">
        <v>41.229578675838347</v>
      </c>
      <c r="J87" s="206">
        <v>39.108598452278592</v>
      </c>
      <c r="K87" s="206">
        <v>41.064058469475491</v>
      </c>
      <c r="L87" s="206">
        <v>41.064058469475491</v>
      </c>
      <c r="M87" s="206">
        <v>42.059243336199479</v>
      </c>
      <c r="N87" s="206">
        <v>41.136285468615647</v>
      </c>
      <c r="O87" s="206">
        <v>42.430954428202917</v>
      </c>
      <c r="P87" s="206">
        <v>40.504299226139302</v>
      </c>
      <c r="Q87" s="206">
        <v>39.52029234737747</v>
      </c>
      <c r="R87" s="206">
        <v>42.45623387790198</v>
      </c>
      <c r="S87" s="206">
        <v>40.527343078245913</v>
      </c>
      <c r="T87" s="206">
        <v>42.457265692175397</v>
      </c>
      <c r="U87" s="206">
        <v>39.562424763542559</v>
      </c>
      <c r="V87" s="206">
        <v>40.527343078245913</v>
      </c>
      <c r="W87" s="206">
        <v>6.7546001719690452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549.19079965606159</v>
      </c>
      <c r="C88" s="206">
        <f t="shared" si="5"/>
        <v>507.20937231298365</v>
      </c>
      <c r="D88" s="206">
        <f t="shared" si="5"/>
        <v>595.70438521066205</v>
      </c>
      <c r="E88" s="206">
        <f t="shared" si="5"/>
        <v>623.92467755803955</v>
      </c>
      <c r="F88" s="206">
        <f t="shared" si="5"/>
        <v>608.85597592433373</v>
      </c>
      <c r="G88" s="206">
        <f t="shared" si="5"/>
        <v>652.66319862424768</v>
      </c>
      <c r="H88" s="206">
        <f t="shared" si="5"/>
        <v>619.48030954428202</v>
      </c>
      <c r="I88" s="206">
        <f t="shared" si="5"/>
        <v>679.49492691315572</v>
      </c>
      <c r="J88" s="206">
        <f t="shared" si="5"/>
        <v>663.86904557179696</v>
      </c>
      <c r="K88" s="206">
        <f t="shared" si="5"/>
        <v>581.90318142734293</v>
      </c>
      <c r="L88" s="206">
        <f t="shared" si="5"/>
        <v>578.38314703353399</v>
      </c>
      <c r="M88" s="206">
        <f t="shared" si="5"/>
        <v>478.33662940670644</v>
      </c>
      <c r="N88" s="206">
        <f t="shared" si="5"/>
        <v>457.40902837489244</v>
      </c>
      <c r="O88" s="206">
        <f t="shared" si="5"/>
        <v>421.2460017196903</v>
      </c>
      <c r="P88" s="206">
        <f t="shared" si="5"/>
        <v>426.07652622527951</v>
      </c>
      <c r="Q88" s="206">
        <f t="shared" si="5"/>
        <v>301.75597592433354</v>
      </c>
      <c r="R88" s="206">
        <f t="shared" si="5"/>
        <v>398.99914015477196</v>
      </c>
      <c r="S88" s="206">
        <f t="shared" si="5"/>
        <v>414.33766122098018</v>
      </c>
      <c r="T88" s="206">
        <f t="shared" si="5"/>
        <v>327.86104901117801</v>
      </c>
      <c r="U88" s="206">
        <f t="shared" si="5"/>
        <v>291.36620808254537</v>
      </c>
      <c r="V88" s="206">
        <f t="shared" si="5"/>
        <v>340.11865864144454</v>
      </c>
      <c r="W88" s="206">
        <f t="shared" si="5"/>
        <v>373.56414445399821</v>
      </c>
    </row>
    <row r="89" spans="1:23" ht="12" customHeight="1" x14ac:dyDescent="0.25">
      <c r="A89" s="18" t="s">
        <v>84</v>
      </c>
      <c r="B89" s="206">
        <v>270.87033533963893</v>
      </c>
      <c r="C89" s="206">
        <v>206.32699914015481</v>
      </c>
      <c r="D89" s="206">
        <v>206.32699914015481</v>
      </c>
      <c r="E89" s="206">
        <v>202.09466895958721</v>
      </c>
      <c r="F89" s="206">
        <v>205.26895958727431</v>
      </c>
      <c r="G89" s="206">
        <v>264.52184006878758</v>
      </c>
      <c r="H89" s="206">
        <v>275.10266552020641</v>
      </c>
      <c r="I89" s="206">
        <v>319.54239036973343</v>
      </c>
      <c r="J89" s="206">
        <v>322.71659501289759</v>
      </c>
      <c r="K89" s="206">
        <v>317.42622527944968</v>
      </c>
      <c r="L89" s="206">
        <v>338.58796216680992</v>
      </c>
      <c r="M89" s="206">
        <v>349.16878761822869</v>
      </c>
      <c r="N89" s="206">
        <v>296.26448839208939</v>
      </c>
      <c r="O89" s="206">
        <v>259.23138435081682</v>
      </c>
      <c r="P89" s="206">
        <v>245.47626827171109</v>
      </c>
      <c r="Q89" s="206">
        <v>235.95348237317279</v>
      </c>
      <c r="R89" s="206">
        <v>285.68357695614787</v>
      </c>
      <c r="S89" s="206">
        <v>245.47626827171109</v>
      </c>
      <c r="T89" s="206">
        <v>222.19836629406711</v>
      </c>
      <c r="U89" s="206">
        <v>188.33955288048151</v>
      </c>
      <c r="V89" s="206">
        <v>198.92037833190031</v>
      </c>
      <c r="W89" s="206">
        <v>140.72562338779019</v>
      </c>
    </row>
    <row r="90" spans="1:23" ht="12" customHeight="1" x14ac:dyDescent="0.25">
      <c r="A90" s="14" t="s">
        <v>35</v>
      </c>
      <c r="B90" s="206">
        <v>9.6087704213241611</v>
      </c>
      <c r="C90" s="206">
        <v>8.7059329320722263</v>
      </c>
      <c r="D90" s="206">
        <v>10.447119518486669</v>
      </c>
      <c r="E90" s="206">
        <v>7.1582115219260531</v>
      </c>
      <c r="F90" s="206">
        <v>12.18830610490112</v>
      </c>
      <c r="G90" s="206">
        <v>17.820292347377471</v>
      </c>
      <c r="H90" s="206">
        <v>11.328460877042129</v>
      </c>
      <c r="I90" s="206">
        <v>18.357437661220981</v>
      </c>
      <c r="J90" s="206">
        <v>20.18460877042132</v>
      </c>
      <c r="K90" s="206">
        <v>18.33628546861565</v>
      </c>
      <c r="L90" s="206">
        <v>32.953396388650042</v>
      </c>
      <c r="M90" s="206">
        <v>25.19363714531384</v>
      </c>
      <c r="N90" s="206">
        <v>24.978331900257949</v>
      </c>
      <c r="O90" s="206">
        <v>21.06595012897678</v>
      </c>
      <c r="P90" s="206">
        <v>22.979535683576959</v>
      </c>
      <c r="Q90" s="206">
        <v>20.61478933791917</v>
      </c>
      <c r="R90" s="206">
        <v>13.49974204643164</v>
      </c>
      <c r="S90" s="206">
        <v>14.8396388650043</v>
      </c>
      <c r="T90" s="206">
        <v>17.82209802235597</v>
      </c>
      <c r="U90" s="206">
        <v>17.263112639724849</v>
      </c>
      <c r="V90" s="206">
        <v>15.97325881341358</v>
      </c>
      <c r="W90" s="206">
        <v>45.214273430782463</v>
      </c>
    </row>
    <row r="91" spans="1:23" ht="12" customHeight="1" x14ac:dyDescent="0.25">
      <c r="A91" s="18" t="s">
        <v>72</v>
      </c>
      <c r="B91" s="206">
        <v>9.6087704213241611</v>
      </c>
      <c r="C91" s="206">
        <v>8.7059329320722263</v>
      </c>
      <c r="D91" s="206">
        <v>10.447119518486669</v>
      </c>
      <c r="E91" s="206">
        <v>7.1582115219260531</v>
      </c>
      <c r="F91" s="206">
        <v>12.18830610490112</v>
      </c>
      <c r="G91" s="206">
        <v>17.820292347377471</v>
      </c>
      <c r="H91" s="206">
        <v>11.328460877042129</v>
      </c>
      <c r="I91" s="206">
        <v>18.357437661220981</v>
      </c>
      <c r="J91" s="206">
        <v>20.18460877042132</v>
      </c>
      <c r="K91" s="206">
        <v>18.33628546861565</v>
      </c>
      <c r="L91" s="206">
        <v>32.953396388650042</v>
      </c>
      <c r="M91" s="206">
        <v>25.19363714531384</v>
      </c>
      <c r="N91" s="206">
        <v>24.978331900257949</v>
      </c>
      <c r="O91" s="206">
        <v>21.06595012897678</v>
      </c>
      <c r="P91" s="206">
        <v>22.979535683576959</v>
      </c>
      <c r="Q91" s="206">
        <v>20.61478933791917</v>
      </c>
      <c r="R91" s="206">
        <v>13.49974204643164</v>
      </c>
      <c r="S91" s="206">
        <v>14.8396388650043</v>
      </c>
      <c r="T91" s="206">
        <v>17.82209802235597</v>
      </c>
      <c r="U91" s="206">
        <v>17.263112639724849</v>
      </c>
      <c r="V91" s="206">
        <v>15.97325881341358</v>
      </c>
      <c r="W91" s="206">
        <v>45.214273430782463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1036.4125537403265</v>
      </c>
      <c r="C94" s="212">
        <f t="shared" si="6"/>
        <v>885.95210662080819</v>
      </c>
      <c r="D94" s="212">
        <f t="shared" si="6"/>
        <v>1024.1628546861564</v>
      </c>
      <c r="E94" s="212">
        <f t="shared" si="6"/>
        <v>1026.7525365434221</v>
      </c>
      <c r="F94" s="212">
        <f t="shared" si="6"/>
        <v>1030.430954428203</v>
      </c>
      <c r="G94" s="212">
        <f t="shared" si="6"/>
        <v>1152.6297506448839</v>
      </c>
      <c r="H94" s="212">
        <f t="shared" si="6"/>
        <v>1144.4492691315563</v>
      </c>
      <c r="I94" s="212">
        <f t="shared" si="6"/>
        <v>1263.5016337059328</v>
      </c>
      <c r="J94" s="212">
        <f t="shared" si="6"/>
        <v>1261.1076526225277</v>
      </c>
      <c r="K94" s="212">
        <f t="shared" si="6"/>
        <v>1158.930438521066</v>
      </c>
      <c r="L94" s="212">
        <f t="shared" si="6"/>
        <v>1224.2932932072226</v>
      </c>
      <c r="M94" s="212">
        <f t="shared" si="6"/>
        <v>1128.0630266552018</v>
      </c>
      <c r="N94" s="212">
        <f t="shared" si="6"/>
        <v>1057.822012037833</v>
      </c>
      <c r="O94" s="212">
        <f t="shared" si="6"/>
        <v>1482.0395528804811</v>
      </c>
      <c r="P94" s="212">
        <f t="shared" si="6"/>
        <v>1518.8392089423905</v>
      </c>
      <c r="Q94" s="212">
        <f t="shared" si="6"/>
        <v>1330.5226999140152</v>
      </c>
      <c r="R94" s="212">
        <f t="shared" si="6"/>
        <v>1440.9212381771279</v>
      </c>
      <c r="S94" s="212">
        <f t="shared" si="6"/>
        <v>1371.8679277730007</v>
      </c>
      <c r="T94" s="212">
        <f t="shared" si="6"/>
        <v>1375.1744625967326</v>
      </c>
      <c r="U94" s="212">
        <f t="shared" si="6"/>
        <v>1382.9605331040414</v>
      </c>
      <c r="V94" s="212">
        <f t="shared" si="6"/>
        <v>1486.1122957867585</v>
      </c>
      <c r="W94" s="212">
        <f t="shared" si="6"/>
        <v>1347.5926053310404</v>
      </c>
    </row>
    <row r="95" spans="1:23" ht="12" customHeight="1" x14ac:dyDescent="0.25">
      <c r="A95" s="24" t="s">
        <v>46</v>
      </c>
      <c r="B95" s="215">
        <f>CHI!B58</f>
        <v>580.09272152902417</v>
      </c>
      <c r="C95" s="215">
        <f>CHI!C58</f>
        <v>464.72489778085048</v>
      </c>
      <c r="D95" s="215">
        <f>CHI!D58</f>
        <v>515.38242981284395</v>
      </c>
      <c r="E95" s="215">
        <f>CHI!E58</f>
        <v>514.32102545607165</v>
      </c>
      <c r="F95" s="215">
        <f>CHI!F58</f>
        <v>533.7616729058434</v>
      </c>
      <c r="G95" s="215">
        <f>CHI!G58</f>
        <v>611.9483165333038</v>
      </c>
      <c r="H95" s="215">
        <f>CHI!H58</f>
        <v>648.72223198189158</v>
      </c>
      <c r="I95" s="215">
        <f>CHI!I58</f>
        <v>707.80021318454078</v>
      </c>
      <c r="J95" s="215">
        <f>CHI!J58</f>
        <v>723.21115859154281</v>
      </c>
      <c r="K95" s="215">
        <f>CHI!K58</f>
        <v>694.75323902516675</v>
      </c>
      <c r="L95" s="215">
        <f>CHI!L58</f>
        <v>772.38376112799756</v>
      </c>
      <c r="M95" s="215">
        <f>CHI!M58</f>
        <v>776.79242741299538</v>
      </c>
      <c r="N95" s="215">
        <f>CHI!N58</f>
        <v>741.87185838354162</v>
      </c>
      <c r="O95" s="215">
        <f>CHI!O58</f>
        <v>1122.6546833347661</v>
      </c>
      <c r="P95" s="215">
        <f>CHI!P58</f>
        <v>1152.856316616401</v>
      </c>
      <c r="Q95" s="215">
        <f>CHI!Q58</f>
        <v>1045.5529069019649</v>
      </c>
      <c r="R95" s="215">
        <f>CHI!R58</f>
        <v>1102.889792116616</v>
      </c>
      <c r="S95" s="215">
        <f>CHI!S58</f>
        <v>1050.9691645388671</v>
      </c>
      <c r="T95" s="215">
        <f>CHI!T58</f>
        <v>1102.680540722328</v>
      </c>
      <c r="U95" s="215">
        <f>CHI!U58</f>
        <v>1104.649885663636</v>
      </c>
      <c r="V95" s="215">
        <f>CHI!V58</f>
        <v>1152.450985945525</v>
      </c>
      <c r="W95" s="215">
        <f>CHI!W58</f>
        <v>1016.021662500203</v>
      </c>
    </row>
    <row r="96" spans="1:23" ht="12" customHeight="1" x14ac:dyDescent="0.25">
      <c r="A96" s="21" t="s">
        <v>29</v>
      </c>
      <c r="B96" s="209">
        <v>456.31983221130236</v>
      </c>
      <c r="C96" s="209">
        <v>421.22720883995771</v>
      </c>
      <c r="D96" s="209">
        <v>508.78042487331243</v>
      </c>
      <c r="E96" s="209">
        <v>512.43151108735049</v>
      </c>
      <c r="F96" s="209">
        <v>496.6692815223596</v>
      </c>
      <c r="G96" s="209">
        <v>540.68143411158007</v>
      </c>
      <c r="H96" s="209">
        <v>495.72703714966474</v>
      </c>
      <c r="I96" s="209">
        <v>555.70142052139204</v>
      </c>
      <c r="J96" s="209">
        <v>537.89649403098485</v>
      </c>
      <c r="K96" s="209">
        <v>464.17719949589923</v>
      </c>
      <c r="L96" s="209">
        <v>451.90953207922507</v>
      </c>
      <c r="M96" s="209">
        <v>351.27059924220646</v>
      </c>
      <c r="N96" s="209">
        <v>315.9501536542914</v>
      </c>
      <c r="O96" s="209">
        <v>359.38486954571499</v>
      </c>
      <c r="P96" s="209">
        <v>365.9828923259895</v>
      </c>
      <c r="Q96" s="209">
        <v>284.96979301205033</v>
      </c>
      <c r="R96" s="209">
        <v>338.03144606051183</v>
      </c>
      <c r="S96" s="209">
        <v>320.89876323413364</v>
      </c>
      <c r="T96" s="209">
        <v>272.49392187440458</v>
      </c>
      <c r="U96" s="209">
        <v>278.31064744040532</v>
      </c>
      <c r="V96" s="209">
        <v>333.66130984123356</v>
      </c>
      <c r="W96" s="209">
        <v>331.57094283083745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14298.341161561304</v>
      </c>
      <c r="C98" s="205">
        <f t="shared" si="7"/>
        <v>14200.651317805228</v>
      </c>
      <c r="D98" s="205">
        <f t="shared" si="7"/>
        <v>13855.620459306485</v>
      </c>
      <c r="E98" s="205">
        <f t="shared" si="7"/>
        <v>13599.151512136701</v>
      </c>
      <c r="F98" s="205">
        <f t="shared" si="7"/>
        <v>13884.644406166726</v>
      </c>
      <c r="G98" s="205">
        <f t="shared" si="7"/>
        <v>13245.732228996296</v>
      </c>
      <c r="H98" s="205">
        <f t="shared" si="7"/>
        <v>13475.75199863835</v>
      </c>
      <c r="I98" s="205">
        <f t="shared" si="7"/>
        <v>13759.267650745136</v>
      </c>
      <c r="J98" s="205">
        <f t="shared" si="7"/>
        <v>13321.260496656161</v>
      </c>
      <c r="K98" s="205">
        <f t="shared" si="7"/>
        <v>10894.686090282928</v>
      </c>
      <c r="L98" s="205">
        <f t="shared" si="7"/>
        <v>13009.073535989708</v>
      </c>
      <c r="M98" s="205">
        <f t="shared" si="7"/>
        <v>12468.827446529021</v>
      </c>
      <c r="N98" s="205">
        <f t="shared" si="7"/>
        <v>11398.745766990982</v>
      </c>
      <c r="O98" s="205">
        <f t="shared" si="7"/>
        <v>11244.178577954299</v>
      </c>
      <c r="P98" s="205">
        <f t="shared" si="7"/>
        <v>11033.816350786952</v>
      </c>
      <c r="Q98" s="205">
        <f t="shared" si="7"/>
        <v>10894.178439249585</v>
      </c>
      <c r="R98" s="205">
        <f t="shared" si="7"/>
        <v>11323.019015955264</v>
      </c>
      <c r="S98" s="205">
        <f t="shared" si="7"/>
        <v>11193.07311213588</v>
      </c>
      <c r="T98" s="205">
        <f t="shared" si="7"/>
        <v>11292.234183371398</v>
      </c>
      <c r="U98" s="205">
        <f t="shared" si="7"/>
        <v>10856.796780225262</v>
      </c>
      <c r="V98" s="205">
        <f t="shared" si="7"/>
        <v>10114.188665315798</v>
      </c>
      <c r="W98" s="205">
        <f t="shared" si="7"/>
        <v>10642.58454075119</v>
      </c>
    </row>
    <row r="99" spans="1:23" ht="12" customHeight="1" x14ac:dyDescent="0.25">
      <c r="A99" s="25" t="s">
        <v>16</v>
      </c>
      <c r="B99" s="211">
        <f>ISI!B$54</f>
        <v>4347.5526829749751</v>
      </c>
      <c r="C99" s="211">
        <f>ISI!C$54</f>
        <v>4148.8631078782591</v>
      </c>
      <c r="D99" s="211">
        <f>ISI!D$54</f>
        <v>4278.0197374001873</v>
      </c>
      <c r="E99" s="211">
        <f>ISI!E$54</f>
        <v>3980.0275564178323</v>
      </c>
      <c r="F99" s="211">
        <f>ISI!F$54</f>
        <v>4179.434033387045</v>
      </c>
      <c r="G99" s="211">
        <f>ISI!G$54</f>
        <v>4025.3485927002303</v>
      </c>
      <c r="H99" s="211">
        <f>ISI!H$54</f>
        <v>3952.3974310513358</v>
      </c>
      <c r="I99" s="211">
        <f>ISI!I$54</f>
        <v>3893.3677525586131</v>
      </c>
      <c r="J99" s="211">
        <f>ISI!J$54</f>
        <v>3843.8715170628625</v>
      </c>
      <c r="K99" s="211">
        <f>ISI!K$54</f>
        <v>2943.8059640365823</v>
      </c>
      <c r="L99" s="211">
        <f>ISI!L$54</f>
        <v>4059.4692894351338</v>
      </c>
      <c r="M99" s="211">
        <f>ISI!M$54</f>
        <v>3731.1195093096735</v>
      </c>
      <c r="N99" s="211">
        <f>ISI!N$54</f>
        <v>3147.7895591835663</v>
      </c>
      <c r="O99" s="211">
        <f>ISI!O$54</f>
        <v>2970.6447273436111</v>
      </c>
      <c r="P99" s="211">
        <f>ISI!P$54</f>
        <v>3006.8872159461962</v>
      </c>
      <c r="Q99" s="211">
        <f>ISI!Q$54</f>
        <v>3074.5251350307594</v>
      </c>
      <c r="R99" s="211">
        <f>ISI!R$54</f>
        <v>3164.0954184771499</v>
      </c>
      <c r="S99" s="211">
        <f>ISI!S$54</f>
        <v>2840.924674045179</v>
      </c>
      <c r="T99" s="211">
        <f>ISI!T$54</f>
        <v>3080.3181493958286</v>
      </c>
      <c r="U99" s="211">
        <f>ISI!U$54</f>
        <v>2808.5369142123755</v>
      </c>
      <c r="V99" s="211">
        <f>ISI!V$54</f>
        <v>2656.3172548155239</v>
      </c>
      <c r="W99" s="211">
        <f>ISI!W$54</f>
        <v>3083.3463258888619</v>
      </c>
    </row>
    <row r="100" spans="1:23" ht="12" customHeight="1" x14ac:dyDescent="0.25">
      <c r="A100" s="14" t="s">
        <v>41</v>
      </c>
      <c r="B100" s="206">
        <f>ISI!B$55</f>
        <v>4182.5890302228991</v>
      </c>
      <c r="C100" s="206">
        <f>ISI!C$55</f>
        <v>4012.2353267606577</v>
      </c>
      <c r="D100" s="206">
        <f>ISI!D$55</f>
        <v>4123.1877749151763</v>
      </c>
      <c r="E100" s="206">
        <f>ISI!E$55</f>
        <v>3795.9260935171237</v>
      </c>
      <c r="F100" s="206">
        <f>ISI!F$55</f>
        <v>3964.6665328758945</v>
      </c>
      <c r="G100" s="206">
        <f>ISI!G$55</f>
        <v>3818.7776573173742</v>
      </c>
      <c r="H100" s="206">
        <f>ISI!H$55</f>
        <v>3738.2443272255691</v>
      </c>
      <c r="I100" s="206">
        <f>ISI!I$55</f>
        <v>3709.4021434504202</v>
      </c>
      <c r="J100" s="206">
        <f>ISI!J$55</f>
        <v>3670.1411220063801</v>
      </c>
      <c r="K100" s="206">
        <f>ISI!K$55</f>
        <v>2820.8776377425716</v>
      </c>
      <c r="L100" s="206">
        <f>ISI!L$55</f>
        <v>3848.6412491445662</v>
      </c>
      <c r="M100" s="206">
        <f>ISI!M$55</f>
        <v>3540.0165081482464</v>
      </c>
      <c r="N100" s="206">
        <f>ISI!N$55</f>
        <v>2943.2737121286164</v>
      </c>
      <c r="O100" s="206">
        <f>ISI!O$55</f>
        <v>2792.5518159324934</v>
      </c>
      <c r="P100" s="206">
        <f>ISI!P$55</f>
        <v>2847.6100180744947</v>
      </c>
      <c r="Q100" s="206">
        <f>ISI!Q$55</f>
        <v>2906.6989249071357</v>
      </c>
      <c r="R100" s="206">
        <f>ISI!R$55</f>
        <v>2999.638339523186</v>
      </c>
      <c r="S100" s="206">
        <f>ISI!S$55</f>
        <v>2686.5352466458016</v>
      </c>
      <c r="T100" s="206">
        <f>ISI!T$55</f>
        <v>2920.768343028411</v>
      </c>
      <c r="U100" s="206">
        <f>ISI!U$55</f>
        <v>2681.3542705260152</v>
      </c>
      <c r="V100" s="206">
        <f>ISI!V$55</f>
        <v>2543.3269558377056</v>
      </c>
      <c r="W100" s="206">
        <f>ISI!W$55</f>
        <v>2953.745741246405</v>
      </c>
    </row>
    <row r="101" spans="1:23" ht="12" customHeight="1" x14ac:dyDescent="0.25">
      <c r="A101" s="14" t="s">
        <v>42</v>
      </c>
      <c r="B101" s="206">
        <f>ISI!B$56</f>
        <v>164.9636527520758</v>
      </c>
      <c r="C101" s="206">
        <f>ISI!C$56</f>
        <v>136.62778111760113</v>
      </c>
      <c r="D101" s="206">
        <f>ISI!D$56</f>
        <v>154.83196248501127</v>
      </c>
      <c r="E101" s="206">
        <f>ISI!E$56</f>
        <v>184.10146290070867</v>
      </c>
      <c r="F101" s="206">
        <f>ISI!F$56</f>
        <v>214.76750051115053</v>
      </c>
      <c r="G101" s="206">
        <f>ISI!G$56</f>
        <v>206.57093538285611</v>
      </c>
      <c r="H101" s="206">
        <f>ISI!H$56</f>
        <v>214.15310382576652</v>
      </c>
      <c r="I101" s="206">
        <f>ISI!I$56</f>
        <v>183.96560910819304</v>
      </c>
      <c r="J101" s="206">
        <f>ISI!J$56</f>
        <v>173.73039505648254</v>
      </c>
      <c r="K101" s="206">
        <f>ISI!K$56</f>
        <v>122.92832629401067</v>
      </c>
      <c r="L101" s="206">
        <f>ISI!L$56</f>
        <v>210.82804029056732</v>
      </c>
      <c r="M101" s="206">
        <f>ISI!M$56</f>
        <v>191.10300116142727</v>
      </c>
      <c r="N101" s="206">
        <f>ISI!N$56</f>
        <v>204.51584705494983</v>
      </c>
      <c r="O101" s="206">
        <f>ISI!O$56</f>
        <v>178.09291141111754</v>
      </c>
      <c r="P101" s="206">
        <f>ISI!P$56</f>
        <v>159.27719787170153</v>
      </c>
      <c r="Q101" s="206">
        <f>ISI!Q$56</f>
        <v>167.82621012362364</v>
      </c>
      <c r="R101" s="206">
        <f>ISI!R$56</f>
        <v>164.45707895396393</v>
      </c>
      <c r="S101" s="206">
        <f>ISI!S$56</f>
        <v>154.38942739937715</v>
      </c>
      <c r="T101" s="206">
        <f>ISI!T$56</f>
        <v>159.5498063674178</v>
      </c>
      <c r="U101" s="206">
        <f>ISI!U$56</f>
        <v>127.18264368636025</v>
      </c>
      <c r="V101" s="206">
        <f>ISI!V$56</f>
        <v>112.9902989778184</v>
      </c>
      <c r="W101" s="206">
        <f>ISI!W$56</f>
        <v>129.60058464245685</v>
      </c>
    </row>
    <row r="102" spans="1:23" ht="12" customHeight="1" x14ac:dyDescent="0.25">
      <c r="A102" s="13" t="s">
        <v>20</v>
      </c>
      <c r="B102" s="207">
        <f>NFM!B$73</f>
        <v>111.78781257206636</v>
      </c>
      <c r="C102" s="207">
        <f>NFM!C$73</f>
        <v>134.61487257391309</v>
      </c>
      <c r="D102" s="207">
        <f>NFM!D$73</f>
        <v>92.892296413793872</v>
      </c>
      <c r="E102" s="207">
        <f>NFM!E$73</f>
        <v>104.99886156220862</v>
      </c>
      <c r="F102" s="207">
        <f>NFM!F$73</f>
        <v>93.23526102752993</v>
      </c>
      <c r="G102" s="207">
        <f>NFM!G$73</f>
        <v>86.686667364800755</v>
      </c>
      <c r="H102" s="207">
        <f>NFM!H$73</f>
        <v>137.07034718007611</v>
      </c>
      <c r="I102" s="207">
        <f>NFM!I$73</f>
        <v>150.85349809328741</v>
      </c>
      <c r="J102" s="207">
        <f>NFM!J$73</f>
        <v>151.25635639257624</v>
      </c>
      <c r="K102" s="207">
        <f>NFM!K$73</f>
        <v>120.37538047558223</v>
      </c>
      <c r="L102" s="207">
        <f>NFM!L$73</f>
        <v>146.98524496567808</v>
      </c>
      <c r="M102" s="207">
        <f>NFM!M$73</f>
        <v>147.57091864270458</v>
      </c>
      <c r="N102" s="207">
        <f>NFM!N$73</f>
        <v>144.72329651378254</v>
      </c>
      <c r="O102" s="207">
        <f>NFM!O$73</f>
        <v>138.33468838034895</v>
      </c>
      <c r="P102" s="207">
        <f>NFM!P$73</f>
        <v>126.79592037658881</v>
      </c>
      <c r="Q102" s="207">
        <f>NFM!Q$73</f>
        <v>148.22734788181177</v>
      </c>
      <c r="R102" s="207">
        <f>NFM!R$73</f>
        <v>152.38055018022527</v>
      </c>
      <c r="S102" s="207">
        <f>NFM!S$73</f>
        <v>144.43506793270529</v>
      </c>
      <c r="T102" s="207">
        <f>NFM!T$73</f>
        <v>168.72703016340827</v>
      </c>
      <c r="U102" s="207">
        <f>NFM!U$73</f>
        <v>136.37166925005491</v>
      </c>
      <c r="V102" s="207">
        <f>NFM!V$73</f>
        <v>136.63683614003804</v>
      </c>
      <c r="W102" s="207">
        <f>NFM!W$73</f>
        <v>115.20032359496717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2.6721056145880571</v>
      </c>
      <c r="C104" s="206">
        <f>NFM!C$75</f>
        <v>2.2416187607904772</v>
      </c>
      <c r="D104" s="206">
        <f>NFM!D$75</f>
        <v>1.4664654404858091</v>
      </c>
      <c r="E104" s="206">
        <f>NFM!E$75</f>
        <v>1.6964280722445499</v>
      </c>
      <c r="F104" s="206">
        <f>NFM!F$75</f>
        <v>1.8383831649921589</v>
      </c>
      <c r="G104" s="206">
        <f>NFM!G$75</f>
        <v>1.604332505150643</v>
      </c>
      <c r="H104" s="206">
        <f>NFM!H$75</f>
        <v>2.4874110561636948</v>
      </c>
      <c r="I104" s="206">
        <f>NFM!I$75</f>
        <v>1.856006152747127</v>
      </c>
      <c r="J104" s="206">
        <f>NFM!J$75</f>
        <v>1.0973019905900629</v>
      </c>
      <c r="K104" s="206">
        <f>NFM!K$75</f>
        <v>0.64226116811785083</v>
      </c>
      <c r="L104" s="206">
        <f>NFM!L$75</f>
        <v>0.8824891964873165</v>
      </c>
      <c r="M104" s="206">
        <f>NFM!M$75</f>
        <v>0.83152639814172713</v>
      </c>
      <c r="N104" s="206">
        <f>NFM!N$75</f>
        <v>0.82397418265656208</v>
      </c>
      <c r="O104" s="206">
        <f>NFM!O$75</f>
        <v>0.85486685413809327</v>
      </c>
      <c r="P104" s="206">
        <f>NFM!P$75</f>
        <v>0.84675661592199858</v>
      </c>
      <c r="Q104" s="206">
        <f>NFM!Q$75</f>
        <v>1.039025753624931</v>
      </c>
      <c r="R104" s="206">
        <f>NFM!R$75</f>
        <v>1.1209593619114351</v>
      </c>
      <c r="S104" s="206">
        <f>NFM!S$75</f>
        <v>1.191784490505263</v>
      </c>
      <c r="T104" s="206">
        <f>NFM!T$75</f>
        <v>1.6114633308628981</v>
      </c>
      <c r="U104" s="206">
        <f>NFM!U$75</f>
        <v>1.2295574291120039</v>
      </c>
      <c r="V104" s="206">
        <f>NFM!V$75</f>
        <v>1.285000539396594</v>
      </c>
      <c r="W104" s="206">
        <f>NFM!W$75</f>
        <v>0.9297056047170229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2.6721056145880571</v>
      </c>
      <c r="C106" s="214">
        <f>NFM!C$77</f>
        <v>2.2416187607904772</v>
      </c>
      <c r="D106" s="214">
        <f>NFM!D$77</f>
        <v>1.4664654404858091</v>
      </c>
      <c r="E106" s="214">
        <f>NFM!E$77</f>
        <v>1.6964280722445499</v>
      </c>
      <c r="F106" s="214">
        <f>NFM!F$77</f>
        <v>1.8383831649921589</v>
      </c>
      <c r="G106" s="214">
        <f>NFM!G$77</f>
        <v>1.604332505150643</v>
      </c>
      <c r="H106" s="214">
        <f>NFM!H$77</f>
        <v>2.4874110561636948</v>
      </c>
      <c r="I106" s="214">
        <f>NFM!I$77</f>
        <v>1.856006152747127</v>
      </c>
      <c r="J106" s="214">
        <f>NFM!J$77</f>
        <v>1.0973019905900629</v>
      </c>
      <c r="K106" s="214">
        <f>NFM!K$77</f>
        <v>0.64226116811785083</v>
      </c>
      <c r="L106" s="214">
        <f>NFM!L$77</f>
        <v>0.8824891964873165</v>
      </c>
      <c r="M106" s="214">
        <f>NFM!M$77</f>
        <v>0.83152639814172713</v>
      </c>
      <c r="N106" s="214">
        <f>NFM!N$77</f>
        <v>0.82397418265656208</v>
      </c>
      <c r="O106" s="214">
        <f>NFM!O$77</f>
        <v>0.85486685413809327</v>
      </c>
      <c r="P106" s="214">
        <f>NFM!P$77</f>
        <v>0.84675661592199858</v>
      </c>
      <c r="Q106" s="214">
        <f>NFM!Q$77</f>
        <v>1.039025753624931</v>
      </c>
      <c r="R106" s="214">
        <f>NFM!R$77</f>
        <v>1.1209593619114351</v>
      </c>
      <c r="S106" s="214">
        <f>NFM!S$77</f>
        <v>1.191784490505263</v>
      </c>
      <c r="T106" s="214">
        <f>NFM!T$77</f>
        <v>1.6114633308628981</v>
      </c>
      <c r="U106" s="214">
        <f>NFM!U$77</f>
        <v>1.2295574291120039</v>
      </c>
      <c r="V106" s="214">
        <f>NFM!V$77</f>
        <v>1.285000539396594</v>
      </c>
      <c r="W106" s="214">
        <f>NFM!W$77</f>
        <v>0.9297056047170229</v>
      </c>
    </row>
    <row r="107" spans="1:23" ht="12" customHeight="1" x14ac:dyDescent="0.25">
      <c r="A107" s="14" t="s">
        <v>45</v>
      </c>
      <c r="B107" s="206">
        <f>NFM!B$78</f>
        <v>109.1157069574783</v>
      </c>
      <c r="C107" s="206">
        <f>NFM!C$78</f>
        <v>132.3732538131226</v>
      </c>
      <c r="D107" s="206">
        <f>NFM!D$78</f>
        <v>91.425830973308067</v>
      </c>
      <c r="E107" s="206">
        <f>NFM!E$78</f>
        <v>103.30243348996407</v>
      </c>
      <c r="F107" s="206">
        <f>NFM!F$78</f>
        <v>91.396877862537778</v>
      </c>
      <c r="G107" s="206">
        <f>NFM!G$78</f>
        <v>85.082334859650118</v>
      </c>
      <c r="H107" s="206">
        <f>NFM!H$78</f>
        <v>134.58293612391242</v>
      </c>
      <c r="I107" s="206">
        <f>NFM!I$78</f>
        <v>148.9974919405403</v>
      </c>
      <c r="J107" s="206">
        <f>NFM!J$78</f>
        <v>150.15905440198617</v>
      </c>
      <c r="K107" s="206">
        <f>NFM!K$78</f>
        <v>119.73311930746438</v>
      </c>
      <c r="L107" s="206">
        <f>NFM!L$78</f>
        <v>146.10275576919076</v>
      </c>
      <c r="M107" s="206">
        <f>NFM!M$78</f>
        <v>146.73939224456285</v>
      </c>
      <c r="N107" s="206">
        <f>NFM!N$78</f>
        <v>143.89932233112597</v>
      </c>
      <c r="O107" s="206">
        <f>NFM!O$78</f>
        <v>137.47982152621086</v>
      </c>
      <c r="P107" s="206">
        <f>NFM!P$78</f>
        <v>125.94916376066681</v>
      </c>
      <c r="Q107" s="206">
        <f>NFM!Q$78</f>
        <v>147.18832212818683</v>
      </c>
      <c r="R107" s="206">
        <f>NFM!R$78</f>
        <v>151.25959081831382</v>
      </c>
      <c r="S107" s="206">
        <f>NFM!S$78</f>
        <v>143.24328344220004</v>
      </c>
      <c r="T107" s="206">
        <f>NFM!T$78</f>
        <v>167.11556683254537</v>
      </c>
      <c r="U107" s="206">
        <f>NFM!U$78</f>
        <v>135.14211182094292</v>
      </c>
      <c r="V107" s="206">
        <f>NFM!V$78</f>
        <v>135.35183560064144</v>
      </c>
      <c r="W107" s="206">
        <f>NFM!W$78</f>
        <v>114.27061799025014</v>
      </c>
    </row>
    <row r="108" spans="1:23" ht="12" customHeight="1" x14ac:dyDescent="0.25">
      <c r="A108" s="13" t="s">
        <v>21</v>
      </c>
      <c r="B108" s="207">
        <f>CHI!B$79</f>
        <v>1254.8214871790465</v>
      </c>
      <c r="C108" s="207">
        <f>CHI!C$79</f>
        <v>1310.3007459939929</v>
      </c>
      <c r="D108" s="207">
        <f>CHI!D$79</f>
        <v>1293.0847075422523</v>
      </c>
      <c r="E108" s="207">
        <f>CHI!E$79</f>
        <v>1456.5389205860283</v>
      </c>
      <c r="F108" s="207">
        <f>CHI!F$79</f>
        <v>1460.1681092154129</v>
      </c>
      <c r="G108" s="207">
        <f>CHI!G$79</f>
        <v>1452.4180195480083</v>
      </c>
      <c r="H108" s="207">
        <f>CHI!H$79</f>
        <v>1186.548380315523</v>
      </c>
      <c r="I108" s="207">
        <f>CHI!I$79</f>
        <v>1571.1539684294385</v>
      </c>
      <c r="J108" s="207">
        <f>CHI!J$79</f>
        <v>1747.9248456901444</v>
      </c>
      <c r="K108" s="207">
        <f>CHI!K$79</f>
        <v>1586.6097950345309</v>
      </c>
      <c r="L108" s="207">
        <f>CHI!L$79</f>
        <v>1694.6900183673804</v>
      </c>
      <c r="M108" s="207">
        <f>CHI!M$79</f>
        <v>1696.1131547622349</v>
      </c>
      <c r="N108" s="207">
        <f>CHI!N$79</f>
        <v>1647.403357068697</v>
      </c>
      <c r="O108" s="207">
        <f>CHI!O$79</f>
        <v>1806.5988314877739</v>
      </c>
      <c r="P108" s="207">
        <f>CHI!P$79</f>
        <v>1673.5849271886757</v>
      </c>
      <c r="Q108" s="207">
        <f>CHI!Q$79</f>
        <v>1819.6295172423359</v>
      </c>
      <c r="R108" s="207">
        <f>CHI!R$79</f>
        <v>1965.8665155314543</v>
      </c>
      <c r="S108" s="207">
        <f>CHI!S$79</f>
        <v>2004.9642304187237</v>
      </c>
      <c r="T108" s="207">
        <f>CHI!T$79</f>
        <v>2065.2991090353953</v>
      </c>
      <c r="U108" s="207">
        <f>CHI!U$79</f>
        <v>2071.2985324721653</v>
      </c>
      <c r="V108" s="207">
        <f>CHI!V$79</f>
        <v>1954.2113395549495</v>
      </c>
      <c r="W108" s="207">
        <f>CHI!W$79</f>
        <v>1865.7197324626895</v>
      </c>
    </row>
    <row r="109" spans="1:23" ht="12" customHeight="1" x14ac:dyDescent="0.25">
      <c r="A109" s="14" t="s">
        <v>57</v>
      </c>
      <c r="B109" s="206">
        <f>CHI!B$80</f>
        <v>809.83794307260121</v>
      </c>
      <c r="C109" s="206">
        <f>CHI!C$80</f>
        <v>867.68836649047557</v>
      </c>
      <c r="D109" s="206">
        <f>CHI!D$80</f>
        <v>851.69242674381417</v>
      </c>
      <c r="E109" s="206">
        <f>CHI!E$80</f>
        <v>943.45368970330742</v>
      </c>
      <c r="F109" s="206">
        <f>CHI!F$80</f>
        <v>932.77953475849154</v>
      </c>
      <c r="G109" s="206">
        <f>CHI!G$80</f>
        <v>912.64015934204099</v>
      </c>
      <c r="H109" s="206">
        <f>CHI!H$80</f>
        <v>806.1728537626127</v>
      </c>
      <c r="I109" s="206">
        <f>CHI!I$80</f>
        <v>1148.2142089037368</v>
      </c>
      <c r="J109" s="206">
        <f>CHI!J$80</f>
        <v>1350.7288937735705</v>
      </c>
      <c r="K109" s="206">
        <f>CHI!K$80</f>
        <v>1237.4046553094286</v>
      </c>
      <c r="L109" s="206">
        <f>CHI!L$80</f>
        <v>1370.6199253406844</v>
      </c>
      <c r="M109" s="206">
        <f>CHI!M$80</f>
        <v>1342.0101634263447</v>
      </c>
      <c r="N109" s="206">
        <f>CHI!N$80</f>
        <v>1288.5711140898945</v>
      </c>
      <c r="O109" s="206">
        <f>CHI!O$80</f>
        <v>1445.6794004409217</v>
      </c>
      <c r="P109" s="206">
        <f>CHI!P$80</f>
        <v>1287.4359271506351</v>
      </c>
      <c r="Q109" s="206">
        <f>CHI!Q$80</f>
        <v>1467.6593920175897</v>
      </c>
      <c r="R109" s="206">
        <f>CHI!R$80</f>
        <v>1571.0166435419951</v>
      </c>
      <c r="S109" s="206">
        <f>CHI!S$80</f>
        <v>1633.0512525714262</v>
      </c>
      <c r="T109" s="206">
        <f>CHI!T$80</f>
        <v>1614.7287032256972</v>
      </c>
      <c r="U109" s="206">
        <f>CHI!U$80</f>
        <v>1754.0883778121083</v>
      </c>
      <c r="V109" s="206">
        <f>CHI!V$80</f>
        <v>1663.2982136595892</v>
      </c>
      <c r="W109" s="206">
        <f>CHI!W$80</f>
        <v>1528.9245496145568</v>
      </c>
    </row>
    <row r="110" spans="1:23" ht="12" customHeight="1" x14ac:dyDescent="0.25">
      <c r="A110" s="14" t="s">
        <v>47</v>
      </c>
      <c r="B110" s="206">
        <f>CHI!B$81</f>
        <v>390.33868882694804</v>
      </c>
      <c r="C110" s="206">
        <f>CHI!C$81</f>
        <v>376.72995269348763</v>
      </c>
      <c r="D110" s="206">
        <f>CHI!D$81</f>
        <v>376.56276445125968</v>
      </c>
      <c r="E110" s="206">
        <f>CHI!E$81</f>
        <v>447.56201278729185</v>
      </c>
      <c r="F110" s="206">
        <f>CHI!F$81</f>
        <v>457.2746866473089</v>
      </c>
      <c r="G110" s="206">
        <f>CHI!G$81</f>
        <v>458.0284059698954</v>
      </c>
      <c r="H110" s="206">
        <f>CHI!H$81</f>
        <v>309.99358678987522</v>
      </c>
      <c r="I110" s="206">
        <f>CHI!I$81</f>
        <v>370.47911107117307</v>
      </c>
      <c r="J110" s="206">
        <f>CHI!J$81</f>
        <v>339.28967301076165</v>
      </c>
      <c r="K110" s="206">
        <f>CHI!K$81</f>
        <v>295.60581339775592</v>
      </c>
      <c r="L110" s="206">
        <f>CHI!L$81</f>
        <v>264.1092108900271</v>
      </c>
      <c r="M110" s="206">
        <f>CHI!M$81</f>
        <v>292.41405202449664</v>
      </c>
      <c r="N110" s="206">
        <f>CHI!N$81</f>
        <v>273.61531609722203</v>
      </c>
      <c r="O110" s="206">
        <f>CHI!O$81</f>
        <v>324.27612060760384</v>
      </c>
      <c r="P110" s="206">
        <f>CHI!P$81</f>
        <v>354.27042556757453</v>
      </c>
      <c r="Q110" s="206">
        <f>CHI!Q$81</f>
        <v>325.04690655934451</v>
      </c>
      <c r="R110" s="206">
        <f>CHI!R$81</f>
        <v>364.82796096789184</v>
      </c>
      <c r="S110" s="206">
        <f>CHI!S$81</f>
        <v>340.18456653998919</v>
      </c>
      <c r="T110" s="206">
        <f>CHI!T$81</f>
        <v>421.02566301121203</v>
      </c>
      <c r="U110" s="206">
        <f>CHI!U$81</f>
        <v>285.03726501292675</v>
      </c>
      <c r="V110" s="206">
        <f>CHI!V$81</f>
        <v>261.65813052962449</v>
      </c>
      <c r="W110" s="206">
        <f>CHI!W$81</f>
        <v>309.72800617152694</v>
      </c>
    </row>
    <row r="111" spans="1:23" ht="12" customHeight="1" x14ac:dyDescent="0.25">
      <c r="A111" s="14" t="s">
        <v>48</v>
      </c>
      <c r="B111" s="206">
        <f>CHI!B$82</f>
        <v>54.644855279497172</v>
      </c>
      <c r="C111" s="206">
        <f>CHI!C$82</f>
        <v>65.882426810029713</v>
      </c>
      <c r="D111" s="206">
        <f>CHI!D$82</f>
        <v>64.829516347178483</v>
      </c>
      <c r="E111" s="206">
        <f>CHI!E$82</f>
        <v>65.523218095429016</v>
      </c>
      <c r="F111" s="206">
        <f>CHI!F$82</f>
        <v>70.113887809612478</v>
      </c>
      <c r="G111" s="206">
        <f>CHI!G$82</f>
        <v>81.749454236071813</v>
      </c>
      <c r="H111" s="206">
        <f>CHI!H$82</f>
        <v>70.38193976303495</v>
      </c>
      <c r="I111" s="206">
        <f>CHI!I$82</f>
        <v>52.460648454528588</v>
      </c>
      <c r="J111" s="206">
        <f>CHI!J$82</f>
        <v>57.906278905812371</v>
      </c>
      <c r="K111" s="206">
        <f>CHI!K$82</f>
        <v>53.59932632734651</v>
      </c>
      <c r="L111" s="206">
        <f>CHI!L$82</f>
        <v>59.960882136668872</v>
      </c>
      <c r="M111" s="206">
        <f>CHI!M$82</f>
        <v>61.688939311393668</v>
      </c>
      <c r="N111" s="206">
        <f>CHI!N$82</f>
        <v>85.216926881580434</v>
      </c>
      <c r="O111" s="206">
        <f>CHI!O$82</f>
        <v>36.643310439248268</v>
      </c>
      <c r="P111" s="206">
        <f>CHI!P$82</f>
        <v>31.878574470466191</v>
      </c>
      <c r="Q111" s="206">
        <f>CHI!Q$82</f>
        <v>26.923218665401748</v>
      </c>
      <c r="R111" s="206">
        <f>CHI!R$82</f>
        <v>30.021911021567352</v>
      </c>
      <c r="S111" s="206">
        <f>CHI!S$82</f>
        <v>31.728411307308299</v>
      </c>
      <c r="T111" s="206">
        <f>CHI!T$82</f>
        <v>29.544742798485789</v>
      </c>
      <c r="U111" s="206">
        <f>CHI!U$82</f>
        <v>32.172889647130212</v>
      </c>
      <c r="V111" s="206">
        <f>CHI!V$82</f>
        <v>29.254995365735741</v>
      </c>
      <c r="W111" s="206">
        <f>CHI!W$82</f>
        <v>27.067176676605939</v>
      </c>
    </row>
    <row r="112" spans="1:23" ht="12" customHeight="1" x14ac:dyDescent="0.25">
      <c r="A112" s="13" t="s">
        <v>22</v>
      </c>
      <c r="B112" s="207">
        <f>NMM!B$59</f>
        <v>2090.7989152334212</v>
      </c>
      <c r="C112" s="207">
        <f>NMM!C$59</f>
        <v>2113.9596725736565</v>
      </c>
      <c r="D112" s="207">
        <f>NMM!D$59</f>
        <v>2130.0189132117384</v>
      </c>
      <c r="E112" s="207">
        <f>NMM!E$59</f>
        <v>2175.97676041256</v>
      </c>
      <c r="F112" s="207">
        <f>NMM!F$59</f>
        <v>2305.970522675741</v>
      </c>
      <c r="G112" s="207">
        <f>NMM!G$59</f>
        <v>2252.7814419136275</v>
      </c>
      <c r="H112" s="207">
        <f>NMM!H$59</f>
        <v>2384.9119911767898</v>
      </c>
      <c r="I112" s="207">
        <f>NMM!I$59</f>
        <v>2381.0844021054459</v>
      </c>
      <c r="J112" s="207">
        <f>NMM!J$59</f>
        <v>2290.5924436115406</v>
      </c>
      <c r="K112" s="207">
        <f>NMM!K$59</f>
        <v>1626.1108302307166</v>
      </c>
      <c r="L112" s="207">
        <f>NMM!L$59</f>
        <v>1940.778730729226</v>
      </c>
      <c r="M112" s="207">
        <f>NMM!M$59</f>
        <v>2052.1795853013564</v>
      </c>
      <c r="N112" s="207">
        <f>NMM!N$59</f>
        <v>1827.5099199005174</v>
      </c>
      <c r="O112" s="207">
        <f>NMM!O$59</f>
        <v>1745.710084438233</v>
      </c>
      <c r="P112" s="207">
        <f>NMM!P$59</f>
        <v>1685.773175438153</v>
      </c>
      <c r="Q112" s="207">
        <f>NMM!Q$59</f>
        <v>1660.212333274437</v>
      </c>
      <c r="R112" s="207">
        <f>NMM!R$59</f>
        <v>1831.4096921704067</v>
      </c>
      <c r="S112" s="207">
        <f>NMM!S$59</f>
        <v>1901.8308597459345</v>
      </c>
      <c r="T112" s="207">
        <f>NMM!T$59</f>
        <v>1751.4914824311152</v>
      </c>
      <c r="U112" s="207">
        <f>NMM!U$59</f>
        <v>1644.9900809633693</v>
      </c>
      <c r="V112" s="207">
        <f>NMM!V$59</f>
        <v>1613.2540416330326</v>
      </c>
      <c r="W112" s="207">
        <f>NMM!W$59</f>
        <v>1699.0817615712322</v>
      </c>
    </row>
    <row r="113" spans="1:23" ht="12" customHeight="1" x14ac:dyDescent="0.25">
      <c r="A113" s="14" t="s">
        <v>49</v>
      </c>
      <c r="B113" s="206">
        <f>NMM!B$60</f>
        <v>1277.8191968718511</v>
      </c>
      <c r="C113" s="206">
        <f>NMM!C$60</f>
        <v>1282.1767922978731</v>
      </c>
      <c r="D113" s="206">
        <f>NMM!D$60</f>
        <v>1247.8889769263174</v>
      </c>
      <c r="E113" s="206">
        <f>NMM!E$60</f>
        <v>1321.9187416302843</v>
      </c>
      <c r="F113" s="206">
        <f>NMM!F$60</f>
        <v>1369.1918726489016</v>
      </c>
      <c r="G113" s="206">
        <f>NMM!G$60</f>
        <v>1378.8187384525424</v>
      </c>
      <c r="H113" s="206">
        <f>NMM!H$60</f>
        <v>1523.2237742592324</v>
      </c>
      <c r="I113" s="206">
        <f>NMM!I$60</f>
        <v>1506.1341933629019</v>
      </c>
      <c r="J113" s="206">
        <f>NMM!J$60</f>
        <v>1436.1643409860258</v>
      </c>
      <c r="K113" s="206">
        <f>NMM!K$60</f>
        <v>993.83866749523281</v>
      </c>
      <c r="L113" s="206">
        <f>NMM!L$60</f>
        <v>1186.7800739623694</v>
      </c>
      <c r="M113" s="206">
        <f>NMM!M$60</f>
        <v>1273.2077773146257</v>
      </c>
      <c r="N113" s="206">
        <f>NMM!N$60</f>
        <v>1146.3072051053746</v>
      </c>
      <c r="O113" s="206">
        <f>NMM!O$60</f>
        <v>1136.8426548970156</v>
      </c>
      <c r="P113" s="206">
        <f>NMM!P$60</f>
        <v>1079.6425128048206</v>
      </c>
      <c r="Q113" s="206">
        <f>NMM!Q$60</f>
        <v>1050.1253897708757</v>
      </c>
      <c r="R113" s="206">
        <f>NMM!R$60</f>
        <v>1211.8181042781421</v>
      </c>
      <c r="S113" s="206">
        <f>NMM!S$60</f>
        <v>1287.1009331210614</v>
      </c>
      <c r="T113" s="206">
        <f>NMM!T$60</f>
        <v>1181.819020534153</v>
      </c>
      <c r="U113" s="206">
        <f>NMM!U$60</f>
        <v>1124.4709790104694</v>
      </c>
      <c r="V113" s="206">
        <f>NMM!V$60</f>
        <v>1097.6695940739251</v>
      </c>
      <c r="W113" s="206">
        <f>NMM!W$60</f>
        <v>1213.4471990809882</v>
      </c>
    </row>
    <row r="114" spans="1:23" ht="12" customHeight="1" x14ac:dyDescent="0.25">
      <c r="A114" s="14" t="s">
        <v>50</v>
      </c>
      <c r="B114" s="206">
        <f>NMM!B$61</f>
        <v>477.95450483108925</v>
      </c>
      <c r="C114" s="206">
        <f>NMM!C$61</f>
        <v>511.7815527814513</v>
      </c>
      <c r="D114" s="206">
        <f>NMM!D$61</f>
        <v>590.43504597168646</v>
      </c>
      <c r="E114" s="206">
        <f>NMM!E$61</f>
        <v>587.89181426019115</v>
      </c>
      <c r="F114" s="206">
        <f>NMM!F$61</f>
        <v>655.17503193253094</v>
      </c>
      <c r="G114" s="206">
        <f>NMM!G$61</f>
        <v>607.19548837618356</v>
      </c>
      <c r="H114" s="206">
        <f>NMM!H$61</f>
        <v>585.59506871841529</v>
      </c>
      <c r="I114" s="206">
        <f>NMM!I$61</f>
        <v>591.77959982833397</v>
      </c>
      <c r="J114" s="206">
        <f>NMM!J$61</f>
        <v>617.55924395204681</v>
      </c>
      <c r="K114" s="206">
        <f>NMM!K$61</f>
        <v>493.65831809804325</v>
      </c>
      <c r="L114" s="206">
        <f>NMM!L$61</f>
        <v>636.58631733334789</v>
      </c>
      <c r="M114" s="206">
        <f>NMM!M$61</f>
        <v>662.87930274101609</v>
      </c>
      <c r="N114" s="206">
        <f>NMM!N$61</f>
        <v>577.89009661581201</v>
      </c>
      <c r="O114" s="206">
        <f>NMM!O$61</f>
        <v>508.55657657954555</v>
      </c>
      <c r="P114" s="206">
        <f>NMM!P$61</f>
        <v>506.85173092444683</v>
      </c>
      <c r="Q114" s="206">
        <f>NMM!Q$61</f>
        <v>512.74310198304795</v>
      </c>
      <c r="R114" s="206">
        <f>NMM!R$61</f>
        <v>540.58028821687208</v>
      </c>
      <c r="S114" s="206">
        <f>NMM!S$61</f>
        <v>571.99310302272215</v>
      </c>
      <c r="T114" s="206">
        <f>NMM!T$61</f>
        <v>530.22675870649891</v>
      </c>
      <c r="U114" s="206">
        <f>NMM!U$61</f>
        <v>483.46397768746328</v>
      </c>
      <c r="V114" s="206">
        <f>NMM!V$61</f>
        <v>482.17354897443596</v>
      </c>
      <c r="W114" s="206">
        <f>NMM!W$61</f>
        <v>452.50813538736173</v>
      </c>
    </row>
    <row r="115" spans="1:23" ht="12" customHeight="1" x14ac:dyDescent="0.25">
      <c r="A115" s="14" t="s">
        <v>58</v>
      </c>
      <c r="B115" s="206">
        <f>NMM!B$62</f>
        <v>335.02521353048104</v>
      </c>
      <c r="C115" s="206">
        <f>NMM!C$62</f>
        <v>320.00132749433192</v>
      </c>
      <c r="D115" s="206">
        <f>NMM!D$62</f>
        <v>291.6948903137345</v>
      </c>
      <c r="E115" s="206">
        <f>NMM!E$62</f>
        <v>266.16620452208468</v>
      </c>
      <c r="F115" s="206">
        <f>NMM!F$62</f>
        <v>281.60361809430833</v>
      </c>
      <c r="G115" s="206">
        <f>NMM!G$62</f>
        <v>266.76721508490164</v>
      </c>
      <c r="H115" s="206">
        <f>NMM!H$62</f>
        <v>276.09314819914215</v>
      </c>
      <c r="I115" s="206">
        <f>NMM!I$62</f>
        <v>283.17060891421005</v>
      </c>
      <c r="J115" s="206">
        <f>NMM!J$62</f>
        <v>236.86885867346786</v>
      </c>
      <c r="K115" s="206">
        <f>NMM!K$62</f>
        <v>138.61384463744059</v>
      </c>
      <c r="L115" s="206">
        <f>NMM!L$62</f>
        <v>117.41233943350882</v>
      </c>
      <c r="M115" s="206">
        <f>NMM!M$62</f>
        <v>116.09250524571458</v>
      </c>
      <c r="N115" s="206">
        <f>NMM!N$62</f>
        <v>103.31261817933066</v>
      </c>
      <c r="O115" s="206">
        <f>NMM!O$62</f>
        <v>100.31085296167194</v>
      </c>
      <c r="P115" s="206">
        <f>NMM!P$62</f>
        <v>99.278931708885551</v>
      </c>
      <c r="Q115" s="206">
        <f>NMM!Q$62</f>
        <v>97.343841520513436</v>
      </c>
      <c r="R115" s="206">
        <f>NMM!R$62</f>
        <v>79.011299675392578</v>
      </c>
      <c r="S115" s="206">
        <f>NMM!S$62</f>
        <v>42.736823602150963</v>
      </c>
      <c r="T115" s="206">
        <f>NMM!T$62</f>
        <v>39.445703190463377</v>
      </c>
      <c r="U115" s="206">
        <f>NMM!U$62</f>
        <v>37.055124265436618</v>
      </c>
      <c r="V115" s="206">
        <f>NMM!V$62</f>
        <v>33.410898584671379</v>
      </c>
      <c r="W115" s="206">
        <f>NMM!W$62</f>
        <v>33.12642710288214</v>
      </c>
    </row>
    <row r="116" spans="1:23" ht="12" customHeight="1" x14ac:dyDescent="0.25">
      <c r="A116" s="13" t="s">
        <v>23</v>
      </c>
      <c r="B116" s="207">
        <f>PPA!B$57</f>
        <v>3670.601495090571</v>
      </c>
      <c r="C116" s="207">
        <f>PPA!C$57</f>
        <v>3594.9195089985406</v>
      </c>
      <c r="D116" s="207">
        <f>PPA!D$57</f>
        <v>3325.1574496045359</v>
      </c>
      <c r="E116" s="207">
        <f>PPA!E$57</f>
        <v>3258.4240388480875</v>
      </c>
      <c r="F116" s="207">
        <f>PPA!F$57</f>
        <v>3182.2287939142607</v>
      </c>
      <c r="G116" s="207">
        <f>PPA!G$57</f>
        <v>2957.7789620367412</v>
      </c>
      <c r="H116" s="207">
        <f>PPA!H$57</f>
        <v>3417.0566094604296</v>
      </c>
      <c r="I116" s="207">
        <f>PPA!I$57</f>
        <v>3280.6387791049196</v>
      </c>
      <c r="J116" s="207">
        <f>PPA!J$57</f>
        <v>2986.7199983977857</v>
      </c>
      <c r="K116" s="207">
        <f>PPA!K$57</f>
        <v>2441.7266853020387</v>
      </c>
      <c r="L116" s="207">
        <f>PPA!L$57</f>
        <v>2840.9706923109438</v>
      </c>
      <c r="M116" s="207">
        <f>PPA!M$57</f>
        <v>2635.3620584932128</v>
      </c>
      <c r="N116" s="207">
        <f>PPA!N$57</f>
        <v>2475.0229620962323</v>
      </c>
      <c r="O116" s="207">
        <f>PPA!O$57</f>
        <v>2438.9963101653134</v>
      </c>
      <c r="P116" s="207">
        <f>PPA!P$57</f>
        <v>2422.8600088282201</v>
      </c>
      <c r="Q116" s="207">
        <f>PPA!Q$57</f>
        <v>2273.866938150391</v>
      </c>
      <c r="R116" s="207">
        <f>PPA!R$57</f>
        <v>2323.8743413126981</v>
      </c>
      <c r="S116" s="207">
        <f>PPA!S$57</f>
        <v>2354.0792305362056</v>
      </c>
      <c r="T116" s="207">
        <f>PPA!T$57</f>
        <v>2280.1984481296681</v>
      </c>
      <c r="U116" s="207">
        <f>PPA!U$57</f>
        <v>2225.3084039501705</v>
      </c>
      <c r="V116" s="207">
        <f>PPA!V$57</f>
        <v>1918.3366176574436</v>
      </c>
      <c r="W116" s="207">
        <f>PPA!W$57</f>
        <v>2007.6601538991681</v>
      </c>
    </row>
    <row r="117" spans="1:23" ht="12" customHeight="1" x14ac:dyDescent="0.25">
      <c r="A117" s="14" t="s">
        <v>52</v>
      </c>
      <c r="B117" s="206">
        <f>PPA!B$58</f>
        <v>1649.6611738229601</v>
      </c>
      <c r="C117" s="206">
        <f>PPA!C$58</f>
        <v>1611.339214520046</v>
      </c>
      <c r="D117" s="206">
        <f>PPA!D$58</f>
        <v>1489.4351404065881</v>
      </c>
      <c r="E117" s="206">
        <f>PPA!E$58</f>
        <v>1474.169445750254</v>
      </c>
      <c r="F117" s="206">
        <f>PPA!F$58</f>
        <v>1425.4400016523309</v>
      </c>
      <c r="G117" s="206">
        <f>PPA!G$58</f>
        <v>1320.5670468456819</v>
      </c>
      <c r="H117" s="206">
        <f>PPA!H$58</f>
        <v>1524.1251388368951</v>
      </c>
      <c r="I117" s="206">
        <f>PPA!I$58</f>
        <v>1515.925154092148</v>
      </c>
      <c r="J117" s="206">
        <f>PPA!J$58</f>
        <v>1385.36180823013</v>
      </c>
      <c r="K117" s="206">
        <f>PPA!K$58</f>
        <v>1088.311169534649</v>
      </c>
      <c r="L117" s="206">
        <f>PPA!L$58</f>
        <v>1333.0370891005821</v>
      </c>
      <c r="M117" s="206">
        <f>PPA!M$58</f>
        <v>1258.0059029918</v>
      </c>
      <c r="N117" s="206">
        <f>PPA!N$58</f>
        <v>1226.420349471915</v>
      </c>
      <c r="O117" s="206">
        <f>PPA!O$58</f>
        <v>1233.683508060348</v>
      </c>
      <c r="P117" s="206">
        <f>PPA!P$58</f>
        <v>1229.4581042329439</v>
      </c>
      <c r="Q117" s="206">
        <f>PPA!Q$58</f>
        <v>1139.0148922915021</v>
      </c>
      <c r="R117" s="206">
        <f>PPA!R$58</f>
        <v>1181.263702330981</v>
      </c>
      <c r="S117" s="206">
        <f>PPA!S$58</f>
        <v>1202.8723331568549</v>
      </c>
      <c r="T117" s="206">
        <f>PPA!T$58</f>
        <v>1199.058454692841</v>
      </c>
      <c r="U117" s="206">
        <f>PPA!U$58</f>
        <v>1219.48397959355</v>
      </c>
      <c r="V117" s="206">
        <f>PPA!V$58</f>
        <v>1089.7159821244729</v>
      </c>
      <c r="W117" s="206">
        <f>PPA!W$58</f>
        <v>1107.25426253454</v>
      </c>
    </row>
    <row r="118" spans="1:23" ht="12" customHeight="1" x14ac:dyDescent="0.25">
      <c r="A118" s="14" t="s">
        <v>59</v>
      </c>
      <c r="B118" s="206">
        <f>PPA!B$59</f>
        <v>2014.3679664193171</v>
      </c>
      <c r="C118" s="206">
        <f>PPA!C$59</f>
        <v>1977.466650676113</v>
      </c>
      <c r="D118" s="206">
        <f>PPA!D$59</f>
        <v>1830.396656518792</v>
      </c>
      <c r="E118" s="206">
        <f>PPA!E$59</f>
        <v>1779.384813435752</v>
      </c>
      <c r="F118" s="206">
        <f>PPA!F$59</f>
        <v>1751.9745021125279</v>
      </c>
      <c r="G118" s="206">
        <f>PPA!G$59</f>
        <v>1632.850542623841</v>
      </c>
      <c r="H118" s="206">
        <f>PPA!H$59</f>
        <v>1887.9181228200271</v>
      </c>
      <c r="I118" s="206">
        <f>PPA!I$59</f>
        <v>1757.101453227514</v>
      </c>
      <c r="J118" s="206">
        <f>PPA!J$59</f>
        <v>1593.04531726195</v>
      </c>
      <c r="K118" s="206">
        <f>PPA!K$59</f>
        <v>1347.029184685746</v>
      </c>
      <c r="L118" s="206">
        <f>PPA!L$59</f>
        <v>1498.9124694368161</v>
      </c>
      <c r="M118" s="206">
        <f>PPA!M$59</f>
        <v>1367.951306489723</v>
      </c>
      <c r="N118" s="206">
        <f>PPA!N$59</f>
        <v>1238.447370515255</v>
      </c>
      <c r="O118" s="206">
        <f>PPA!O$59</f>
        <v>1194.396490164288</v>
      </c>
      <c r="P118" s="206">
        <f>PPA!P$59</f>
        <v>1178.612558736422</v>
      </c>
      <c r="Q118" s="206">
        <f>PPA!Q$59</f>
        <v>1126.638599456556</v>
      </c>
      <c r="R118" s="206">
        <f>PPA!R$59</f>
        <v>1122.2552016313571</v>
      </c>
      <c r="S118" s="206">
        <f>PPA!S$59</f>
        <v>1140.0769597779611</v>
      </c>
      <c r="T118" s="206">
        <f>PPA!T$59</f>
        <v>1067.320560563867</v>
      </c>
      <c r="U118" s="206">
        <f>PPA!U$59</f>
        <v>994.14338905034651</v>
      </c>
      <c r="V118" s="206">
        <f>PPA!V$59</f>
        <v>815.49071638425232</v>
      </c>
      <c r="W118" s="206">
        <f>PPA!W$59</f>
        <v>887.07102401872919</v>
      </c>
    </row>
    <row r="119" spans="1:23" ht="12" customHeight="1" x14ac:dyDescent="0.25">
      <c r="A119" s="14" t="s">
        <v>60</v>
      </c>
      <c r="B119" s="206">
        <f>PPA!B$60</f>
        <v>6.572354848293954</v>
      </c>
      <c r="C119" s="206">
        <f>PPA!C$60</f>
        <v>6.1136438023811506</v>
      </c>
      <c r="D119" s="206">
        <f>PPA!D$60</f>
        <v>5.3256526791554233</v>
      </c>
      <c r="E119" s="206">
        <f>PPA!E$60</f>
        <v>4.8697796620818679</v>
      </c>
      <c r="F119" s="206">
        <f>PPA!F$60</f>
        <v>4.8142901494018666</v>
      </c>
      <c r="G119" s="206">
        <f>PPA!G$60</f>
        <v>4.3613725672185168</v>
      </c>
      <c r="H119" s="206">
        <f>PPA!H$60</f>
        <v>5.0133478035073331</v>
      </c>
      <c r="I119" s="206">
        <f>PPA!I$60</f>
        <v>7.6121717852577166</v>
      </c>
      <c r="J119" s="206">
        <f>PPA!J$60</f>
        <v>8.3128729057057207</v>
      </c>
      <c r="K119" s="206">
        <f>PPA!K$60</f>
        <v>6.3863310816436192</v>
      </c>
      <c r="L119" s="206">
        <f>PPA!L$60</f>
        <v>9.0211337735460813</v>
      </c>
      <c r="M119" s="206">
        <f>PPA!M$60</f>
        <v>9.4048490116896399</v>
      </c>
      <c r="N119" s="206">
        <f>PPA!N$60</f>
        <v>10.1552421090623</v>
      </c>
      <c r="O119" s="206">
        <f>PPA!O$60</f>
        <v>10.916311940676909</v>
      </c>
      <c r="P119" s="206">
        <f>PPA!P$60</f>
        <v>14.789345858854141</v>
      </c>
      <c r="Q119" s="206">
        <f>PPA!Q$60</f>
        <v>8.2134464023330427</v>
      </c>
      <c r="R119" s="206">
        <f>PPA!R$60</f>
        <v>20.355437350359882</v>
      </c>
      <c r="S119" s="206">
        <f>PPA!S$60</f>
        <v>11.129937601389569</v>
      </c>
      <c r="T119" s="206">
        <f>PPA!T$60</f>
        <v>13.81943287295995</v>
      </c>
      <c r="U119" s="206">
        <f>PPA!U$60</f>
        <v>11.68103530627409</v>
      </c>
      <c r="V119" s="206">
        <f>PPA!V$60</f>
        <v>13.129919148718161</v>
      </c>
      <c r="W119" s="206">
        <f>PPA!W$60</f>
        <v>13.33486734589915</v>
      </c>
    </row>
    <row r="120" spans="1:23" ht="12" customHeight="1" x14ac:dyDescent="0.25">
      <c r="A120" s="15" t="s">
        <v>61</v>
      </c>
      <c r="B120" s="208">
        <f>FBT!B$33</f>
        <v>439.39233708043162</v>
      </c>
      <c r="C120" s="208">
        <f>FBT!C$33</f>
        <v>397.61934887730717</v>
      </c>
      <c r="D120" s="208">
        <f>FBT!D$33</f>
        <v>368.54168705424178</v>
      </c>
      <c r="E120" s="208">
        <f>FBT!E$33</f>
        <v>336.99234184009731</v>
      </c>
      <c r="F120" s="208">
        <f>FBT!F$33</f>
        <v>301.10789214932379</v>
      </c>
      <c r="G120" s="208">
        <f>FBT!G$33</f>
        <v>282.5381788299444</v>
      </c>
      <c r="H120" s="208">
        <f>FBT!H$33</f>
        <v>278.9249629984995</v>
      </c>
      <c r="I120" s="208">
        <f>FBT!I$33</f>
        <v>265.91180168936847</v>
      </c>
      <c r="J120" s="208">
        <f>FBT!J$33</f>
        <v>279.8865362370459</v>
      </c>
      <c r="K120" s="208">
        <f>FBT!K$33</f>
        <v>293.24344751338981</v>
      </c>
      <c r="L120" s="208">
        <f>FBT!L$33</f>
        <v>353.45420624081561</v>
      </c>
      <c r="M120" s="208">
        <f>FBT!M$33</f>
        <v>361.3911813639308</v>
      </c>
      <c r="N120" s="208">
        <f>FBT!N$33</f>
        <v>352.31670023465989</v>
      </c>
      <c r="O120" s="208">
        <f>FBT!O$33</f>
        <v>305.14342974191658</v>
      </c>
      <c r="P120" s="208">
        <f>FBT!P$33</f>
        <v>294.79552132740122</v>
      </c>
      <c r="Q120" s="208">
        <f>FBT!Q$33</f>
        <v>222.2113644868555</v>
      </c>
      <c r="R120" s="208">
        <f>FBT!R$33</f>
        <v>206.08190345487591</v>
      </c>
      <c r="S120" s="208">
        <f>FBT!S$33</f>
        <v>217.74103520819719</v>
      </c>
      <c r="T120" s="208">
        <f>FBT!T$33</f>
        <v>187.04393991406479</v>
      </c>
      <c r="U120" s="208">
        <f>FBT!U$33</f>
        <v>179.5095568984336</v>
      </c>
      <c r="V120" s="208">
        <f>FBT!V$33</f>
        <v>185.51371017630939</v>
      </c>
      <c r="W120" s="208">
        <f>FBT!W$33</f>
        <v>164.51945822922599</v>
      </c>
    </row>
    <row r="121" spans="1:23" ht="12" customHeight="1" x14ac:dyDescent="0.25">
      <c r="A121" s="12" t="s">
        <v>62</v>
      </c>
      <c r="B121" s="206">
        <f>TRE!B$33</f>
        <v>142.10306964042809</v>
      </c>
      <c r="C121" s="206">
        <f>TRE!C$33</f>
        <v>173.94011748023911</v>
      </c>
      <c r="D121" s="206">
        <f>TRE!D$33</f>
        <v>143.60237856034919</v>
      </c>
      <c r="E121" s="206">
        <f>TRE!E$33</f>
        <v>148.2128067604003</v>
      </c>
      <c r="F121" s="206">
        <f>TRE!F$33</f>
        <v>110.05298856043331</v>
      </c>
      <c r="G121" s="206">
        <f>TRE!G$33</f>
        <v>100.4806774804797</v>
      </c>
      <c r="H121" s="206">
        <f>TRE!H$33</f>
        <v>82.276847640750503</v>
      </c>
      <c r="I121" s="206">
        <f>TRE!I$33</f>
        <v>82.733925240865517</v>
      </c>
      <c r="J121" s="206">
        <f>TRE!J$33</f>
        <v>58.052553840893303</v>
      </c>
      <c r="K121" s="206">
        <f>TRE!K$33</f>
        <v>50.251826161375647</v>
      </c>
      <c r="L121" s="206">
        <f>TRE!L$33</f>
        <v>37.728514440473802</v>
      </c>
      <c r="M121" s="206">
        <f>TRE!M$33</f>
        <v>40.901050080949872</v>
      </c>
      <c r="N121" s="206">
        <f>TRE!N$33</f>
        <v>40.813533360956583</v>
      </c>
      <c r="O121" s="206">
        <f>TRE!O$33</f>
        <v>41.054733360863423</v>
      </c>
      <c r="P121" s="206">
        <f>TRE!P$33</f>
        <v>28.47789576049864</v>
      </c>
      <c r="Q121" s="206">
        <f>TRE!Q$33</f>
        <v>28.70377560063033</v>
      </c>
      <c r="R121" s="206">
        <f>TRE!R$33</f>
        <v>34.754268240590143</v>
      </c>
      <c r="S121" s="206">
        <f>TRE!S$33</f>
        <v>32.610906720536228</v>
      </c>
      <c r="T121" s="206">
        <f>TRE!T$33</f>
        <v>35.107871400870408</v>
      </c>
      <c r="U121" s="206">
        <f>TRE!U$33</f>
        <v>26.41563144046388</v>
      </c>
      <c r="V121" s="206">
        <f>TRE!V$33</f>
        <v>24.804702360640761</v>
      </c>
      <c r="W121" s="206">
        <f>TRE!W$33</f>
        <v>17.840935800509651</v>
      </c>
    </row>
    <row r="122" spans="1:23" ht="12" customHeight="1" x14ac:dyDescent="0.25">
      <c r="A122" s="12" t="s">
        <v>63</v>
      </c>
      <c r="B122" s="206">
        <f>MAE!B$33</f>
        <v>246.62556216095899</v>
      </c>
      <c r="C122" s="206">
        <f>MAE!C$33</f>
        <v>209.05429320158689</v>
      </c>
      <c r="D122" s="206">
        <f>MAE!D$33</f>
        <v>201.03691392120641</v>
      </c>
      <c r="E122" s="206">
        <f>MAE!E$33</f>
        <v>193.11727428206569</v>
      </c>
      <c r="F122" s="206">
        <f>MAE!F$33</f>
        <v>173.87374212242241</v>
      </c>
      <c r="G122" s="206">
        <f>MAE!G$33</f>
        <v>201.02973648636461</v>
      </c>
      <c r="H122" s="206">
        <f>MAE!H$33</f>
        <v>201.64274739524021</v>
      </c>
      <c r="I122" s="206">
        <f>MAE!I$33</f>
        <v>180.34318536482209</v>
      </c>
      <c r="J122" s="206">
        <f>MAE!J$33</f>
        <v>164.33801575202321</v>
      </c>
      <c r="K122" s="206">
        <f>MAE!K$33</f>
        <v>166.0412945232861</v>
      </c>
      <c r="L122" s="206">
        <f>MAE!L$33</f>
        <v>164.9166188689662</v>
      </c>
      <c r="M122" s="206">
        <f>MAE!M$33</f>
        <v>165.37053736170469</v>
      </c>
      <c r="N122" s="206">
        <f>MAE!N$33</f>
        <v>130.06923456627061</v>
      </c>
      <c r="O122" s="206">
        <f>MAE!O$33</f>
        <v>125.12262708024031</v>
      </c>
      <c r="P122" s="206">
        <f>MAE!P$33</f>
        <v>128.5802330402571</v>
      </c>
      <c r="Q122" s="206">
        <f>MAE!Q$33</f>
        <v>122.31782388029281</v>
      </c>
      <c r="R122" s="206">
        <f>MAE!R$33</f>
        <v>116.404761240277</v>
      </c>
      <c r="S122" s="206">
        <f>MAE!S$33</f>
        <v>96.858574560385222</v>
      </c>
      <c r="T122" s="206">
        <f>MAE!T$33</f>
        <v>101.217599640502</v>
      </c>
      <c r="U122" s="206">
        <f>MAE!U$33</f>
        <v>102.8866834803555</v>
      </c>
      <c r="V122" s="206">
        <f>MAE!V$33</f>
        <v>75.008605845418074</v>
      </c>
      <c r="W122" s="206">
        <f>MAE!W$33</f>
        <v>81.703365653910765</v>
      </c>
    </row>
    <row r="123" spans="1:23" ht="12" customHeight="1" x14ac:dyDescent="0.25">
      <c r="A123" s="12" t="s">
        <v>64</v>
      </c>
      <c r="B123" s="206">
        <f>TEL!B$33</f>
        <v>90.447431038627485</v>
      </c>
      <c r="C123" s="206">
        <f>TEL!C$33</f>
        <v>85.196386797429128</v>
      </c>
      <c r="D123" s="206">
        <f>TEL!D$33</f>
        <v>73.118502154179851</v>
      </c>
      <c r="E123" s="206">
        <f>TEL!E$33</f>
        <v>73.429793362997458</v>
      </c>
      <c r="F123" s="206">
        <f>TEL!F$33</f>
        <v>62.946741719581851</v>
      </c>
      <c r="G123" s="206">
        <f>TEL!G$33</f>
        <v>54.241751038736403</v>
      </c>
      <c r="H123" s="206">
        <f>TEL!H$33</f>
        <v>50.497479718254993</v>
      </c>
      <c r="I123" s="206">
        <f>TEL!I$33</f>
        <v>54.072356398886548</v>
      </c>
      <c r="J123" s="206">
        <f>TEL!J$33</f>
        <v>56.153755078151782</v>
      </c>
      <c r="K123" s="206">
        <f>TEL!K$33</f>
        <v>35.84262527895654</v>
      </c>
      <c r="L123" s="206">
        <f>TEL!L$33</f>
        <v>32.033772718823244</v>
      </c>
      <c r="M123" s="206">
        <f>TEL!M$33</f>
        <v>31.690295998683581</v>
      </c>
      <c r="N123" s="206">
        <f>TEL!N$33</f>
        <v>29.523405598654449</v>
      </c>
      <c r="O123" s="206">
        <f>TEL!O$33</f>
        <v>30.362450399155879</v>
      </c>
      <c r="P123" s="206">
        <f>TEL!P$33</f>
        <v>34.200372959030943</v>
      </c>
      <c r="Q123" s="206">
        <f>TEL!Q$33</f>
        <v>24.529036679154899</v>
      </c>
      <c r="R123" s="206">
        <f>TEL!R$33</f>
        <v>17.82905363898649</v>
      </c>
      <c r="S123" s="206">
        <f>TEL!S$33</f>
        <v>14.680779119024271</v>
      </c>
      <c r="T123" s="206">
        <f>TEL!T$33</f>
        <v>9.3946564794832632</v>
      </c>
      <c r="U123" s="206">
        <f>TEL!U$33</f>
        <v>6.8672458795993636</v>
      </c>
      <c r="V123" s="206">
        <f>TEL!V$33</f>
        <v>7.2208778395759774</v>
      </c>
      <c r="W123" s="206">
        <f>TEL!W$33</f>
        <v>10.97601083934903</v>
      </c>
    </row>
    <row r="124" spans="1:23" ht="12" customHeight="1" x14ac:dyDescent="0.25">
      <c r="A124" s="12" t="s">
        <v>65</v>
      </c>
      <c r="B124" s="206">
        <f>WWP!B$33</f>
        <v>181.0277110805757</v>
      </c>
      <c r="C124" s="206">
        <f>WWP!C$33</f>
        <v>185.5878318005289</v>
      </c>
      <c r="D124" s="206">
        <f>WWP!D$33</f>
        <v>149.5042496212665</v>
      </c>
      <c r="E124" s="206">
        <f>WWP!E$33</f>
        <v>131.24857688692879</v>
      </c>
      <c r="F124" s="206">
        <f>WWP!F$33</f>
        <v>129.41226360049009</v>
      </c>
      <c r="G124" s="206">
        <f>WWP!G$33</f>
        <v>122.4814950003074</v>
      </c>
      <c r="H124" s="206">
        <f>WWP!H$33</f>
        <v>133.72345693044849</v>
      </c>
      <c r="I124" s="206">
        <f>WWP!I$33</f>
        <v>142.03055840333451</v>
      </c>
      <c r="J124" s="206">
        <f>WWP!J$33</f>
        <v>141.80035360502211</v>
      </c>
      <c r="K124" s="206">
        <f>WWP!K$33</f>
        <v>119.63789447023269</v>
      </c>
      <c r="L124" s="206">
        <f>WWP!L$33</f>
        <v>108.9724030270112</v>
      </c>
      <c r="M124" s="206">
        <f>WWP!M$33</f>
        <v>106.2474819262486</v>
      </c>
      <c r="N124" s="206">
        <f>WWP!N$33</f>
        <v>77.734238867915224</v>
      </c>
      <c r="O124" s="206">
        <f>WWP!O$33</f>
        <v>72.04018344472972</v>
      </c>
      <c r="P124" s="206">
        <f>WWP!P$33</f>
        <v>70.81728153470678</v>
      </c>
      <c r="Q124" s="206">
        <f>WWP!Q$33</f>
        <v>59.137818929928891</v>
      </c>
      <c r="R124" s="206">
        <f>WWP!R$33</f>
        <v>46.346021524745829</v>
      </c>
      <c r="S124" s="206">
        <f>WWP!S$33</f>
        <v>36.45612463682243</v>
      </c>
      <c r="T124" s="206">
        <f>WWP!T$33</f>
        <v>62.577771852957603</v>
      </c>
      <c r="U124" s="206">
        <f>WWP!U$33</f>
        <v>40.886763119987393</v>
      </c>
      <c r="V124" s="206">
        <f>WWP!V$33</f>
        <v>25.73701182016022</v>
      </c>
      <c r="W124" s="206">
        <f>WWP!W$33</f>
        <v>34.5740508000424</v>
      </c>
    </row>
    <row r="125" spans="1:23" ht="12" customHeight="1" x14ac:dyDescent="0.25">
      <c r="A125" s="12" t="s">
        <v>66</v>
      </c>
      <c r="B125" s="206">
        <f>OIS!B$33</f>
        <v>1586.5387100496321</v>
      </c>
      <c r="C125" s="206">
        <f>OIS!C$33</f>
        <v>1703.752513521815</v>
      </c>
      <c r="D125" s="206">
        <f>OIS!D$33</f>
        <v>1658.400160682615</v>
      </c>
      <c r="E125" s="206">
        <f>OIS!E$33</f>
        <v>1623.0294866962549</v>
      </c>
      <c r="F125" s="206">
        <f>OIS!F$33</f>
        <v>1776.0958702012031</v>
      </c>
      <c r="G125" s="206">
        <f>OIS!G$33</f>
        <v>1607.609529062694</v>
      </c>
      <c r="H125" s="206">
        <f>OIS!H$33</f>
        <v>1537.046170865859</v>
      </c>
      <c r="I125" s="206">
        <f>OIS!I$33</f>
        <v>1626.6496121883281</v>
      </c>
      <c r="J125" s="206">
        <f>OIS!J$33</f>
        <v>1474.773378550359</v>
      </c>
      <c r="K125" s="206">
        <f>OIS!K$33</f>
        <v>1380.7135253217471</v>
      </c>
      <c r="L125" s="206">
        <f>OIS!L$33</f>
        <v>1514.7282239840761</v>
      </c>
      <c r="M125" s="206">
        <f>OIS!M$33</f>
        <v>1388.748662780652</v>
      </c>
      <c r="N125" s="206">
        <f>OIS!N$33</f>
        <v>1409.7853135236121</v>
      </c>
      <c r="O125" s="206">
        <f>OIS!O$33</f>
        <v>1444.4062325687221</v>
      </c>
      <c r="P125" s="206">
        <f>OIS!P$33</f>
        <v>1446.8787059102081</v>
      </c>
      <c r="Q125" s="206">
        <f>OIS!Q$33</f>
        <v>1322.431199779229</v>
      </c>
      <c r="R125" s="206">
        <f>OIS!R$33</f>
        <v>1319.455735880013</v>
      </c>
      <c r="S125" s="206">
        <f>OIS!S$33</f>
        <v>1407.9065629509321</v>
      </c>
      <c r="T125" s="206">
        <f>OIS!T$33</f>
        <v>1392.7712230789471</v>
      </c>
      <c r="U125" s="206">
        <f>OIS!U$33</f>
        <v>1458.9280720780839</v>
      </c>
      <c r="V125" s="206">
        <f>OIS!V$33</f>
        <v>1385.0361143988241</v>
      </c>
      <c r="W125" s="206">
        <f>OIS!W$33</f>
        <v>1409.2269058826359</v>
      </c>
    </row>
    <row r="126" spans="1:23" ht="12" customHeight="1" x14ac:dyDescent="0.25">
      <c r="A126" s="28" t="s">
        <v>86</v>
      </c>
      <c r="B126" s="216">
        <f>Ind_Summary_emi!B43</f>
        <v>136.643947460568</v>
      </c>
      <c r="C126" s="216">
        <f>Ind_Summary_emi!C43</f>
        <v>142.84291810796</v>
      </c>
      <c r="D126" s="216">
        <f>Ind_Summary_emi!D43</f>
        <v>142.24346314012001</v>
      </c>
      <c r="E126" s="216">
        <f>Ind_Summary_emi!E43</f>
        <v>117.15509448124</v>
      </c>
      <c r="F126" s="216">
        <f>Ind_Summary_emi!F43</f>
        <v>110.11818759328</v>
      </c>
      <c r="G126" s="216">
        <f>Ind_Summary_emi!G43</f>
        <v>102.33717753435999</v>
      </c>
      <c r="H126" s="216">
        <f>Ind_Summary_emi!H43</f>
        <v>113.6555739051431</v>
      </c>
      <c r="I126" s="216">
        <f>Ind_Summary_emi!I43</f>
        <v>130.42781116782629</v>
      </c>
      <c r="J126" s="216">
        <f>Ind_Summary_emi!J43</f>
        <v>125.8907424377575</v>
      </c>
      <c r="K126" s="216">
        <f>Ind_Summary_emi!K43</f>
        <v>130.32682193449179</v>
      </c>
      <c r="L126" s="216">
        <f>Ind_Summary_emi!L43</f>
        <v>114.3458209011776</v>
      </c>
      <c r="M126" s="216">
        <f>Ind_Summary_emi!M43</f>
        <v>112.1330105076697</v>
      </c>
      <c r="N126" s="216">
        <f>Ind_Summary_emi!N43</f>
        <v>116.05424607611729</v>
      </c>
      <c r="O126" s="216">
        <f>Ind_Summary_emi!O43</f>
        <v>125.7642795433907</v>
      </c>
      <c r="P126" s="216">
        <f>Ind_Summary_emi!P43</f>
        <v>114.16509247701551</v>
      </c>
      <c r="Q126" s="216">
        <f>Ind_Summary_emi!Q43</f>
        <v>138.38614831376</v>
      </c>
      <c r="R126" s="216">
        <f>Ind_Summary_emi!R43</f>
        <v>144.52075430383999</v>
      </c>
      <c r="S126" s="216">
        <f>Ind_Summary_emi!S43</f>
        <v>140.58506626123531</v>
      </c>
      <c r="T126" s="216">
        <f>Ind_Summary_emi!T43</f>
        <v>158.08690184915821</v>
      </c>
      <c r="U126" s="216">
        <f>Ind_Summary_emi!U43</f>
        <v>154.7972264802018</v>
      </c>
      <c r="V126" s="216">
        <f>Ind_Summary_emi!V43</f>
        <v>132.1115530738812</v>
      </c>
      <c r="W126" s="216">
        <f>Ind_Summary_emi!W43</f>
        <v>152.7355161285941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223.24494681038863</v>
      </c>
      <c r="C128" s="205">
        <f t="shared" si="8"/>
        <v>219.519360361054</v>
      </c>
      <c r="D128" s="205">
        <f t="shared" si="8"/>
        <v>233.25741790802678</v>
      </c>
      <c r="E128" s="205">
        <f t="shared" si="8"/>
        <v>235.45228727442952</v>
      </c>
      <c r="F128" s="205">
        <f t="shared" si="8"/>
        <v>237.0609839782698</v>
      </c>
      <c r="G128" s="205">
        <f t="shared" si="8"/>
        <v>212.94920171038606</v>
      </c>
      <c r="H128" s="205">
        <f t="shared" si="8"/>
        <v>216.38104649884926</v>
      </c>
      <c r="I128" s="205">
        <f t="shared" si="8"/>
        <v>198.10198813554968</v>
      </c>
      <c r="J128" s="205">
        <f t="shared" si="8"/>
        <v>193.74870774696723</v>
      </c>
      <c r="K128" s="205">
        <f t="shared" si="8"/>
        <v>210.33618331393188</v>
      </c>
      <c r="L128" s="205">
        <f t="shared" si="8"/>
        <v>229.62330161298843</v>
      </c>
      <c r="M128" s="205">
        <f t="shared" si="8"/>
        <v>227.51865187091985</v>
      </c>
      <c r="N128" s="205">
        <f t="shared" si="8"/>
        <v>244.5012244959043</v>
      </c>
      <c r="O128" s="205">
        <f t="shared" si="8"/>
        <v>248.08488565412841</v>
      </c>
      <c r="P128" s="205">
        <f t="shared" si="8"/>
        <v>249.45560461725961</v>
      </c>
      <c r="Q128" s="205">
        <f t="shared" si="8"/>
        <v>244.16169141574997</v>
      </c>
      <c r="R128" s="205">
        <f t="shared" si="8"/>
        <v>241.76048110729499</v>
      </c>
      <c r="S128" s="205">
        <f t="shared" si="8"/>
        <v>230.43002251885935</v>
      </c>
      <c r="T128" s="205">
        <f t="shared" si="8"/>
        <v>237.9211951420852</v>
      </c>
      <c r="U128" s="205">
        <f t="shared" si="8"/>
        <v>237.17369345347592</v>
      </c>
      <c r="V128" s="205">
        <f t="shared" si="8"/>
        <v>223.95522906991116</v>
      </c>
      <c r="W128" s="205">
        <f t="shared" si="8"/>
        <v>228.60050607441025</v>
      </c>
    </row>
    <row r="129" spans="1:23" ht="12" customHeight="1" x14ac:dyDescent="0.25">
      <c r="A129" s="12" t="s">
        <v>16</v>
      </c>
      <c r="B129" s="206">
        <f t="shared" ref="B129:W129" si="9">IF(B52=0,"",B52/B4*1000)</f>
        <v>452.6489769180003</v>
      </c>
      <c r="C129" s="206">
        <f t="shared" si="9"/>
        <v>467.9580425852152</v>
      </c>
      <c r="D129" s="206">
        <f t="shared" si="9"/>
        <v>565.88869322964558</v>
      </c>
      <c r="E129" s="206">
        <f t="shared" si="9"/>
        <v>502.63311750300352</v>
      </c>
      <c r="F129" s="206">
        <f t="shared" si="9"/>
        <v>451.83203088594411</v>
      </c>
      <c r="G129" s="206">
        <f t="shared" si="9"/>
        <v>389.407048647122</v>
      </c>
      <c r="H129" s="206">
        <f t="shared" si="9"/>
        <v>308.10673518331316</v>
      </c>
      <c r="I129" s="206">
        <f t="shared" si="9"/>
        <v>321.85008756132709</v>
      </c>
      <c r="J129" s="206">
        <f t="shared" si="9"/>
        <v>344.01213878854128</v>
      </c>
      <c r="K129" s="206">
        <f t="shared" si="9"/>
        <v>968.26965448793953</v>
      </c>
      <c r="L129" s="206">
        <f t="shared" si="9"/>
        <v>871.51670745352521</v>
      </c>
      <c r="M129" s="206">
        <f t="shared" si="9"/>
        <v>832.87854237877514</v>
      </c>
      <c r="N129" s="206">
        <f t="shared" si="9"/>
        <v>856.23502054473613</v>
      </c>
      <c r="O129" s="206">
        <f t="shared" si="9"/>
        <v>756.15676330331769</v>
      </c>
      <c r="P129" s="206">
        <f t="shared" si="9"/>
        <v>945.55071777304283</v>
      </c>
      <c r="Q129" s="206">
        <f t="shared" si="9"/>
        <v>844.54419792833278</v>
      </c>
      <c r="R129" s="206">
        <f t="shared" si="9"/>
        <v>892.00134893113523</v>
      </c>
      <c r="S129" s="206">
        <f t="shared" si="9"/>
        <v>569.81926811002654</v>
      </c>
      <c r="T129" s="206">
        <f t="shared" si="9"/>
        <v>723.37345940813884</v>
      </c>
      <c r="U129" s="206">
        <f t="shared" si="9"/>
        <v>1082.5700799720771</v>
      </c>
      <c r="V129" s="206">
        <f t="shared" si="9"/>
        <v>738.13718067566515</v>
      </c>
      <c r="W129" s="206">
        <f t="shared" si="9"/>
        <v>904.08320052500119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684.002293685523</v>
      </c>
      <c r="C130" s="207">
        <f t="shared" si="10"/>
        <v>681.12042547852366</v>
      </c>
      <c r="D130" s="207">
        <f t="shared" si="10"/>
        <v>788.9453484391222</v>
      </c>
      <c r="E130" s="207">
        <f t="shared" si="10"/>
        <v>779.94674974542579</v>
      </c>
      <c r="F130" s="207">
        <f t="shared" si="10"/>
        <v>704.01305753399083</v>
      </c>
      <c r="G130" s="207">
        <f t="shared" si="10"/>
        <v>568.92256395807021</v>
      </c>
      <c r="H130" s="207">
        <f t="shared" si="10"/>
        <v>488.21794178305754</v>
      </c>
      <c r="I130" s="207">
        <f t="shared" si="10"/>
        <v>442.16892528204261</v>
      </c>
      <c r="J130" s="207">
        <f t="shared" si="10"/>
        <v>432.75890069424582</v>
      </c>
      <c r="K130" s="207">
        <f t="shared" si="10"/>
        <v>694.39301954184145</v>
      </c>
      <c r="L130" s="207">
        <f t="shared" si="10"/>
        <v>502.70934199901399</v>
      </c>
      <c r="M130" s="207">
        <f t="shared" si="10"/>
        <v>448.04412338481728</v>
      </c>
      <c r="N130" s="207">
        <f t="shared" si="10"/>
        <v>541.21943741238374</v>
      </c>
      <c r="O130" s="207">
        <f t="shared" si="10"/>
        <v>561.95217011429406</v>
      </c>
      <c r="P130" s="207">
        <f t="shared" si="10"/>
        <v>461.26438582334055</v>
      </c>
      <c r="Q130" s="207">
        <f t="shared" si="10"/>
        <v>382.90860925945861</v>
      </c>
      <c r="R130" s="207">
        <f t="shared" si="10"/>
        <v>477.67934067381947</v>
      </c>
      <c r="S130" s="207">
        <f t="shared" si="10"/>
        <v>422.14996415873645</v>
      </c>
      <c r="T130" s="207">
        <f t="shared" si="10"/>
        <v>421.76467013443965</v>
      </c>
      <c r="U130" s="207">
        <f t="shared" si="10"/>
        <v>370.3724094725639</v>
      </c>
      <c r="V130" s="207">
        <f t="shared" si="10"/>
        <v>1072.411593431598</v>
      </c>
      <c r="W130" s="207">
        <f t="shared" si="10"/>
        <v>361.48490213042845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96.576845507601391</v>
      </c>
      <c r="C132" s="206">
        <f t="shared" si="12"/>
        <v>80.508730107430253</v>
      </c>
      <c r="D132" s="206">
        <f t="shared" si="12"/>
        <v>87.970320703568177</v>
      </c>
      <c r="E132" s="206">
        <f t="shared" si="12"/>
        <v>90.89112691870524</v>
      </c>
      <c r="F132" s="206">
        <f t="shared" si="12"/>
        <v>96.616088577406742</v>
      </c>
      <c r="G132" s="206">
        <f t="shared" si="12"/>
        <v>74.807986640069203</v>
      </c>
      <c r="H132" s="206">
        <f t="shared" si="12"/>
        <v>69.38043452508991</v>
      </c>
      <c r="I132" s="206">
        <f t="shared" si="12"/>
        <v>71.402138810584546</v>
      </c>
      <c r="J132" s="206">
        <f t="shared" si="12"/>
        <v>40.385846966175428</v>
      </c>
      <c r="K132" s="206">
        <f t="shared" si="12"/>
        <v>53.711251335606491</v>
      </c>
      <c r="L132" s="206">
        <f t="shared" si="12"/>
        <v>61.297699165562491</v>
      </c>
      <c r="M132" s="206">
        <f t="shared" si="12"/>
        <v>59.98967231575665</v>
      </c>
      <c r="N132" s="206">
        <f t="shared" si="12"/>
        <v>52.833895717322179</v>
      </c>
      <c r="O132" s="206">
        <f t="shared" si="12"/>
        <v>55.602252131810353</v>
      </c>
      <c r="P132" s="206">
        <f t="shared" si="12"/>
        <v>53.878663012567664</v>
      </c>
      <c r="Q132" s="206">
        <f t="shared" si="12"/>
        <v>82.373643867124571</v>
      </c>
      <c r="R132" s="206">
        <f t="shared" si="12"/>
        <v>61.885249832228055</v>
      </c>
      <c r="S132" s="206">
        <f t="shared" si="12"/>
        <v>62.20531306209817</v>
      </c>
      <c r="T132" s="206">
        <f t="shared" si="12"/>
        <v>74.087094143063979</v>
      </c>
      <c r="U132" s="206">
        <f t="shared" si="12"/>
        <v>73.314166362651747</v>
      </c>
      <c r="V132" s="206">
        <f t="shared" si="12"/>
        <v>70.34264418356095</v>
      </c>
      <c r="W132" s="206">
        <f t="shared" si="12"/>
        <v>59.420380531148027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803.56697625263746</v>
      </c>
      <c r="C133" s="206">
        <f t="shared" si="13"/>
        <v>784.19187883032214</v>
      </c>
      <c r="D133" s="206">
        <f t="shared" si="13"/>
        <v>905.37520208292506</v>
      </c>
      <c r="E133" s="206">
        <f t="shared" si="13"/>
        <v>889.99748729841122</v>
      </c>
      <c r="F133" s="206">
        <f t="shared" si="13"/>
        <v>801.0218942762308</v>
      </c>
      <c r="G133" s="206">
        <f t="shared" si="13"/>
        <v>645.52232425503473</v>
      </c>
      <c r="H133" s="206">
        <f t="shared" si="13"/>
        <v>548.00860441885129</v>
      </c>
      <c r="I133" s="206">
        <f t="shared" si="13"/>
        <v>495.09730791807641</v>
      </c>
      <c r="J133" s="206">
        <f t="shared" si="13"/>
        <v>488.77166095638182</v>
      </c>
      <c r="K133" s="206">
        <f t="shared" si="13"/>
        <v>780.04825812942101</v>
      </c>
      <c r="L133" s="206">
        <f t="shared" si="13"/>
        <v>543.0495115624592</v>
      </c>
      <c r="M133" s="206">
        <f t="shared" si="13"/>
        <v>478.65852337816267</v>
      </c>
      <c r="N133" s="206">
        <f t="shared" si="13"/>
        <v>595.30254282900285</v>
      </c>
      <c r="O133" s="206">
        <f t="shared" si="13"/>
        <v>622.86983989031216</v>
      </c>
      <c r="P133" s="206">
        <f t="shared" si="13"/>
        <v>504.39984546281858</v>
      </c>
      <c r="Q133" s="206">
        <f t="shared" si="13"/>
        <v>398.86894800641136</v>
      </c>
      <c r="R133" s="206">
        <f t="shared" si="13"/>
        <v>518.05586567781654</v>
      </c>
      <c r="S133" s="206">
        <f t="shared" si="13"/>
        <v>458.55609034880456</v>
      </c>
      <c r="T133" s="206">
        <f t="shared" si="13"/>
        <v>452.08274234615686</v>
      </c>
      <c r="U133" s="206">
        <f t="shared" si="13"/>
        <v>392.3333533724259</v>
      </c>
      <c r="V133" s="206">
        <f t="shared" si="13"/>
        <v>1355.146080815811</v>
      </c>
      <c r="W133" s="206">
        <f t="shared" si="13"/>
        <v>387.37616934410102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298.24265932031904</v>
      </c>
      <c r="C134" s="207">
        <f t="shared" si="14"/>
        <v>274.77248295584729</v>
      </c>
      <c r="D134" s="207">
        <f t="shared" si="14"/>
        <v>288.65514387876783</v>
      </c>
      <c r="E134" s="207">
        <f t="shared" si="14"/>
        <v>320.19736960486483</v>
      </c>
      <c r="F134" s="207">
        <f t="shared" si="14"/>
        <v>289.74193009719795</v>
      </c>
      <c r="G134" s="207">
        <f t="shared" si="14"/>
        <v>286.22299771824777</v>
      </c>
      <c r="H134" s="207">
        <f t="shared" si="14"/>
        <v>251.78911232827068</v>
      </c>
      <c r="I134" s="207">
        <f t="shared" si="14"/>
        <v>329.8321685626363</v>
      </c>
      <c r="J134" s="207">
        <f t="shared" si="14"/>
        <v>341.67833381174023</v>
      </c>
      <c r="K134" s="207">
        <f t="shared" si="14"/>
        <v>342.80637106458465</v>
      </c>
      <c r="L134" s="207">
        <f t="shared" si="14"/>
        <v>333.653769839201</v>
      </c>
      <c r="M134" s="207">
        <f t="shared" si="14"/>
        <v>311.9932847677714</v>
      </c>
      <c r="N134" s="207">
        <f t="shared" si="14"/>
        <v>336.57502312661177</v>
      </c>
      <c r="O134" s="207">
        <f t="shared" si="14"/>
        <v>344.9589258455606</v>
      </c>
      <c r="P134" s="207">
        <f t="shared" si="14"/>
        <v>310.69999685761599</v>
      </c>
      <c r="Q134" s="207">
        <f t="shared" si="14"/>
        <v>294.90163571576005</v>
      </c>
      <c r="R134" s="207">
        <f t="shared" si="14"/>
        <v>283.72974490226113</v>
      </c>
      <c r="S134" s="207">
        <f t="shared" si="14"/>
        <v>257.51920317921326</v>
      </c>
      <c r="T134" s="207">
        <f t="shared" si="14"/>
        <v>266.8158911658943</v>
      </c>
      <c r="U134" s="207">
        <f t="shared" si="14"/>
        <v>233.97318148692111</v>
      </c>
      <c r="V134" s="207">
        <f t="shared" si="14"/>
        <v>235.40323881369861</v>
      </c>
      <c r="W134" s="207">
        <f t="shared" si="14"/>
        <v>253.34591303496984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504.63881546525602</v>
      </c>
      <c r="C135" s="206">
        <f t="shared" si="15"/>
        <v>462.43737913412866</v>
      </c>
      <c r="D135" s="206">
        <f t="shared" si="15"/>
        <v>509.70454335154847</v>
      </c>
      <c r="E135" s="206">
        <f t="shared" si="15"/>
        <v>554.38930150812519</v>
      </c>
      <c r="F135" s="206">
        <f t="shared" si="15"/>
        <v>512.40247557063299</v>
      </c>
      <c r="G135" s="206">
        <f t="shared" si="15"/>
        <v>524.32686220608866</v>
      </c>
      <c r="H135" s="206">
        <f t="shared" si="15"/>
        <v>474.40619933054631</v>
      </c>
      <c r="I135" s="206">
        <f t="shared" si="15"/>
        <v>611.55326715543674</v>
      </c>
      <c r="J135" s="206">
        <f t="shared" si="15"/>
        <v>605.46774132981386</v>
      </c>
      <c r="K135" s="206">
        <f t="shared" si="15"/>
        <v>584.60632737850756</v>
      </c>
      <c r="L135" s="206">
        <f t="shared" si="15"/>
        <v>559.05306293061074</v>
      </c>
      <c r="M135" s="206">
        <f t="shared" si="15"/>
        <v>455.09664772216337</v>
      </c>
      <c r="N135" s="206">
        <f t="shared" si="15"/>
        <v>519.09176671763771</v>
      </c>
      <c r="O135" s="206">
        <f t="shared" si="15"/>
        <v>592.04348490602968</v>
      </c>
      <c r="P135" s="206">
        <f t="shared" si="15"/>
        <v>588.6431479051239</v>
      </c>
      <c r="Q135" s="206">
        <f t="shared" si="15"/>
        <v>539.27666320418541</v>
      </c>
      <c r="R135" s="206">
        <f t="shared" si="15"/>
        <v>559.89811006171942</v>
      </c>
      <c r="S135" s="206">
        <f t="shared" si="15"/>
        <v>522.08548958372228</v>
      </c>
      <c r="T135" s="206">
        <f t="shared" si="15"/>
        <v>567.17799339552209</v>
      </c>
      <c r="U135" s="206">
        <f t="shared" si="15"/>
        <v>550.71924038328086</v>
      </c>
      <c r="V135" s="206">
        <f t="shared" si="15"/>
        <v>418.58531837588077</v>
      </c>
      <c r="W135" s="206">
        <f t="shared" si="15"/>
        <v>445.28660501279779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278.27773400831768</v>
      </c>
      <c r="C136" s="206">
        <f t="shared" si="16"/>
        <v>256.00294717482512</v>
      </c>
      <c r="D136" s="206">
        <f t="shared" si="16"/>
        <v>277.0477855659384</v>
      </c>
      <c r="E136" s="206">
        <f t="shared" si="16"/>
        <v>311.63656134724789</v>
      </c>
      <c r="F136" s="206">
        <f t="shared" si="16"/>
        <v>276.97669796773118</v>
      </c>
      <c r="G136" s="206">
        <f t="shared" si="16"/>
        <v>282.44963409338084</v>
      </c>
      <c r="H136" s="206">
        <f t="shared" si="16"/>
        <v>248.47142201875289</v>
      </c>
      <c r="I136" s="206">
        <f t="shared" si="16"/>
        <v>339.77310078517132</v>
      </c>
      <c r="J136" s="206">
        <f t="shared" si="16"/>
        <v>361.76371192857056</v>
      </c>
      <c r="K136" s="206">
        <f t="shared" si="16"/>
        <v>437.63062632819049</v>
      </c>
      <c r="L136" s="206">
        <f t="shared" si="16"/>
        <v>403.38784898250941</v>
      </c>
      <c r="M136" s="206">
        <f t="shared" si="16"/>
        <v>418.29424898567106</v>
      </c>
      <c r="N136" s="206">
        <f t="shared" si="16"/>
        <v>573.12604424980896</v>
      </c>
      <c r="O136" s="206">
        <f t="shared" si="16"/>
        <v>481.79561720139299</v>
      </c>
      <c r="P136" s="206">
        <f t="shared" si="16"/>
        <v>450.68524110182938</v>
      </c>
      <c r="Q136" s="206">
        <f t="shared" si="16"/>
        <v>391.01291948789952</v>
      </c>
      <c r="R136" s="206">
        <f t="shared" si="16"/>
        <v>394.78540602659598</v>
      </c>
      <c r="S136" s="206">
        <f t="shared" si="16"/>
        <v>337.10930312646616</v>
      </c>
      <c r="T136" s="206">
        <f t="shared" si="16"/>
        <v>325.20131116062026</v>
      </c>
      <c r="U136" s="206">
        <f t="shared" si="16"/>
        <v>200.12603505961002</v>
      </c>
      <c r="V136" s="206">
        <f t="shared" si="16"/>
        <v>258.28651096940678</v>
      </c>
      <c r="W136" s="206">
        <f t="shared" si="16"/>
        <v>303.40760840494079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57.938142680352371</v>
      </c>
      <c r="C137" s="206">
        <f t="shared" si="17"/>
        <v>57.938142680352371</v>
      </c>
      <c r="D137" s="206">
        <f t="shared" si="17"/>
        <v>57.938142680352392</v>
      </c>
      <c r="E137" s="206">
        <f t="shared" si="17"/>
        <v>57.938142680352385</v>
      </c>
      <c r="F137" s="206">
        <f t="shared" si="17"/>
        <v>57.938142680352385</v>
      </c>
      <c r="G137" s="206">
        <f t="shared" si="17"/>
        <v>57.938142680352378</v>
      </c>
      <c r="H137" s="206">
        <f t="shared" si="17"/>
        <v>57.938142680352385</v>
      </c>
      <c r="I137" s="206">
        <f t="shared" si="17"/>
        <v>57.938142680352399</v>
      </c>
      <c r="J137" s="206">
        <f t="shared" si="17"/>
        <v>57.938142680352378</v>
      </c>
      <c r="K137" s="206">
        <f t="shared" si="17"/>
        <v>57.938142680352399</v>
      </c>
      <c r="L137" s="206">
        <f t="shared" si="17"/>
        <v>57.938142680352378</v>
      </c>
      <c r="M137" s="206">
        <f t="shared" si="17"/>
        <v>57.938142680352406</v>
      </c>
      <c r="N137" s="206">
        <f t="shared" si="17"/>
        <v>70.60545273346419</v>
      </c>
      <c r="O137" s="206">
        <f t="shared" si="17"/>
        <v>34.393833061094568</v>
      </c>
      <c r="P137" s="206">
        <f t="shared" si="17"/>
        <v>25.028099820451772</v>
      </c>
      <c r="Q137" s="206">
        <f t="shared" si="17"/>
        <v>21.98835303857388</v>
      </c>
      <c r="R137" s="206">
        <f t="shared" si="17"/>
        <v>21.597829661019325</v>
      </c>
      <c r="S137" s="206">
        <f t="shared" si="17"/>
        <v>21.993139887168169</v>
      </c>
      <c r="T137" s="206">
        <f t="shared" si="17"/>
        <v>20.982893700614891</v>
      </c>
      <c r="U137" s="206">
        <f t="shared" si="17"/>
        <v>22.133431185230663</v>
      </c>
      <c r="V137" s="206">
        <f t="shared" si="17"/>
        <v>21.379420625150779</v>
      </c>
      <c r="W137" s="206">
        <f t="shared" si="17"/>
        <v>21.379420625150782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301.37169610688528</v>
      </c>
      <c r="C138" s="207">
        <f t="shared" si="18"/>
        <v>313.27400035410449</v>
      </c>
      <c r="D138" s="207">
        <f t="shared" si="18"/>
        <v>329.25100814199129</v>
      </c>
      <c r="E138" s="207">
        <f t="shared" si="18"/>
        <v>334.39587251690978</v>
      </c>
      <c r="F138" s="207">
        <f t="shared" si="18"/>
        <v>338.13333161141691</v>
      </c>
      <c r="G138" s="207">
        <f t="shared" si="18"/>
        <v>297.0290662080825</v>
      </c>
      <c r="H138" s="207">
        <f t="shared" si="18"/>
        <v>291.33567203435473</v>
      </c>
      <c r="I138" s="207">
        <f t="shared" si="18"/>
        <v>277.91154343572993</v>
      </c>
      <c r="J138" s="207">
        <f t="shared" si="18"/>
        <v>287.48758274616597</v>
      </c>
      <c r="K138" s="207">
        <f t="shared" si="18"/>
        <v>278.18130648419231</v>
      </c>
      <c r="L138" s="207">
        <f t="shared" si="18"/>
        <v>283.45937027726006</v>
      </c>
      <c r="M138" s="207">
        <f t="shared" si="18"/>
        <v>271.8161919702772</v>
      </c>
      <c r="N138" s="207">
        <f t="shared" si="18"/>
        <v>269.29549136309947</v>
      </c>
      <c r="O138" s="207">
        <f t="shared" si="18"/>
        <v>272.73157332253191</v>
      </c>
      <c r="P138" s="207">
        <f t="shared" si="18"/>
        <v>278.41047964628285</v>
      </c>
      <c r="Q138" s="207">
        <f t="shared" si="18"/>
        <v>284.10182890019206</v>
      </c>
      <c r="R138" s="207">
        <f t="shared" si="18"/>
        <v>290.11789513562775</v>
      </c>
      <c r="S138" s="207">
        <f t="shared" si="18"/>
        <v>288.89451276709804</v>
      </c>
      <c r="T138" s="207">
        <f t="shared" si="18"/>
        <v>271.49433198842848</v>
      </c>
      <c r="U138" s="207">
        <f t="shared" si="18"/>
        <v>266.73725520338769</v>
      </c>
      <c r="V138" s="207">
        <f t="shared" si="18"/>
        <v>274.55806501539394</v>
      </c>
      <c r="W138" s="207">
        <f t="shared" si="18"/>
        <v>313.81305231295022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172.23977117727981</v>
      </c>
      <c r="C139" s="206">
        <f t="shared" si="19"/>
        <v>193.57111974407331</v>
      </c>
      <c r="D139" s="206">
        <f t="shared" si="19"/>
        <v>190.49235393663767</v>
      </c>
      <c r="E139" s="206">
        <f t="shared" si="19"/>
        <v>194.71049314207457</v>
      </c>
      <c r="F139" s="206">
        <f t="shared" si="19"/>
        <v>188.28869193220115</v>
      </c>
      <c r="G139" s="206">
        <f t="shared" si="19"/>
        <v>171.10307639643256</v>
      </c>
      <c r="H139" s="206">
        <f t="shared" si="19"/>
        <v>177.35036763466388</v>
      </c>
      <c r="I139" s="206">
        <f t="shared" si="19"/>
        <v>164.49356464046451</v>
      </c>
      <c r="J139" s="206">
        <f t="shared" si="19"/>
        <v>161.04571618214229</v>
      </c>
      <c r="K139" s="206">
        <f t="shared" si="19"/>
        <v>154.61348026746148</v>
      </c>
      <c r="L139" s="206">
        <f t="shared" si="19"/>
        <v>152.97832196034662</v>
      </c>
      <c r="M139" s="206">
        <f t="shared" si="19"/>
        <v>142.72513066313587</v>
      </c>
      <c r="N139" s="206">
        <f t="shared" si="19"/>
        <v>141.19204225324444</v>
      </c>
      <c r="O139" s="206">
        <f t="shared" si="19"/>
        <v>162.35359641018073</v>
      </c>
      <c r="P139" s="206">
        <f t="shared" si="19"/>
        <v>157.67285667079776</v>
      </c>
      <c r="Q139" s="206">
        <f t="shared" si="19"/>
        <v>190.94325007447523</v>
      </c>
      <c r="R139" s="206">
        <f t="shared" si="19"/>
        <v>192.11919859975467</v>
      </c>
      <c r="S139" s="206">
        <f t="shared" si="19"/>
        <v>161.30707129594828</v>
      </c>
      <c r="T139" s="206">
        <f t="shared" si="19"/>
        <v>175.6053022665327</v>
      </c>
      <c r="U139" s="206">
        <f t="shared" si="19"/>
        <v>178.78610869813241</v>
      </c>
      <c r="V139" s="206">
        <f t="shared" si="19"/>
        <v>173.03185536498708</v>
      </c>
      <c r="W139" s="206">
        <f t="shared" si="19"/>
        <v>185.44324628185794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1186.2545161641438</v>
      </c>
      <c r="C140" s="206">
        <f t="shared" si="20"/>
        <v>1333.1683700335009</v>
      </c>
      <c r="D140" s="206">
        <f t="shared" si="20"/>
        <v>1243.3854537992611</v>
      </c>
      <c r="E140" s="206">
        <f t="shared" si="20"/>
        <v>1206.4303354466554</v>
      </c>
      <c r="F140" s="206">
        <f t="shared" si="20"/>
        <v>1156.7871979518106</v>
      </c>
      <c r="G140" s="206">
        <f t="shared" si="20"/>
        <v>1051.2041178597922</v>
      </c>
      <c r="H140" s="206">
        <f t="shared" si="20"/>
        <v>1114.0618964675862</v>
      </c>
      <c r="I140" s="206">
        <f t="shared" si="20"/>
        <v>1079.0713606022032</v>
      </c>
      <c r="J140" s="206">
        <f t="shared" si="20"/>
        <v>1042.9393148562901</v>
      </c>
      <c r="K140" s="206">
        <f t="shared" si="20"/>
        <v>654.59985749140003</v>
      </c>
      <c r="L140" s="206">
        <f t="shared" si="20"/>
        <v>760.72895733054429</v>
      </c>
      <c r="M140" s="206">
        <f t="shared" si="20"/>
        <v>1493.3288006613338</v>
      </c>
      <c r="N140" s="206">
        <f t="shared" si="20"/>
        <v>1460.6927684522395</v>
      </c>
      <c r="O140" s="206">
        <f t="shared" si="20"/>
        <v>982.99311026705516</v>
      </c>
      <c r="P140" s="206">
        <f t="shared" si="20"/>
        <v>662.19734176178349</v>
      </c>
      <c r="Q140" s="206">
        <f t="shared" si="20"/>
        <v>547.65676628502263</v>
      </c>
      <c r="R140" s="206">
        <f t="shared" si="20"/>
        <v>574.86356544423177</v>
      </c>
      <c r="S140" s="206">
        <f t="shared" si="20"/>
        <v>676.82368006214074</v>
      </c>
      <c r="T140" s="206">
        <f t="shared" si="20"/>
        <v>624.99426636094734</v>
      </c>
      <c r="U140" s="206">
        <f t="shared" si="20"/>
        <v>539.41201073035245</v>
      </c>
      <c r="V140" s="206">
        <f t="shared" si="20"/>
        <v>592.37272591646126</v>
      </c>
      <c r="W140" s="206">
        <f t="shared" si="20"/>
        <v>997.73710023287515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263.46942692526358</v>
      </c>
      <c r="C141" s="206">
        <f t="shared" si="21"/>
        <v>231.04007368349372</v>
      </c>
      <c r="D141" s="206">
        <f t="shared" si="21"/>
        <v>224.22070734383541</v>
      </c>
      <c r="E141" s="206">
        <f t="shared" si="21"/>
        <v>229.77322733180608</v>
      </c>
      <c r="F141" s="206">
        <f t="shared" si="21"/>
        <v>217.85511668570868</v>
      </c>
      <c r="G141" s="206">
        <f t="shared" si="21"/>
        <v>194.42054900061851</v>
      </c>
      <c r="H141" s="206">
        <f t="shared" si="21"/>
        <v>207.55744082852468</v>
      </c>
      <c r="I141" s="206">
        <f t="shared" si="21"/>
        <v>198.71900486210029</v>
      </c>
      <c r="J141" s="206">
        <f t="shared" si="21"/>
        <v>189.05559686196122</v>
      </c>
      <c r="K141" s="206">
        <f t="shared" si="21"/>
        <v>198.46699307228556</v>
      </c>
      <c r="L141" s="206">
        <f t="shared" si="21"/>
        <v>172.55391386936748</v>
      </c>
      <c r="M141" s="206">
        <f t="shared" si="21"/>
        <v>138.07841646705762</v>
      </c>
      <c r="N141" s="206">
        <f t="shared" si="21"/>
        <v>136.42390073601672</v>
      </c>
      <c r="O141" s="206">
        <f t="shared" si="21"/>
        <v>145.86014724031918</v>
      </c>
      <c r="P141" s="206">
        <f t="shared" si="21"/>
        <v>193.56953480251471</v>
      </c>
      <c r="Q141" s="206">
        <f t="shared" si="21"/>
        <v>178.52785280787558</v>
      </c>
      <c r="R141" s="206">
        <f t="shared" si="21"/>
        <v>178.01854216085007</v>
      </c>
      <c r="S141" s="206">
        <f t="shared" si="21"/>
        <v>166.19123834064183</v>
      </c>
      <c r="T141" s="206">
        <f t="shared" si="21"/>
        <v>96.700284319602503</v>
      </c>
      <c r="U141" s="206">
        <f t="shared" si="21"/>
        <v>120.74248537204707</v>
      </c>
      <c r="V141" s="206">
        <f t="shared" si="21"/>
        <v>114.74682617861367</v>
      </c>
      <c r="W141" s="206">
        <f t="shared" si="21"/>
        <v>111.89535598155496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777.28272737940244</v>
      </c>
      <c r="C142" s="207">
        <f t="shared" si="22"/>
        <v>737.26183963588778</v>
      </c>
      <c r="D142" s="207">
        <f t="shared" si="22"/>
        <v>858.42437215744053</v>
      </c>
      <c r="E142" s="207">
        <f t="shared" si="22"/>
        <v>982.19407242781642</v>
      </c>
      <c r="F142" s="207">
        <f t="shared" si="22"/>
        <v>1033.2376130856589</v>
      </c>
      <c r="G142" s="207">
        <f t="shared" si="22"/>
        <v>1053.7501855402011</v>
      </c>
      <c r="H142" s="207">
        <f t="shared" si="22"/>
        <v>1134.9183060412554</v>
      </c>
      <c r="I142" s="207">
        <f t="shared" si="22"/>
        <v>1304.2085993089834</v>
      </c>
      <c r="J142" s="207">
        <f t="shared" si="22"/>
        <v>1452.5723085158818</v>
      </c>
      <c r="K142" s="207">
        <f t="shared" si="22"/>
        <v>1702.1777335086226</v>
      </c>
      <c r="L142" s="207">
        <f t="shared" si="22"/>
        <v>1467.8529474901252</v>
      </c>
      <c r="M142" s="207">
        <f t="shared" si="22"/>
        <v>1506.5345018244434</v>
      </c>
      <c r="N142" s="207">
        <f t="shared" si="22"/>
        <v>1628.8280093793069</v>
      </c>
      <c r="O142" s="207">
        <f t="shared" si="22"/>
        <v>1737.9138112974858</v>
      </c>
      <c r="P142" s="207">
        <f t="shared" si="22"/>
        <v>1704.6423883086486</v>
      </c>
      <c r="Q142" s="207">
        <f t="shared" si="22"/>
        <v>1623.3513191012269</v>
      </c>
      <c r="R142" s="207">
        <f t="shared" si="22"/>
        <v>1705.7656332879835</v>
      </c>
      <c r="S142" s="207">
        <f t="shared" si="22"/>
        <v>1704.1226919754668</v>
      </c>
      <c r="T142" s="207">
        <f t="shared" si="22"/>
        <v>1665.0732693919474</v>
      </c>
      <c r="U142" s="207">
        <f t="shared" si="22"/>
        <v>1828.1330740731371</v>
      </c>
      <c r="V142" s="207">
        <f t="shared" si="22"/>
        <v>2135.8262262117491</v>
      </c>
      <c r="W142" s="207">
        <f t="shared" si="22"/>
        <v>1864.8825101072232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4297.1407058278146</v>
      </c>
      <c r="C143" s="206">
        <f t="shared" si="23"/>
        <v>4103.1589616475649</v>
      </c>
      <c r="D143" s="206">
        <f t="shared" si="23"/>
        <v>4715.3496300173274</v>
      </c>
      <c r="E143" s="206">
        <f t="shared" si="23"/>
        <v>5469.9191325005741</v>
      </c>
      <c r="F143" s="206">
        <f t="shared" si="23"/>
        <v>5798.6615150454627</v>
      </c>
      <c r="G143" s="206">
        <f t="shared" si="23"/>
        <v>6129.3614144215853</v>
      </c>
      <c r="H143" s="206">
        <f t="shared" si="23"/>
        <v>6291.8656200616879</v>
      </c>
      <c r="I143" s="206">
        <f t="shared" si="23"/>
        <v>7574.6738907344225</v>
      </c>
      <c r="J143" s="206">
        <f t="shared" si="23"/>
        <v>8747.5328785698839</v>
      </c>
      <c r="K143" s="206">
        <f t="shared" si="23"/>
        <v>9226.5686113832799</v>
      </c>
      <c r="L143" s="206">
        <f t="shared" si="23"/>
        <v>8024.7869961269434</v>
      </c>
      <c r="M143" s="206">
        <f t="shared" si="23"/>
        <v>8219.1784676375937</v>
      </c>
      <c r="N143" s="206">
        <f t="shared" si="23"/>
        <v>9607.9857047722162</v>
      </c>
      <c r="O143" s="206">
        <f t="shared" si="23"/>
        <v>8361.6209829850668</v>
      </c>
      <c r="P143" s="206">
        <f t="shared" si="23"/>
        <v>8003.8486071810094</v>
      </c>
      <c r="Q143" s="206">
        <f t="shared" si="23"/>
        <v>7804.5711964653601</v>
      </c>
      <c r="R143" s="206">
        <f t="shared" si="23"/>
        <v>8032.2566332597717</v>
      </c>
      <c r="S143" s="206">
        <f t="shared" si="23"/>
        <v>8416.1078674055279</v>
      </c>
      <c r="T143" s="206">
        <f t="shared" si="23"/>
        <v>9003.2061110862287</v>
      </c>
      <c r="U143" s="206">
        <f t="shared" si="23"/>
        <v>9261.3188254684846</v>
      </c>
      <c r="V143" s="206">
        <f t="shared" si="23"/>
        <v>8294.3214557854662</v>
      </c>
      <c r="W143" s="206">
        <f t="shared" si="23"/>
        <v>8715.3259164968804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468.77007615936049</v>
      </c>
      <c r="C144" s="206">
        <f t="shared" si="24"/>
        <v>447.87498720467568</v>
      </c>
      <c r="D144" s="206">
        <f t="shared" si="24"/>
        <v>526.94421696959228</v>
      </c>
      <c r="E144" s="206">
        <f t="shared" si="24"/>
        <v>595.03981581879395</v>
      </c>
      <c r="F144" s="206">
        <f t="shared" si="24"/>
        <v>626.62197266187115</v>
      </c>
      <c r="G144" s="206">
        <f t="shared" si="24"/>
        <v>662.34633390648185</v>
      </c>
      <c r="H144" s="206">
        <f t="shared" si="24"/>
        <v>708.07145731124297</v>
      </c>
      <c r="I144" s="206">
        <f t="shared" si="24"/>
        <v>806.76504867934193</v>
      </c>
      <c r="J144" s="206">
        <f t="shared" si="24"/>
        <v>930.2421151449156</v>
      </c>
      <c r="K144" s="206">
        <f t="shared" si="24"/>
        <v>1218.7754724458059</v>
      </c>
      <c r="L144" s="206">
        <f t="shared" si="24"/>
        <v>929.46852258996114</v>
      </c>
      <c r="M144" s="206">
        <f t="shared" si="24"/>
        <v>930.1780402639597</v>
      </c>
      <c r="N144" s="206">
        <f t="shared" si="24"/>
        <v>983.59313207820105</v>
      </c>
      <c r="O144" s="206">
        <f t="shared" si="24"/>
        <v>1040.1722184957573</v>
      </c>
      <c r="P144" s="206">
        <f t="shared" si="24"/>
        <v>1001.0500602263824</v>
      </c>
      <c r="Q144" s="206">
        <f t="shared" si="24"/>
        <v>957.56140570611444</v>
      </c>
      <c r="R144" s="206">
        <f t="shared" si="24"/>
        <v>975.5106334270024</v>
      </c>
      <c r="S144" s="206">
        <f t="shared" si="24"/>
        <v>961.24560566270441</v>
      </c>
      <c r="T144" s="206">
        <f t="shared" si="24"/>
        <v>884.67268448702885</v>
      </c>
      <c r="U144" s="206">
        <f t="shared" si="24"/>
        <v>949.96560720061007</v>
      </c>
      <c r="V144" s="206">
        <f t="shared" si="24"/>
        <v>1141.3067102471198</v>
      </c>
      <c r="W144" s="206">
        <f t="shared" si="24"/>
        <v>966.79407051503881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56.261843933200176</v>
      </c>
      <c r="C145" s="206">
        <f t="shared" si="25"/>
        <v>50.226595387920852</v>
      </c>
      <c r="D145" s="206">
        <f t="shared" si="25"/>
        <v>54.891439829151061</v>
      </c>
      <c r="E145" s="206">
        <f t="shared" si="25"/>
        <v>62.778075772387979</v>
      </c>
      <c r="F145" s="206">
        <f t="shared" si="25"/>
        <v>67.618919104295742</v>
      </c>
      <c r="G145" s="206">
        <f t="shared" si="25"/>
        <v>56.882976249307369</v>
      </c>
      <c r="H145" s="206">
        <f t="shared" si="25"/>
        <v>66.305643932272616</v>
      </c>
      <c r="I145" s="206">
        <f t="shared" si="25"/>
        <v>73.665985367028298</v>
      </c>
      <c r="J145" s="206">
        <f t="shared" si="25"/>
        <v>71.497508381442401</v>
      </c>
      <c r="K145" s="206">
        <f t="shared" si="25"/>
        <v>66.8328182609512</v>
      </c>
      <c r="L145" s="206">
        <f t="shared" si="25"/>
        <v>78.029745525060875</v>
      </c>
      <c r="M145" s="206">
        <f t="shared" si="25"/>
        <v>85.278643178124454</v>
      </c>
      <c r="N145" s="206">
        <f t="shared" si="25"/>
        <v>85.560249329535935</v>
      </c>
      <c r="O145" s="206">
        <f t="shared" si="25"/>
        <v>99.395304119388157</v>
      </c>
      <c r="P145" s="206">
        <f t="shared" si="25"/>
        <v>140.27798927273278</v>
      </c>
      <c r="Q145" s="206">
        <f t="shared" si="25"/>
        <v>83.42002202330454</v>
      </c>
      <c r="R145" s="206">
        <f t="shared" si="25"/>
        <v>199.4568673164558</v>
      </c>
      <c r="S145" s="206">
        <f t="shared" si="25"/>
        <v>112.7873453824064</v>
      </c>
      <c r="T145" s="206">
        <f t="shared" si="25"/>
        <v>152.01712621097286</v>
      </c>
      <c r="U145" s="206">
        <f t="shared" si="25"/>
        <v>119.54690313030827</v>
      </c>
      <c r="V145" s="206">
        <f t="shared" si="25"/>
        <v>128.54710277150107</v>
      </c>
      <c r="W145" s="206">
        <f t="shared" si="25"/>
        <v>138.15007558831843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110.39084617192285</v>
      </c>
      <c r="C146" s="208">
        <f t="shared" si="26"/>
        <v>89.749420649185026</v>
      </c>
      <c r="D146" s="208">
        <f t="shared" si="26"/>
        <v>82.986976037341861</v>
      </c>
      <c r="E146" s="208">
        <f t="shared" si="26"/>
        <v>80.641723587484847</v>
      </c>
      <c r="F146" s="208">
        <f t="shared" si="26"/>
        <v>78.753162682210686</v>
      </c>
      <c r="G146" s="208">
        <f t="shared" si="26"/>
        <v>74.523903407038759</v>
      </c>
      <c r="H146" s="208">
        <f t="shared" si="26"/>
        <v>82.086035468615634</v>
      </c>
      <c r="I146" s="208">
        <f t="shared" si="26"/>
        <v>115.43567336547686</v>
      </c>
      <c r="J146" s="208">
        <f t="shared" si="26"/>
        <v>111.35194974374994</v>
      </c>
      <c r="K146" s="208">
        <f t="shared" si="26"/>
        <v>134.3488088919909</v>
      </c>
      <c r="L146" s="208">
        <f t="shared" si="26"/>
        <v>144.1700611728788</v>
      </c>
      <c r="M146" s="208">
        <f t="shared" si="26"/>
        <v>140.9644735492146</v>
      </c>
      <c r="N146" s="208">
        <f t="shared" si="26"/>
        <v>133.80212412077296</v>
      </c>
      <c r="O146" s="208">
        <f t="shared" si="26"/>
        <v>138.29768696835461</v>
      </c>
      <c r="P146" s="208">
        <f t="shared" si="26"/>
        <v>148.18661180979856</v>
      </c>
      <c r="Q146" s="208">
        <f t="shared" si="26"/>
        <v>149.67234436439543</v>
      </c>
      <c r="R146" s="208">
        <f t="shared" si="26"/>
        <v>158.47816800902132</v>
      </c>
      <c r="S146" s="208">
        <f t="shared" si="26"/>
        <v>153.86181014534964</v>
      </c>
      <c r="T146" s="208">
        <f t="shared" si="26"/>
        <v>160.03514373143929</v>
      </c>
      <c r="U146" s="208">
        <f t="shared" si="26"/>
        <v>149.08195797751148</v>
      </c>
      <c r="V146" s="208">
        <f t="shared" si="26"/>
        <v>147.58186021419129</v>
      </c>
      <c r="W146" s="208">
        <f t="shared" si="26"/>
        <v>163.55057405339755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70.065622180166386</v>
      </c>
      <c r="C147" s="206">
        <f t="shared" si="27"/>
        <v>70.14772488865141</v>
      </c>
      <c r="D147" s="206">
        <f t="shared" si="27"/>
        <v>55.88405690152242</v>
      </c>
      <c r="E147" s="206">
        <f t="shared" si="27"/>
        <v>55.81835212577375</v>
      </c>
      <c r="F147" s="206">
        <f t="shared" si="27"/>
        <v>53.624605035284993</v>
      </c>
      <c r="G147" s="206">
        <f t="shared" si="27"/>
        <v>47.601807754968483</v>
      </c>
      <c r="H147" s="206">
        <f t="shared" si="27"/>
        <v>42.012554884607439</v>
      </c>
      <c r="I147" s="206">
        <f t="shared" si="27"/>
        <v>60.61519516334991</v>
      </c>
      <c r="J147" s="206">
        <f t="shared" si="27"/>
        <v>52.905161110743677</v>
      </c>
      <c r="K147" s="206">
        <f t="shared" si="27"/>
        <v>65.819954933734508</v>
      </c>
      <c r="L147" s="206">
        <f t="shared" si="27"/>
        <v>85.279759667704255</v>
      </c>
      <c r="M147" s="206">
        <f t="shared" si="27"/>
        <v>59.834099259764521</v>
      </c>
      <c r="N147" s="206">
        <f t="shared" si="27"/>
        <v>62.599201796339514</v>
      </c>
      <c r="O147" s="206">
        <f t="shared" si="27"/>
        <v>59.382086463997396</v>
      </c>
      <c r="P147" s="206">
        <f t="shared" si="27"/>
        <v>66.928134857142851</v>
      </c>
      <c r="Q147" s="206">
        <f t="shared" si="27"/>
        <v>69.929465207678135</v>
      </c>
      <c r="R147" s="206">
        <f t="shared" si="27"/>
        <v>63.609475755784395</v>
      </c>
      <c r="S147" s="206">
        <f t="shared" si="27"/>
        <v>58.605075341316578</v>
      </c>
      <c r="T147" s="206">
        <f t="shared" si="27"/>
        <v>52.387737309253772</v>
      </c>
      <c r="U147" s="206">
        <f t="shared" si="27"/>
        <v>54.068006814430326</v>
      </c>
      <c r="V147" s="206">
        <f t="shared" si="27"/>
        <v>50.274098741627071</v>
      </c>
      <c r="W147" s="206">
        <f t="shared" si="27"/>
        <v>48.993944298699724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13.675449704828175</v>
      </c>
      <c r="C148" s="206">
        <f t="shared" si="28"/>
        <v>13.928190197739987</v>
      </c>
      <c r="D148" s="206">
        <f t="shared" si="28"/>
        <v>13.673802741804391</v>
      </c>
      <c r="E148" s="206">
        <f t="shared" si="28"/>
        <v>13.825042031632696</v>
      </c>
      <c r="F148" s="206">
        <f t="shared" si="28"/>
        <v>13.601277665534473</v>
      </c>
      <c r="G148" s="206">
        <f t="shared" si="28"/>
        <v>12.826536687780433</v>
      </c>
      <c r="H148" s="206">
        <f t="shared" si="28"/>
        <v>12.035381427694869</v>
      </c>
      <c r="I148" s="206">
        <f t="shared" si="28"/>
        <v>13.639288224306844</v>
      </c>
      <c r="J148" s="206">
        <f t="shared" si="28"/>
        <v>14.930287102556512</v>
      </c>
      <c r="K148" s="206">
        <f t="shared" si="28"/>
        <v>21.185494704603162</v>
      </c>
      <c r="L148" s="206">
        <f t="shared" si="28"/>
        <v>22.109923454273797</v>
      </c>
      <c r="M148" s="206">
        <f t="shared" si="28"/>
        <v>21.879084408674402</v>
      </c>
      <c r="N148" s="206">
        <f t="shared" si="28"/>
        <v>26.246247277014664</v>
      </c>
      <c r="O148" s="206">
        <f t="shared" si="28"/>
        <v>24.601212557278316</v>
      </c>
      <c r="P148" s="206">
        <f t="shared" si="28"/>
        <v>25.558739376200698</v>
      </c>
      <c r="Q148" s="206">
        <f t="shared" si="28"/>
        <v>23.333854208405235</v>
      </c>
      <c r="R148" s="206">
        <f t="shared" si="28"/>
        <v>23.513089386090989</v>
      </c>
      <c r="S148" s="206">
        <f t="shared" si="28"/>
        <v>21.871094994364174</v>
      </c>
      <c r="T148" s="206">
        <f t="shared" si="28"/>
        <v>24.728144759551459</v>
      </c>
      <c r="U148" s="206">
        <f t="shared" si="28"/>
        <v>24.133188853950198</v>
      </c>
      <c r="V148" s="206">
        <f t="shared" si="28"/>
        <v>21.982961318976681</v>
      </c>
      <c r="W148" s="206">
        <f t="shared" si="28"/>
        <v>22.826530849386224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69.600745785342696</v>
      </c>
      <c r="C149" s="206">
        <f t="shared" si="29"/>
        <v>68.388304102542094</v>
      </c>
      <c r="D149" s="206">
        <f t="shared" si="29"/>
        <v>62.947565031796813</v>
      </c>
      <c r="E149" s="206">
        <f t="shared" si="29"/>
        <v>65.49997442895058</v>
      </c>
      <c r="F149" s="206">
        <f t="shared" si="29"/>
        <v>61.09232802623</v>
      </c>
      <c r="G149" s="206">
        <f t="shared" si="29"/>
        <v>54.186094622058924</v>
      </c>
      <c r="H149" s="206">
        <f t="shared" si="29"/>
        <v>50.429440919581857</v>
      </c>
      <c r="I149" s="206">
        <f t="shared" si="29"/>
        <v>66.27161220170575</v>
      </c>
      <c r="J149" s="206">
        <f t="shared" si="29"/>
        <v>69.098882060501822</v>
      </c>
      <c r="K149" s="206">
        <f t="shared" si="29"/>
        <v>67.55447729442669</v>
      </c>
      <c r="L149" s="206">
        <f t="shared" si="29"/>
        <v>55.96154386513458</v>
      </c>
      <c r="M149" s="206">
        <f t="shared" si="29"/>
        <v>61.794945953388513</v>
      </c>
      <c r="N149" s="206">
        <f t="shared" si="29"/>
        <v>78.772082786434765</v>
      </c>
      <c r="O149" s="206">
        <f t="shared" si="29"/>
        <v>78.259323444757626</v>
      </c>
      <c r="P149" s="206">
        <f t="shared" si="29"/>
        <v>76.424568627540665</v>
      </c>
      <c r="Q149" s="206">
        <f t="shared" si="29"/>
        <v>69.039494356984321</v>
      </c>
      <c r="R149" s="206">
        <f t="shared" si="29"/>
        <v>58.533164767841811</v>
      </c>
      <c r="S149" s="206">
        <f t="shared" si="29"/>
        <v>54.036067327345819</v>
      </c>
      <c r="T149" s="206">
        <f t="shared" si="29"/>
        <v>53.211082243774534</v>
      </c>
      <c r="U149" s="206">
        <f t="shared" si="29"/>
        <v>48.018178886891263</v>
      </c>
      <c r="V149" s="206">
        <f t="shared" si="29"/>
        <v>48.473141960447116</v>
      </c>
      <c r="W149" s="206">
        <f t="shared" si="29"/>
        <v>53.770948320801125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181.81989698432588</v>
      </c>
      <c r="C150" s="206">
        <f t="shared" si="30"/>
        <v>190.69723116041692</v>
      </c>
      <c r="D150" s="206">
        <f t="shared" si="30"/>
        <v>191.59924024075661</v>
      </c>
      <c r="E150" s="206">
        <f t="shared" si="30"/>
        <v>193.22935206678008</v>
      </c>
      <c r="F150" s="206">
        <f t="shared" si="30"/>
        <v>209.56078617690542</v>
      </c>
      <c r="G150" s="206">
        <f t="shared" si="30"/>
        <v>229.30835071367162</v>
      </c>
      <c r="H150" s="206">
        <f t="shared" si="30"/>
        <v>203.08315363163243</v>
      </c>
      <c r="I150" s="206">
        <f t="shared" si="30"/>
        <v>318.72058445871903</v>
      </c>
      <c r="J150" s="206">
        <f t="shared" si="30"/>
        <v>368.64184362836176</v>
      </c>
      <c r="K150" s="206">
        <f t="shared" si="30"/>
        <v>501.53909664056607</v>
      </c>
      <c r="L150" s="206">
        <f t="shared" si="30"/>
        <v>402.83935737604463</v>
      </c>
      <c r="M150" s="206">
        <f t="shared" si="30"/>
        <v>458.54698241239259</v>
      </c>
      <c r="N150" s="206">
        <f t="shared" si="30"/>
        <v>488.69646023875691</v>
      </c>
      <c r="O150" s="206">
        <f t="shared" si="30"/>
        <v>451.02804939374244</v>
      </c>
      <c r="P150" s="206">
        <f t="shared" si="30"/>
        <v>418.14771373249556</v>
      </c>
      <c r="Q150" s="206">
        <f t="shared" si="30"/>
        <v>409.10781163992976</v>
      </c>
      <c r="R150" s="206">
        <f t="shared" si="30"/>
        <v>423.76854599960711</v>
      </c>
      <c r="S150" s="206">
        <f t="shared" si="30"/>
        <v>442.44858128451034</v>
      </c>
      <c r="T150" s="206">
        <f t="shared" si="30"/>
        <v>428.87642233397986</v>
      </c>
      <c r="U150" s="206">
        <f t="shared" si="30"/>
        <v>457.69304089769508</v>
      </c>
      <c r="V150" s="206">
        <f t="shared" si="30"/>
        <v>484.44677023024752</v>
      </c>
      <c r="W150" s="206">
        <f t="shared" si="30"/>
        <v>285.03449290821345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154.32687318048116</v>
      </c>
      <c r="C151" s="209">
        <f t="shared" si="31"/>
        <v>163.0465582154302</v>
      </c>
      <c r="D151" s="209">
        <f t="shared" si="31"/>
        <v>197.26918081572279</v>
      </c>
      <c r="E151" s="209">
        <f t="shared" si="31"/>
        <v>192.24005846913013</v>
      </c>
      <c r="F151" s="209">
        <f t="shared" si="31"/>
        <v>182.42322088755526</v>
      </c>
      <c r="G151" s="209">
        <f t="shared" si="31"/>
        <v>162.46670047905451</v>
      </c>
      <c r="H151" s="209">
        <f t="shared" si="31"/>
        <v>163.99758347077892</v>
      </c>
      <c r="I151" s="209">
        <f t="shared" si="31"/>
        <v>49.032521244664224</v>
      </c>
      <c r="J151" s="209">
        <f t="shared" si="31"/>
        <v>48.003099752446033</v>
      </c>
      <c r="K151" s="209">
        <f t="shared" si="31"/>
        <v>44.881306827258442</v>
      </c>
      <c r="L151" s="209">
        <f t="shared" si="31"/>
        <v>56.599392297184465</v>
      </c>
      <c r="M151" s="209">
        <f t="shared" si="31"/>
        <v>46.995178569541146</v>
      </c>
      <c r="N151" s="209">
        <f t="shared" si="31"/>
        <v>50.424952571530923</v>
      </c>
      <c r="O151" s="209">
        <f t="shared" si="31"/>
        <v>52.376365860601211</v>
      </c>
      <c r="P151" s="209">
        <f t="shared" si="31"/>
        <v>55.749027627322015</v>
      </c>
      <c r="Q151" s="209">
        <f t="shared" si="31"/>
        <v>50.754185044090661</v>
      </c>
      <c r="R151" s="209">
        <f t="shared" si="31"/>
        <v>48.607617512718619</v>
      </c>
      <c r="S151" s="209">
        <f t="shared" si="31"/>
        <v>46.401306339230388</v>
      </c>
      <c r="T151" s="209">
        <f t="shared" si="31"/>
        <v>43.737509754009132</v>
      </c>
      <c r="U151" s="209">
        <f t="shared" si="31"/>
        <v>45.481350227203663</v>
      </c>
      <c r="V151" s="209">
        <f t="shared" si="31"/>
        <v>43.314231652006065</v>
      </c>
      <c r="W151" s="209">
        <f t="shared" si="31"/>
        <v>47.876067521754656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1.2427701051970832</v>
      </c>
      <c r="C153" s="217">
        <f t="shared" si="32"/>
        <v>1.2664840067358065</v>
      </c>
      <c r="D153" s="217">
        <f t="shared" si="32"/>
        <v>1.1897424048895389</v>
      </c>
      <c r="E153" s="217">
        <f t="shared" si="32"/>
        <v>1.1682144626448034</v>
      </c>
      <c r="F153" s="217">
        <f t="shared" si="32"/>
        <v>1.1589219265051336</v>
      </c>
      <c r="G153" s="217">
        <f t="shared" si="32"/>
        <v>1.1907785528823691</v>
      </c>
      <c r="H153" s="217">
        <f t="shared" si="32"/>
        <v>1.1088545789651252</v>
      </c>
      <c r="I153" s="217">
        <f t="shared" si="32"/>
        <v>1.1573908852046171</v>
      </c>
      <c r="J153" s="217">
        <f t="shared" si="32"/>
        <v>1.1845821105929959</v>
      </c>
      <c r="K153" s="217">
        <f t="shared" si="32"/>
        <v>1.1621978726431856</v>
      </c>
      <c r="L153" s="217">
        <f t="shared" si="32"/>
        <v>1.2140740429853365</v>
      </c>
      <c r="M153" s="217">
        <f t="shared" si="32"/>
        <v>1.1855507293055585</v>
      </c>
      <c r="N153" s="217">
        <f t="shared" si="32"/>
        <v>1.1138988669670944</v>
      </c>
      <c r="O153" s="217">
        <f t="shared" si="32"/>
        <v>1.0948541137204848</v>
      </c>
      <c r="P153" s="217">
        <f t="shared" si="32"/>
        <v>1.0797732699060094</v>
      </c>
      <c r="Q153" s="217">
        <f t="shared" si="32"/>
        <v>1.0725908033036375</v>
      </c>
      <c r="R153" s="217">
        <f t="shared" si="32"/>
        <v>1.0783033090315282</v>
      </c>
      <c r="S153" s="217">
        <f t="shared" si="32"/>
        <v>1.0460977479119744</v>
      </c>
      <c r="T153" s="217">
        <f t="shared" si="32"/>
        <v>1.023017776684481</v>
      </c>
      <c r="U153" s="217">
        <f t="shared" si="32"/>
        <v>0.98876541502697224</v>
      </c>
      <c r="V153" s="217">
        <f t="shared" si="32"/>
        <v>0.98602574468098081</v>
      </c>
      <c r="W153" s="217">
        <f t="shared" si="32"/>
        <v>0.98901900741843285</v>
      </c>
    </row>
    <row r="154" spans="1:23" ht="12" customHeight="1" x14ac:dyDescent="0.25">
      <c r="A154" s="25" t="s">
        <v>16</v>
      </c>
      <c r="B154" s="218">
        <f>ISI!B65</f>
        <v>6.2605401161123639</v>
      </c>
      <c r="C154" s="218">
        <f>ISI!C65</f>
        <v>6.0708704006824554</v>
      </c>
      <c r="D154" s="218">
        <f>ISI!D65</f>
        <v>5.9131452315067383</v>
      </c>
      <c r="E154" s="218">
        <f>ISI!E65</f>
        <v>5.7343160752526252</v>
      </c>
      <c r="F154" s="218">
        <f>ISI!F65</f>
        <v>5.7211778191965132</v>
      </c>
      <c r="G154" s="218">
        <f>ISI!G65</f>
        <v>5.429149806903264</v>
      </c>
      <c r="H154" s="218">
        <f>ISI!H65</f>
        <v>5.2985663147106248</v>
      </c>
      <c r="I154" s="218">
        <f>ISI!I65</f>
        <v>5.3750352811629707</v>
      </c>
      <c r="J154" s="218">
        <f>ISI!J65</f>
        <v>5.5421207534341592</v>
      </c>
      <c r="K154" s="218">
        <f>ISI!K65</f>
        <v>5.2086716548316554</v>
      </c>
      <c r="L154" s="218">
        <f>ISI!L65</f>
        <v>5.4593871145712045</v>
      </c>
      <c r="M154" s="218">
        <f>ISI!M65</f>
        <v>5.1745114319042438</v>
      </c>
      <c r="N154" s="218">
        <f>ISI!N65</f>
        <v>5.1289362063568804</v>
      </c>
      <c r="O154" s="218">
        <f>ISI!O65</f>
        <v>4.5200769790538855</v>
      </c>
      <c r="P154" s="218">
        <f>ISI!P65</f>
        <v>4.1652793345498722</v>
      </c>
      <c r="Q154" s="218">
        <f>ISI!Q65</f>
        <v>4.0333293726242632</v>
      </c>
      <c r="R154" s="218">
        <f>ISI!R65</f>
        <v>4.0686455925664946</v>
      </c>
      <c r="S154" s="218">
        <f>ISI!S65</f>
        <v>3.8651914295046059</v>
      </c>
      <c r="T154" s="218">
        <f>ISI!T65</f>
        <v>4.0200341402862199</v>
      </c>
      <c r="U154" s="218">
        <f>ISI!U65</f>
        <v>3.725350469624102</v>
      </c>
      <c r="V154" s="218">
        <f>ISI!V65</f>
        <v>3.6191054081744722</v>
      </c>
      <c r="W154" s="218">
        <f>ISI!W65</f>
        <v>3.8203455028199236</v>
      </c>
    </row>
    <row r="155" spans="1:23" ht="12" customHeight="1" x14ac:dyDescent="0.25">
      <c r="A155" s="14" t="s">
        <v>41</v>
      </c>
      <c r="B155" s="219">
        <f>ISI!B66</f>
        <v>7.0416632644861732</v>
      </c>
      <c r="C155" s="219">
        <f>ISI!C66</f>
        <v>6.7659269725841469</v>
      </c>
      <c r="D155" s="219">
        <f>ISI!D66</f>
        <v>6.6005037327499556</v>
      </c>
      <c r="E155" s="219">
        <f>ISI!E66</f>
        <v>6.7105981582473939</v>
      </c>
      <c r="F155" s="219">
        <f>ISI!F66</f>
        <v>6.7931451416681616</v>
      </c>
      <c r="G155" s="219">
        <f>ISI!G66</f>
        <v>6.3798319958969882</v>
      </c>
      <c r="H155" s="219">
        <f>ISI!H66</f>
        <v>6.3237019539062889</v>
      </c>
      <c r="I155" s="219">
        <f>ISI!I66</f>
        <v>6.3081837057419854</v>
      </c>
      <c r="J155" s="219">
        <f>ISI!J66</f>
        <v>6.477963352552953</v>
      </c>
      <c r="K155" s="219">
        <f>ISI!K66</f>
        <v>6.0028416947927923</v>
      </c>
      <c r="L155" s="219">
        <f>ISI!L66</f>
        <v>6.4277437862039974</v>
      </c>
      <c r="M155" s="219">
        <f>ISI!M66</f>
        <v>6.1511140373216007</v>
      </c>
      <c r="N155" s="219">
        <f>ISI!N66</f>
        <v>6.4455006676799638</v>
      </c>
      <c r="O155" s="219">
        <f>ISI!O66</f>
        <v>5.5495530043964303</v>
      </c>
      <c r="P155" s="219">
        <f>ISI!P66</f>
        <v>4.9710527659174533</v>
      </c>
      <c r="Q155" s="219">
        <f>ISI!Q66</f>
        <v>4.8465271799585272</v>
      </c>
      <c r="R155" s="219">
        <f>ISI!R66</f>
        <v>4.8474742602823211</v>
      </c>
      <c r="S155" s="219">
        <f>ISI!S66</f>
        <v>4.5844976846683885</v>
      </c>
      <c r="T155" s="219">
        <f>ISI!T66</f>
        <v>4.7827383765092097</v>
      </c>
      <c r="U155" s="219">
        <f>ISI!U66</f>
        <v>4.4464527966707799</v>
      </c>
      <c r="V155" s="219">
        <f>ISI!V66</f>
        <v>4.290540549596165</v>
      </c>
      <c r="W155" s="219">
        <f>ISI!W66</f>
        <v>4.5636621963950725</v>
      </c>
    </row>
    <row r="156" spans="1:23" ht="12" customHeight="1" x14ac:dyDescent="0.25">
      <c r="A156" s="14" t="s">
        <v>42</v>
      </c>
      <c r="B156" s="219">
        <f>ISI!B67</f>
        <v>1.6420847453634324</v>
      </c>
      <c r="C156" s="219">
        <f>ISI!C67</f>
        <v>1.5113862847452306</v>
      </c>
      <c r="D156" s="219">
        <f>ISI!D67</f>
        <v>1.5671498832932136</v>
      </c>
      <c r="E156" s="219">
        <f>ISI!E67</f>
        <v>1.4336945389688249</v>
      </c>
      <c r="F156" s="219">
        <f>ISI!F67</f>
        <v>1.462074294451718</v>
      </c>
      <c r="G156" s="219">
        <f>ISI!G67</f>
        <v>1.445944002111498</v>
      </c>
      <c r="H156" s="219">
        <f>ISI!H67</f>
        <v>1.3835157944139946</v>
      </c>
      <c r="I156" s="219">
        <f>ISI!I67</f>
        <v>1.3495862883945193</v>
      </c>
      <c r="J156" s="219">
        <f>ISI!J67</f>
        <v>1.3677808747644005</v>
      </c>
      <c r="K156" s="219">
        <f>ISI!K67</f>
        <v>1.2905817262258592</v>
      </c>
      <c r="L156" s="219">
        <f>ISI!L67</f>
        <v>1.4557796399393395</v>
      </c>
      <c r="M156" s="219">
        <f>ISI!M67</f>
        <v>1.312979060797191</v>
      </c>
      <c r="N156" s="219">
        <f>ISI!N67</f>
        <v>1.3018905777393213</v>
      </c>
      <c r="O156" s="219">
        <f>ISI!O67</f>
        <v>1.1563868429643649</v>
      </c>
      <c r="P156" s="219">
        <f>ISI!P67</f>
        <v>1.0685809575687126</v>
      </c>
      <c r="Q156" s="219">
        <f>ISI!Q67</f>
        <v>1.0325803645735887</v>
      </c>
      <c r="R156" s="219">
        <f>ISI!R67</f>
        <v>1.0351452744064771</v>
      </c>
      <c r="S156" s="219">
        <f>ISI!S67</f>
        <v>1.0361842453897627</v>
      </c>
      <c r="T156" s="219">
        <f>ISI!T67</f>
        <v>1.0256991933659754</v>
      </c>
      <c r="U156" s="219">
        <f>ISI!U67</f>
        <v>0.8430144937669416</v>
      </c>
      <c r="V156" s="219">
        <f>ISI!V67</f>
        <v>0.80024142267051712</v>
      </c>
      <c r="W156" s="219">
        <f>ISI!W67</f>
        <v>0.81074209980550926</v>
      </c>
    </row>
    <row r="157" spans="1:23" ht="12" customHeight="1" x14ac:dyDescent="0.25">
      <c r="A157" s="13" t="s">
        <v>20</v>
      </c>
      <c r="B157" s="220">
        <f>NFM!B96</f>
        <v>0.61678272913305587</v>
      </c>
      <c r="C157" s="220">
        <f>NFM!C96</f>
        <v>0.79763017928395807</v>
      </c>
      <c r="D157" s="220">
        <f>NFM!D96</f>
        <v>0.55587981273340181</v>
      </c>
      <c r="E157" s="220">
        <f>NFM!E96</f>
        <v>0.55166989528412846</v>
      </c>
      <c r="F157" s="220">
        <f>NFM!F96</f>
        <v>0.46350824328496576</v>
      </c>
      <c r="G157" s="220">
        <f>NFM!G96</f>
        <v>0.47216574666605754</v>
      </c>
      <c r="H157" s="220">
        <f>NFM!H96</f>
        <v>0.64867193173308635</v>
      </c>
      <c r="I157" s="220">
        <f>NFM!I96</f>
        <v>0.5430281423369091</v>
      </c>
      <c r="J157" s="220">
        <f>NFM!J96</f>
        <v>0.59649639898560036</v>
      </c>
      <c r="K157" s="220">
        <f>NFM!K96</f>
        <v>0.53531591484712993</v>
      </c>
      <c r="L157" s="220">
        <f>NFM!L96</f>
        <v>0.55982514583187415</v>
      </c>
      <c r="M157" s="220">
        <f>NFM!M96</f>
        <v>0.60172757061369198</v>
      </c>
      <c r="N157" s="220">
        <f>NFM!N96</f>
        <v>0.5751512903344197</v>
      </c>
      <c r="O157" s="220">
        <f>NFM!O96</f>
        <v>0.55404533997733263</v>
      </c>
      <c r="P157" s="220">
        <f>NFM!P96</f>
        <v>0.51061229157286492</v>
      </c>
      <c r="Q157" s="220">
        <f>NFM!Q96</f>
        <v>0.58705619393277864</v>
      </c>
      <c r="R157" s="220">
        <f>NFM!R96</f>
        <v>0.59858502802483271</v>
      </c>
      <c r="S157" s="220">
        <f>NFM!S96</f>
        <v>0.57700975654119857</v>
      </c>
      <c r="T157" s="220">
        <f>NFM!T96</f>
        <v>0.64776033464574934</v>
      </c>
      <c r="U157" s="220">
        <f>NFM!U96</f>
        <v>0.54426729362938508</v>
      </c>
      <c r="V157" s="220">
        <f>NFM!V96</f>
        <v>0.54156383964878385</v>
      </c>
      <c r="W157" s="220">
        <f>NFM!W96</f>
        <v>0.47004719958764773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0.61742803329279583</v>
      </c>
      <c r="C159" s="219">
        <f>NFM!C98</f>
        <v>0.76716709113188497</v>
      </c>
      <c r="D159" s="219">
        <f>NFM!D98</f>
        <v>0.55253100839173741</v>
      </c>
      <c r="E159" s="219">
        <f>NFM!E98</f>
        <v>0.55537361045555722</v>
      </c>
      <c r="F159" s="219">
        <f>NFM!F98</f>
        <v>0.48356649056754503</v>
      </c>
      <c r="G159" s="219">
        <f>NFM!G98</f>
        <v>0.49514582148669956</v>
      </c>
      <c r="H159" s="219">
        <f>NFM!H98</f>
        <v>0.66308738081478291</v>
      </c>
      <c r="I159" s="219">
        <f>NFM!I98</f>
        <v>0.33119841498870634</v>
      </c>
      <c r="J159" s="219">
        <f>NFM!J98</f>
        <v>0.37119495201062919</v>
      </c>
      <c r="K159" s="219">
        <f>NFM!K98</f>
        <v>0.31311831115467187</v>
      </c>
      <c r="L159" s="219">
        <f>NFM!L98</f>
        <v>0.32918988268630472</v>
      </c>
      <c r="M159" s="219">
        <f>NFM!M98</f>
        <v>0.34630946819092184</v>
      </c>
      <c r="N159" s="219">
        <f>NFM!N98</f>
        <v>0.33645813180267536</v>
      </c>
      <c r="O159" s="219">
        <f>NFM!O98</f>
        <v>0.32222879419452477</v>
      </c>
      <c r="P159" s="219">
        <f>NFM!P98</f>
        <v>0.304900742617354</v>
      </c>
      <c r="Q159" s="219">
        <f>NFM!Q98</f>
        <v>0.37932342912402739</v>
      </c>
      <c r="R159" s="219">
        <f>NFM!R98</f>
        <v>0.38400232983136207</v>
      </c>
      <c r="S159" s="219">
        <f>NFM!S98</f>
        <v>0.35176510608736661</v>
      </c>
      <c r="T159" s="219">
        <f>NFM!T98</f>
        <v>0.43909952670297725</v>
      </c>
      <c r="U159" s="219">
        <f>NFM!U98</f>
        <v>0.36012512878269581</v>
      </c>
      <c r="V159" s="219">
        <f>NFM!V98</f>
        <v>0.35284655843028118</v>
      </c>
      <c r="W159" s="219">
        <f>NFM!W98</f>
        <v>0.29231422381489131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0.61742803329279583</v>
      </c>
      <c r="C161" s="222">
        <f>NFM!C100</f>
        <v>0.76716709113188497</v>
      </c>
      <c r="D161" s="222">
        <f>NFM!D100</f>
        <v>0.55253100839173741</v>
      </c>
      <c r="E161" s="222">
        <f>NFM!E100</f>
        <v>0.55537361045555722</v>
      </c>
      <c r="F161" s="222">
        <f>NFM!F100</f>
        <v>0.48356649056754503</v>
      </c>
      <c r="G161" s="222">
        <f>NFM!G100</f>
        <v>0.49514582148669956</v>
      </c>
      <c r="H161" s="222">
        <f>NFM!H100</f>
        <v>0.66308738081478291</v>
      </c>
      <c r="I161" s="222">
        <f>NFM!I100</f>
        <v>0.33119841498870634</v>
      </c>
      <c r="J161" s="222">
        <f>NFM!J100</f>
        <v>0.37119495201062919</v>
      </c>
      <c r="K161" s="222">
        <f>NFM!K100</f>
        <v>0.31311831115467187</v>
      </c>
      <c r="L161" s="222">
        <f>NFM!L100</f>
        <v>0.32918988268630472</v>
      </c>
      <c r="M161" s="222">
        <f>NFM!M100</f>
        <v>0.34630946819092184</v>
      </c>
      <c r="N161" s="222">
        <f>NFM!N100</f>
        <v>0.33645813180267536</v>
      </c>
      <c r="O161" s="222">
        <f>NFM!O100</f>
        <v>0.32222879419452477</v>
      </c>
      <c r="P161" s="222">
        <f>NFM!P100</f>
        <v>0.304900742617354</v>
      </c>
      <c r="Q161" s="222">
        <f>NFM!Q100</f>
        <v>0.37932342912402739</v>
      </c>
      <c r="R161" s="222">
        <f>NFM!R100</f>
        <v>0.38400232983136207</v>
      </c>
      <c r="S161" s="222">
        <f>NFM!S100</f>
        <v>0.35176510608736661</v>
      </c>
      <c r="T161" s="222">
        <f>NFM!T100</f>
        <v>0.43909952670297725</v>
      </c>
      <c r="U161" s="222">
        <f>NFM!U100</f>
        <v>0.36012512878269581</v>
      </c>
      <c r="V161" s="222">
        <f>NFM!V100</f>
        <v>0.35284655843028118</v>
      </c>
      <c r="W161" s="222">
        <f>NFM!W100</f>
        <v>0.29231422381489131</v>
      </c>
    </row>
    <row r="162" spans="1:23" ht="12" customHeight="1" x14ac:dyDescent="0.25">
      <c r="A162" s="14" t="s">
        <v>45</v>
      </c>
      <c r="B162" s="219">
        <f>NFM!B101</f>
        <v>0.61676694337077775</v>
      </c>
      <c r="C162" s="219">
        <f>NFM!C101</f>
        <v>0.7981668886551736</v>
      </c>
      <c r="D162" s="219">
        <f>NFM!D101</f>
        <v>0.55593385818612973</v>
      </c>
      <c r="E162" s="219">
        <f>NFM!E101</f>
        <v>0.55160948526620002</v>
      </c>
      <c r="F162" s="219">
        <f>NFM!F101</f>
        <v>0.46312184363682446</v>
      </c>
      <c r="G162" s="219">
        <f>NFM!G101</f>
        <v>0.47175290085475996</v>
      </c>
      <c r="H162" s="219">
        <f>NFM!H101</f>
        <v>0.6484113970087183</v>
      </c>
      <c r="I162" s="219">
        <f>NFM!I101</f>
        <v>0.54738923549419238</v>
      </c>
      <c r="J162" s="219">
        <f>NFM!J101</f>
        <v>0.59915390930168366</v>
      </c>
      <c r="K162" s="219">
        <f>NFM!K101</f>
        <v>0.53736139247402004</v>
      </c>
      <c r="L162" s="219">
        <f>NFM!L101</f>
        <v>0.56220430989387538</v>
      </c>
      <c r="M162" s="219">
        <f>NFM!M101</f>
        <v>0.60425300128096515</v>
      </c>
      <c r="N162" s="219">
        <f>NFM!N101</f>
        <v>0.57749721299535406</v>
      </c>
      <c r="O162" s="219">
        <f>NFM!O101</f>
        <v>0.55653495415822429</v>
      </c>
      <c r="P162" s="219">
        <f>NFM!P101</f>
        <v>0.51293893143825497</v>
      </c>
      <c r="Q162" s="219">
        <f>NFM!Q101</f>
        <v>0.58933448994157067</v>
      </c>
      <c r="R162" s="219">
        <f>NFM!R101</f>
        <v>0.60107420560605807</v>
      </c>
      <c r="S162" s="219">
        <f>NFM!S101</f>
        <v>0.58010025296511236</v>
      </c>
      <c r="T162" s="219">
        <f>NFM!T101</f>
        <v>0.65074221640944985</v>
      </c>
      <c r="U162" s="219">
        <f>NFM!U101</f>
        <v>0.54681116594666701</v>
      </c>
      <c r="V162" s="219">
        <f>NFM!V101</f>
        <v>0.54432775939297029</v>
      </c>
      <c r="W162" s="219">
        <f>NFM!W101</f>
        <v>0.47238401349521481</v>
      </c>
    </row>
    <row r="163" spans="1:23" ht="12" customHeight="1" x14ac:dyDescent="0.25">
      <c r="A163" s="13" t="s">
        <v>21</v>
      </c>
      <c r="B163" s="220">
        <f>CHI!B100</f>
        <v>1.7456286116204216</v>
      </c>
      <c r="C163" s="220">
        <f>CHI!C100</f>
        <v>1.7984555519139236</v>
      </c>
      <c r="D163" s="220">
        <f>CHI!D100</f>
        <v>1.7801731416399686</v>
      </c>
      <c r="E163" s="220">
        <f>CHI!E100</f>
        <v>1.8539803357277582</v>
      </c>
      <c r="F163" s="220">
        <f>CHI!F100</f>
        <v>1.8255511519859635</v>
      </c>
      <c r="G163" s="220">
        <f>CHI!G100</f>
        <v>1.8159298595185032</v>
      </c>
      <c r="H163" s="220">
        <f>CHI!H100</f>
        <v>1.6352881930030803</v>
      </c>
      <c r="I163" s="220">
        <f>CHI!I100</f>
        <v>1.5171911451796771</v>
      </c>
      <c r="J163" s="220">
        <f>CHI!J100</f>
        <v>1.673899345799112</v>
      </c>
      <c r="K163" s="220">
        <f>CHI!K100</f>
        <v>1.6730458457177069</v>
      </c>
      <c r="L163" s="220">
        <f>CHI!L100</f>
        <v>1.6951764159340155</v>
      </c>
      <c r="M163" s="220">
        <f>CHI!M100</f>
        <v>1.6271344081598085</v>
      </c>
      <c r="N163" s="220">
        <f>CHI!N100</f>
        <v>1.6158559577761227</v>
      </c>
      <c r="O163" s="220">
        <f>CHI!O100</f>
        <v>1.7119295679769873</v>
      </c>
      <c r="P163" s="220">
        <f>CHI!P100</f>
        <v>1.7088717325692879</v>
      </c>
      <c r="Q163" s="220">
        <f>CHI!Q100</f>
        <v>1.8490539596644382</v>
      </c>
      <c r="R163" s="220">
        <f>CHI!R100</f>
        <v>1.9196222703480146</v>
      </c>
      <c r="S163" s="220">
        <f>CHI!S100</f>
        <v>2.0621027391108502</v>
      </c>
      <c r="T163" s="220">
        <f>CHI!T100</f>
        <v>1.9868866200336912</v>
      </c>
      <c r="U163" s="220">
        <f>CHI!U100</f>
        <v>2.0667554024752368</v>
      </c>
      <c r="V163" s="220">
        <f>CHI!V100</f>
        <v>2.0312994143188146</v>
      </c>
      <c r="W163" s="220">
        <f>CHI!W100</f>
        <v>1.889798495180778</v>
      </c>
    </row>
    <row r="164" spans="1:23" ht="12" customHeight="1" x14ac:dyDescent="0.25">
      <c r="A164" s="14" t="s">
        <v>89</v>
      </c>
      <c r="B164" s="219">
        <f>CHI!B101</f>
        <v>2.0559326495842729</v>
      </c>
      <c r="C164" s="219">
        <f>CHI!C101</f>
        <v>2.0858166412219443</v>
      </c>
      <c r="D164" s="219">
        <f>CHI!D101</f>
        <v>2.1260196512198171</v>
      </c>
      <c r="E164" s="219">
        <f>CHI!E101</f>
        <v>2.1806593722579817</v>
      </c>
      <c r="F164" s="219">
        <f>CHI!F101</f>
        <v>2.1910418144418489</v>
      </c>
      <c r="G164" s="219">
        <f>CHI!G101</f>
        <v>2.1305868867322517</v>
      </c>
      <c r="H164" s="219">
        <f>CHI!H101</f>
        <v>2.0792484651022138</v>
      </c>
      <c r="I164" s="219">
        <f>CHI!I101</f>
        <v>2.1721747641365416</v>
      </c>
      <c r="J164" s="219">
        <f>CHI!J101</f>
        <v>2.2629376548322027</v>
      </c>
      <c r="K164" s="219">
        <f>CHI!K101</f>
        <v>2.4083851873347366</v>
      </c>
      <c r="L164" s="219">
        <f>CHI!L101</f>
        <v>2.2314186064204375</v>
      </c>
      <c r="M164" s="219">
        <f>CHI!M101</f>
        <v>2.1599030783495849</v>
      </c>
      <c r="N164" s="219">
        <f>CHI!N101</f>
        <v>2.2448501454195582</v>
      </c>
      <c r="O164" s="219">
        <f>CHI!O101</f>
        <v>2.3176116388200416</v>
      </c>
      <c r="P164" s="219">
        <f>CHI!P101</f>
        <v>2.3245044987116996</v>
      </c>
      <c r="Q164" s="219">
        <f>CHI!Q101</f>
        <v>2.4522610044114614</v>
      </c>
      <c r="R164" s="219">
        <f>CHI!R101</f>
        <v>2.6950659711655418</v>
      </c>
      <c r="S164" s="219">
        <f>CHI!S101</f>
        <v>2.9771572573032441</v>
      </c>
      <c r="T164" s="219">
        <f>CHI!T101</f>
        <v>2.952674290538051</v>
      </c>
      <c r="U164" s="219">
        <f>CHI!U101</f>
        <v>2.6803520113326917</v>
      </c>
      <c r="V164" s="219">
        <f>CHI!V101</f>
        <v>2.5760408672935049</v>
      </c>
      <c r="W164" s="219">
        <f>CHI!W101</f>
        <v>2.5146790063288167</v>
      </c>
    </row>
    <row r="165" spans="1:23" ht="12" customHeight="1" x14ac:dyDescent="0.25">
      <c r="A165" s="14" t="s">
        <v>47</v>
      </c>
      <c r="B165" s="219">
        <f>CHI!B102</f>
        <v>1.3407878796162642</v>
      </c>
      <c r="C165" s="219">
        <f>CHI!C102</f>
        <v>1.3809147653405383</v>
      </c>
      <c r="D165" s="219">
        <f>CHI!D102</f>
        <v>1.3205838044543108</v>
      </c>
      <c r="E165" s="219">
        <f>CHI!E102</f>
        <v>1.4230243649397429</v>
      </c>
      <c r="F165" s="219">
        <f>CHI!F102</f>
        <v>1.378542259884471</v>
      </c>
      <c r="G165" s="219">
        <f>CHI!G102</f>
        <v>1.4171842323683366</v>
      </c>
      <c r="H165" s="219">
        <f>CHI!H102</f>
        <v>1.0891335683545391</v>
      </c>
      <c r="I165" s="219">
        <f>CHI!I102</f>
        <v>0.81917750654275812</v>
      </c>
      <c r="J165" s="219">
        <f>CHI!J102</f>
        <v>0.87039543965866784</v>
      </c>
      <c r="K165" s="219">
        <f>CHI!K102</f>
        <v>0.78868772361405171</v>
      </c>
      <c r="L165" s="219">
        <f>CHI!L102</f>
        <v>0.8208577279985001</v>
      </c>
      <c r="M165" s="219">
        <f>CHI!M102</f>
        <v>0.82165817030355581</v>
      </c>
      <c r="N165" s="219">
        <f>CHI!N102</f>
        <v>0.77460718362639991</v>
      </c>
      <c r="O165" s="219">
        <f>CHI!O102</f>
        <v>0.8306045575005363</v>
      </c>
      <c r="P165" s="219">
        <f>CHI!P102</f>
        <v>0.90393569752980962</v>
      </c>
      <c r="Q165" s="219">
        <f>CHI!Q102</f>
        <v>0.9113130422490201</v>
      </c>
      <c r="R165" s="219">
        <f>CHI!R102</f>
        <v>0.89414237117330597</v>
      </c>
      <c r="S165" s="219">
        <f>CHI!S102</f>
        <v>0.87400045826736006</v>
      </c>
      <c r="T165" s="219">
        <f>CHI!T102</f>
        <v>0.91365587812914639</v>
      </c>
      <c r="U165" s="219">
        <f>CHI!U102</f>
        <v>0.90777362405298789</v>
      </c>
      <c r="V165" s="219">
        <f>CHI!V102</f>
        <v>0.91611854867526454</v>
      </c>
      <c r="W165" s="219">
        <f>CHI!W102</f>
        <v>0.88548180867314363</v>
      </c>
    </row>
    <row r="166" spans="1:23" ht="12" customHeight="1" x14ac:dyDescent="0.25">
      <c r="A166" s="14" t="s">
        <v>48</v>
      </c>
      <c r="B166" s="219">
        <f>CHI!B103</f>
        <v>1.616369847440273</v>
      </c>
      <c r="C166" s="219">
        <f>CHI!C103</f>
        <v>1.6568544895608954</v>
      </c>
      <c r="D166" s="219">
        <f>CHI!D103</f>
        <v>1.5956656765383206</v>
      </c>
      <c r="E166" s="219">
        <f>CHI!E103</f>
        <v>1.7033477483605319</v>
      </c>
      <c r="F166" s="219">
        <f>CHI!F103</f>
        <v>1.6529475857412013</v>
      </c>
      <c r="G166" s="219">
        <f>CHI!G103</f>
        <v>1.6934845860061771</v>
      </c>
      <c r="H166" s="219">
        <f>CHI!H103</f>
        <v>1.3219116688045423</v>
      </c>
      <c r="I166" s="219">
        <f>CHI!I103</f>
        <v>0.95890437040877585</v>
      </c>
      <c r="J166" s="219">
        <f>CHI!J103</f>
        <v>1.0067041108961725</v>
      </c>
      <c r="K166" s="219">
        <f>CHI!K103</f>
        <v>0.89722855815002578</v>
      </c>
      <c r="L166" s="219">
        <f>CHI!L103</f>
        <v>0.94088470660007906</v>
      </c>
      <c r="M166" s="219">
        <f>CHI!M103</f>
        <v>0.94642451853771692</v>
      </c>
      <c r="N166" s="219">
        <f>CHI!N103</f>
        <v>0.9234554029086891</v>
      </c>
      <c r="O166" s="219">
        <f>CHI!O103</f>
        <v>0.89134448144924872</v>
      </c>
      <c r="P166" s="219">
        <f>CHI!P103</f>
        <v>0.94941823582976137</v>
      </c>
      <c r="Q166" s="219">
        <f>CHI!Q103</f>
        <v>0.93112615156372103</v>
      </c>
      <c r="R166" s="219">
        <f>CHI!R103</f>
        <v>0.90571939087114983</v>
      </c>
      <c r="S166" s="219">
        <f>CHI!S103</f>
        <v>0.91867574316347422</v>
      </c>
      <c r="T166" s="219">
        <f>CHI!T103</f>
        <v>0.92964023108898519</v>
      </c>
      <c r="U166" s="219">
        <f>CHI!U103</f>
        <v>0.95249225268423676</v>
      </c>
      <c r="V166" s="219">
        <f>CHI!V103</f>
        <v>0.95126448118408202</v>
      </c>
      <c r="W166" s="219">
        <f>CHI!W103</f>
        <v>0.9183423660644181</v>
      </c>
    </row>
    <row r="167" spans="1:23" ht="12" customHeight="1" x14ac:dyDescent="0.25">
      <c r="A167" s="13" t="s">
        <v>22</v>
      </c>
      <c r="B167" s="220">
        <f>NMM!B76</f>
        <v>5.4143233316235673</v>
      </c>
      <c r="C167" s="220">
        <f>NMM!C76</f>
        <v>5.3397440460654959</v>
      </c>
      <c r="D167" s="220">
        <f>NMM!D76</f>
        <v>5.3056131368873496</v>
      </c>
      <c r="E167" s="220">
        <f>NMM!E76</f>
        <v>5.3532643577767134</v>
      </c>
      <c r="F167" s="220">
        <f>NMM!F76</f>
        <v>5.3629387694915502</v>
      </c>
      <c r="G167" s="220">
        <f>NMM!G76</f>
        <v>5.4140553347466778</v>
      </c>
      <c r="H167" s="220">
        <f>NMM!H76</f>
        <v>5.4852398031050793</v>
      </c>
      <c r="I167" s="220">
        <f>NMM!I76</f>
        <v>5.4454560088643653</v>
      </c>
      <c r="J167" s="220">
        <f>NMM!J76</f>
        <v>5.3135713811114424</v>
      </c>
      <c r="K167" s="220">
        <f>NMM!K76</f>
        <v>5.3764777130644932</v>
      </c>
      <c r="L167" s="220">
        <f>NMM!L76</f>
        <v>5.9752217190475614</v>
      </c>
      <c r="M167" s="220">
        <f>NMM!M76</f>
        <v>5.9466214835814126</v>
      </c>
      <c r="N167" s="220">
        <f>NMM!N76</f>
        <v>5.7739017951584852</v>
      </c>
      <c r="O167" s="220">
        <f>NMM!O76</f>
        <v>5.6698241245482608</v>
      </c>
      <c r="P167" s="220">
        <f>NMM!P76</f>
        <v>5.7834310330080747</v>
      </c>
      <c r="Q167" s="220">
        <f>NMM!Q76</f>
        <v>5.8031010860921697</v>
      </c>
      <c r="R167" s="220">
        <f>NMM!R76</f>
        <v>5.9959284664699162</v>
      </c>
      <c r="S167" s="220">
        <f>NMM!S76</f>
        <v>5.8935406123054515</v>
      </c>
      <c r="T167" s="220">
        <f>NMM!T76</f>
        <v>5.6274474375786134</v>
      </c>
      <c r="U167" s="220">
        <f>NMM!U76</f>
        <v>5.5102783653312022</v>
      </c>
      <c r="V167" s="220">
        <f>NMM!V76</f>
        <v>5.5964035894594941</v>
      </c>
      <c r="W167" s="220">
        <f>NMM!W76</f>
        <v>5.7139108878809042</v>
      </c>
    </row>
    <row r="168" spans="1:23" ht="12" customHeight="1" x14ac:dyDescent="0.25">
      <c r="A168" s="14" t="s">
        <v>49</v>
      </c>
      <c r="B168" s="219">
        <f>NMM!B77</f>
        <v>11.545470117033881</v>
      </c>
      <c r="C168" s="219">
        <f>NMM!C77</f>
        <v>11.298853821688544</v>
      </c>
      <c r="D168" s="219">
        <f>NMM!D77</f>
        <v>12.141432458271074</v>
      </c>
      <c r="E168" s="219">
        <f>NMM!E77</f>
        <v>11.671884511379675</v>
      </c>
      <c r="F168" s="219">
        <f>NMM!F77</f>
        <v>13.214220458530013</v>
      </c>
      <c r="G168" s="219">
        <f>NMM!G77</f>
        <v>12.70121365184456</v>
      </c>
      <c r="H168" s="219">
        <f>NMM!H77</f>
        <v>11.42340096756779</v>
      </c>
      <c r="I168" s="219">
        <f>NMM!I77</f>
        <v>11.653058788912119</v>
      </c>
      <c r="J168" s="219">
        <f>NMM!J77</f>
        <v>11.670254466083296</v>
      </c>
      <c r="K168" s="219">
        <f>NMM!K77</f>
        <v>12.222927822896876</v>
      </c>
      <c r="L168" s="219">
        <f>NMM!L77</f>
        <v>13.285466501885409</v>
      </c>
      <c r="M168" s="219">
        <f>NMM!M77</f>
        <v>12.263629872471235</v>
      </c>
      <c r="N168" s="219">
        <f>NMM!N77</f>
        <v>12.022473419716704</v>
      </c>
      <c r="O168" s="219">
        <f>NMM!O77</f>
        <v>11.421412865729971</v>
      </c>
      <c r="P168" s="219">
        <f>NMM!P77</f>
        <v>12.262325937964523</v>
      </c>
      <c r="Q168" s="219">
        <f>NMM!Q77</f>
        <v>12.170895740953043</v>
      </c>
      <c r="R168" s="219">
        <f>NMM!R77</f>
        <v>11.681612887329608</v>
      </c>
      <c r="S168" s="219">
        <f>NMM!S77</f>
        <v>11.379964180143043</v>
      </c>
      <c r="T168" s="219">
        <f>NMM!T77</f>
        <v>10.541664783004469</v>
      </c>
      <c r="U168" s="219">
        <f>NMM!U77</f>
        <v>9.863126297001898</v>
      </c>
      <c r="V168" s="219">
        <f>NMM!V77</f>
        <v>10.574494655655529</v>
      </c>
      <c r="W168" s="219">
        <f>NMM!W77</f>
        <v>10.765765213222986</v>
      </c>
    </row>
    <row r="169" spans="1:23" ht="12" customHeight="1" x14ac:dyDescent="0.25">
      <c r="A169" s="14" t="s">
        <v>50</v>
      </c>
      <c r="B169" s="219">
        <f>NMM!B78</f>
        <v>3.468677314186992</v>
      </c>
      <c r="C169" s="219">
        <f>NMM!C78</f>
        <v>3.3608748241867668</v>
      </c>
      <c r="D169" s="219">
        <f>NMM!D78</f>
        <v>3.3088109758299935</v>
      </c>
      <c r="E169" s="219">
        <f>NMM!E78</f>
        <v>3.2250829576772522</v>
      </c>
      <c r="F169" s="219">
        <f>NMM!F78</f>
        <v>3.1425705055786883</v>
      </c>
      <c r="G169" s="219">
        <f>NMM!G78</f>
        <v>3.1216722314565715</v>
      </c>
      <c r="H169" s="219">
        <f>NMM!H78</f>
        <v>3.2251925941729236</v>
      </c>
      <c r="I169" s="219">
        <f>NMM!I78</f>
        <v>3.1869582824651226</v>
      </c>
      <c r="J169" s="219">
        <f>NMM!J78</f>
        <v>2.9917781034012298</v>
      </c>
      <c r="K169" s="219">
        <f>NMM!K78</f>
        <v>3.1348365417262278</v>
      </c>
      <c r="L169" s="219">
        <f>NMM!L78</f>
        <v>3.5533978654969212</v>
      </c>
      <c r="M169" s="219">
        <f>NMM!M78</f>
        <v>3.614992094028417</v>
      </c>
      <c r="N169" s="219">
        <f>NMM!N78</f>
        <v>3.4254462126648999</v>
      </c>
      <c r="O169" s="219">
        <f>NMM!O78</f>
        <v>3.2534880695474571</v>
      </c>
      <c r="P169" s="219">
        <f>NMM!P78</f>
        <v>3.2946936094228532</v>
      </c>
      <c r="Q169" s="219">
        <f>NMM!Q78</f>
        <v>3.4318454597839878</v>
      </c>
      <c r="R169" s="219">
        <f>NMM!R78</f>
        <v>3.3800321592813507</v>
      </c>
      <c r="S169" s="219">
        <f>NMM!S78</f>
        <v>3.07180227331739</v>
      </c>
      <c r="T169" s="219">
        <f>NMM!T78</f>
        <v>2.9877388091389196</v>
      </c>
      <c r="U169" s="219">
        <f>NMM!U78</f>
        <v>2.9690924334625484</v>
      </c>
      <c r="V169" s="219">
        <f>NMM!V78</f>
        <v>2.9269673469694899</v>
      </c>
      <c r="W169" s="219">
        <f>NMM!W78</f>
        <v>2.739999872931187</v>
      </c>
    </row>
    <row r="170" spans="1:23" ht="12" customHeight="1" x14ac:dyDescent="0.25">
      <c r="A170" s="14" t="s">
        <v>58</v>
      </c>
      <c r="B170" s="219">
        <f>NMM!B79</f>
        <v>2.4331489575468299</v>
      </c>
      <c r="C170" s="219">
        <f>NMM!C79</f>
        <v>2.4589611003426959</v>
      </c>
      <c r="D170" s="219">
        <f>NMM!D79</f>
        <v>2.4258880070146427</v>
      </c>
      <c r="E170" s="219">
        <f>NMM!E79</f>
        <v>2.3993506709759735</v>
      </c>
      <c r="F170" s="219">
        <f>NMM!F79</f>
        <v>2.3888236799059879</v>
      </c>
      <c r="G170" s="219">
        <f>NMM!G79</f>
        <v>2.360124496138067</v>
      </c>
      <c r="H170" s="219">
        <f>NMM!H79</f>
        <v>2.3031607975116799</v>
      </c>
      <c r="I170" s="219">
        <f>NMM!I79</f>
        <v>2.3149053610790089</v>
      </c>
      <c r="J170" s="219">
        <f>NMM!J79</f>
        <v>2.3313256035808885</v>
      </c>
      <c r="K170" s="219">
        <f>NMM!K79</f>
        <v>2.1772467072400437</v>
      </c>
      <c r="L170" s="219">
        <f>NMM!L79</f>
        <v>2.0844898445017992</v>
      </c>
      <c r="M170" s="219">
        <f>NMM!M79</f>
        <v>2.0046790537164387</v>
      </c>
      <c r="N170" s="219">
        <f>NMM!N79</f>
        <v>1.9693586776928536</v>
      </c>
      <c r="O170" s="219">
        <f>NMM!O79</f>
        <v>1.9272883398924845</v>
      </c>
      <c r="P170" s="219">
        <f>NMM!P79</f>
        <v>2.0016343173927229</v>
      </c>
      <c r="Q170" s="219">
        <f>NMM!Q79</f>
        <v>1.9313695364890215</v>
      </c>
      <c r="R170" s="219">
        <f>NMM!R79</f>
        <v>1.8915113053076578</v>
      </c>
      <c r="S170" s="219">
        <f>NMM!S79</f>
        <v>1.8273377978466805</v>
      </c>
      <c r="T170" s="219">
        <f>NMM!T79</f>
        <v>1.8208005407265053</v>
      </c>
      <c r="U170" s="219">
        <f>NMM!U79</f>
        <v>1.708285740486243</v>
      </c>
      <c r="V170" s="219">
        <f>NMM!V79</f>
        <v>1.6935907254383278</v>
      </c>
      <c r="W170" s="219">
        <f>NMM!W79</f>
        <v>1.6991100496808167</v>
      </c>
    </row>
    <row r="171" spans="1:23" ht="12" customHeight="1" x14ac:dyDescent="0.25">
      <c r="A171" s="13" t="s">
        <v>23</v>
      </c>
      <c r="B171" s="220">
        <f>PPA!B74</f>
        <v>0.5578840181451844</v>
      </c>
      <c r="C171" s="220">
        <f>PPA!C74</f>
        <v>0.57975857412756082</v>
      </c>
      <c r="D171" s="220">
        <f>PPA!D74</f>
        <v>0.53046663625971247</v>
      </c>
      <c r="E171" s="220">
        <f>PPA!E74</f>
        <v>0.52524056254529983</v>
      </c>
      <c r="F171" s="220">
        <f>PPA!F74</f>
        <v>0.49418111255900232</v>
      </c>
      <c r="G171" s="220">
        <f>PPA!G74</f>
        <v>0.51636857614660436</v>
      </c>
      <c r="H171" s="220">
        <f>PPA!H74</f>
        <v>0.51782543281413196</v>
      </c>
      <c r="I171" s="220">
        <f>PPA!I74</f>
        <v>0.45781273461361194</v>
      </c>
      <c r="J171" s="220">
        <f>PPA!J74</f>
        <v>0.44607941396111217</v>
      </c>
      <c r="K171" s="220">
        <f>PPA!K74</f>
        <v>0.4595731048847963</v>
      </c>
      <c r="L171" s="220">
        <f>PPA!L74</f>
        <v>0.46562651440458241</v>
      </c>
      <c r="M171" s="220">
        <f>PPA!M74</f>
        <v>0.43571340387231139</v>
      </c>
      <c r="N171" s="220">
        <f>PPA!N74</f>
        <v>0.41871478702557879</v>
      </c>
      <c r="O171" s="220">
        <f>PPA!O74</f>
        <v>0.41223088301139227</v>
      </c>
      <c r="P171" s="220">
        <f>PPA!P74</f>
        <v>0.41249698823859898</v>
      </c>
      <c r="Q171" s="220">
        <f>PPA!Q74</f>
        <v>0.38630001864064556</v>
      </c>
      <c r="R171" s="220">
        <f>PPA!R74</f>
        <v>0.38329000929804741</v>
      </c>
      <c r="S171" s="220">
        <f>PPA!S74</f>
        <v>0.37564680907242998</v>
      </c>
      <c r="T171" s="220">
        <f>PPA!T74</f>
        <v>0.35046400750574053</v>
      </c>
      <c r="U171" s="220">
        <f>PPA!U74</f>
        <v>0.33995328669063929</v>
      </c>
      <c r="V171" s="220">
        <f>PPA!V74</f>
        <v>0.32307702959502488</v>
      </c>
      <c r="W171" s="220">
        <f>PPA!W74</f>
        <v>0.32393595525984309</v>
      </c>
    </row>
    <row r="172" spans="1:23" ht="12" customHeight="1" x14ac:dyDescent="0.25">
      <c r="A172" s="14" t="s">
        <v>52</v>
      </c>
      <c r="B172" s="219">
        <f>PPA!B75</f>
        <v>0.48040880925855795</v>
      </c>
      <c r="C172" s="219">
        <f>PPA!C75</f>
        <v>0.496771529537189</v>
      </c>
      <c r="D172" s="219">
        <f>PPA!D75</f>
        <v>0.45293784796005487</v>
      </c>
      <c r="E172" s="219">
        <f>PPA!E75</f>
        <v>0.44785345230007334</v>
      </c>
      <c r="F172" s="219">
        <f>PPA!F75</f>
        <v>0.41984380798559628</v>
      </c>
      <c r="G172" s="219">
        <f>PPA!G75</f>
        <v>0.43728928241394655</v>
      </c>
      <c r="H172" s="219">
        <f>PPA!H75</f>
        <v>0.4399111538936934</v>
      </c>
      <c r="I172" s="219">
        <f>PPA!I75</f>
        <v>0.39894418776640955</v>
      </c>
      <c r="J172" s="219">
        <f>PPA!J75</f>
        <v>0.39251597797377175</v>
      </c>
      <c r="K172" s="219">
        <f>PPA!K75</f>
        <v>0.40042005418679577</v>
      </c>
      <c r="L172" s="219">
        <f>PPA!L75</f>
        <v>0.41270517195428674</v>
      </c>
      <c r="M172" s="219">
        <f>PPA!M75</f>
        <v>0.38869856382345014</v>
      </c>
      <c r="N172" s="219">
        <f>PPA!N75</f>
        <v>0.37734000528998946</v>
      </c>
      <c r="O172" s="219">
        <f>PPA!O75</f>
        <v>0.37310280846536753</v>
      </c>
      <c r="P172" s="219">
        <f>PPA!P75</f>
        <v>0.37536263643027945</v>
      </c>
      <c r="Q172" s="219">
        <f>PPA!Q75</f>
        <v>0.35025441018878206</v>
      </c>
      <c r="R172" s="219">
        <f>PPA!R75</f>
        <v>0.35269908404302663</v>
      </c>
      <c r="S172" s="219">
        <f>PPA!S75</f>
        <v>0.34486566288120818</v>
      </c>
      <c r="T172" s="219">
        <f>PPA!T75</f>
        <v>0.32443389291329061</v>
      </c>
      <c r="U172" s="219">
        <f>PPA!U75</f>
        <v>0.31716973066530124</v>
      </c>
      <c r="V172" s="219">
        <f>PPA!V75</f>
        <v>0.30387910895105352</v>
      </c>
      <c r="W172" s="219">
        <f>PPA!W75</f>
        <v>0.30335317764423886</v>
      </c>
    </row>
    <row r="173" spans="1:23" ht="12" customHeight="1" x14ac:dyDescent="0.25">
      <c r="A173" s="14" t="s">
        <v>59</v>
      </c>
      <c r="B173" s="219">
        <f>PPA!B76</f>
        <v>0.65304806463214626</v>
      </c>
      <c r="C173" s="219">
        <f>PPA!C76</f>
        <v>0.68199367646728759</v>
      </c>
      <c r="D173" s="219">
        <f>PPA!D76</f>
        <v>0.62646415565223679</v>
      </c>
      <c r="E173" s="219">
        <f>PPA!E76</f>
        <v>0.62336989804751919</v>
      </c>
      <c r="F173" s="219">
        <f>PPA!F76</f>
        <v>0.58703287714010211</v>
      </c>
      <c r="G173" s="219">
        <f>PPA!G76</f>
        <v>0.61501548548871532</v>
      </c>
      <c r="H173" s="219">
        <f>PPA!H76</f>
        <v>0.61435981065000056</v>
      </c>
      <c r="I173" s="219">
        <f>PPA!I76</f>
        <v>0.53252968359846975</v>
      </c>
      <c r="J173" s="219">
        <f>PPA!J76</f>
        <v>0.51324015145721269</v>
      </c>
      <c r="K173" s="219">
        <f>PPA!K76</f>
        <v>0.52912018740534184</v>
      </c>
      <c r="L173" s="219">
        <f>PPA!L76</f>
        <v>0.53251885050285352</v>
      </c>
      <c r="M173" s="219">
        <f>PPA!M76</f>
        <v>0.49639275193797255</v>
      </c>
      <c r="N173" s="219">
        <f>PPA!N76</f>
        <v>0.47523687440821827</v>
      </c>
      <c r="O173" s="219">
        <f>PPA!O76</f>
        <v>0.4674545899925206</v>
      </c>
      <c r="P173" s="219">
        <f>PPA!P76</f>
        <v>0.46653252353953295</v>
      </c>
      <c r="Q173" s="219">
        <f>PPA!Q76</f>
        <v>0.43458776085909578</v>
      </c>
      <c r="R173" s="219">
        <f>PPA!R76</f>
        <v>0.42758884395742225</v>
      </c>
      <c r="S173" s="219">
        <f>PPA!S76</f>
        <v>0.41742114022529758</v>
      </c>
      <c r="T173" s="219">
        <f>PPA!T76</f>
        <v>0.38789104249522122</v>
      </c>
      <c r="U173" s="219">
        <f>PPA!U76</f>
        <v>0.3741649676681143</v>
      </c>
      <c r="V173" s="219">
        <f>PPA!V76</f>
        <v>0.3530130879235916</v>
      </c>
      <c r="W173" s="219">
        <f>PPA!W76</f>
        <v>0.3542286004155214</v>
      </c>
    </row>
    <row r="174" spans="1:23" ht="12" customHeight="1" x14ac:dyDescent="0.25">
      <c r="A174" s="14" t="s">
        <v>60</v>
      </c>
      <c r="B174" s="219">
        <f>PPA!B77</f>
        <v>0.10761331096226243</v>
      </c>
      <c r="C174" s="219">
        <f>PPA!C77</f>
        <v>0.10621759123342359</v>
      </c>
      <c r="D174" s="219">
        <f>PPA!D77</f>
        <v>9.1528639438765921E-2</v>
      </c>
      <c r="E174" s="219">
        <f>PPA!E77</f>
        <v>8.4566484205257766E-2</v>
      </c>
      <c r="F174" s="219">
        <f>PPA!F77</f>
        <v>8.0542537842925851E-2</v>
      </c>
      <c r="G174" s="219">
        <f>PPA!G77</f>
        <v>8.2026765057179249E-2</v>
      </c>
      <c r="H174" s="219">
        <f>PPA!H77</f>
        <v>8.1845978524709248E-2</v>
      </c>
      <c r="I174" s="219">
        <f>PPA!I77</f>
        <v>0.11443960296630346</v>
      </c>
      <c r="J174" s="219">
        <f>PPA!J77</f>
        <v>0.13375410493666043</v>
      </c>
      <c r="K174" s="219">
        <f>PPA!K77</f>
        <v>0.12949329809682869</v>
      </c>
      <c r="L174" s="219">
        <f>PPA!L77</f>
        <v>0.15928334931588178</v>
      </c>
      <c r="M174" s="219">
        <f>PPA!M77</f>
        <v>0.16751386769716603</v>
      </c>
      <c r="N174" s="219">
        <f>PPA!N77</f>
        <v>0.18508347923976362</v>
      </c>
      <c r="O174" s="219">
        <f>PPA!O77</f>
        <v>0.19876669928340468</v>
      </c>
      <c r="P174" s="219">
        <f>PPA!P77</f>
        <v>0.20560510440247873</v>
      </c>
      <c r="Q174" s="219">
        <f>PPA!Q77</f>
        <v>0.19613333369810054</v>
      </c>
      <c r="R174" s="219">
        <f>PPA!R77</f>
        <v>0.22834828009883384</v>
      </c>
      <c r="S174" s="219">
        <f>PPA!S77</f>
        <v>0.23405908257319727</v>
      </c>
      <c r="T174" s="219">
        <f>PPA!T77</f>
        <v>0.23510443540231085</v>
      </c>
      <c r="U174" s="219">
        <f>PPA!U77</f>
        <v>0.26508839839724846</v>
      </c>
      <c r="V174" s="219">
        <f>PPA!V77</f>
        <v>0.31560653055375587</v>
      </c>
      <c r="W174" s="219">
        <f>PPA!W77</f>
        <v>0.30708621396687058</v>
      </c>
    </row>
    <row r="175" spans="1:23" ht="12" customHeight="1" x14ac:dyDescent="0.25">
      <c r="A175" s="15" t="s">
        <v>61</v>
      </c>
      <c r="B175" s="223">
        <f>FBT!B$38</f>
        <v>1.5948999734227975</v>
      </c>
      <c r="C175" s="223">
        <f>FBT!C$38</f>
        <v>1.5258450650941635</v>
      </c>
      <c r="D175" s="223">
        <f>FBT!D$38</f>
        <v>1.4449608954422619</v>
      </c>
      <c r="E175" s="223">
        <f>FBT!E$38</f>
        <v>1.3667165346292056</v>
      </c>
      <c r="F175" s="223">
        <f>FBT!F$38</f>
        <v>1.3028644934293345</v>
      </c>
      <c r="G175" s="223">
        <f>FBT!G$38</f>
        <v>1.283666916475702</v>
      </c>
      <c r="H175" s="223">
        <f>FBT!H$38</f>
        <v>1.1977804616299521</v>
      </c>
      <c r="I175" s="223">
        <f>FBT!I$38</f>
        <v>0.78095770721591151</v>
      </c>
      <c r="J175" s="223">
        <f>FBT!J$38</f>
        <v>0.86213410302045235</v>
      </c>
      <c r="K175" s="223">
        <f>FBT!K$38</f>
        <v>0.69034646346012829</v>
      </c>
      <c r="L175" s="223">
        <f>FBT!L$38</f>
        <v>0.83637068367117773</v>
      </c>
      <c r="M175" s="223">
        <f>FBT!M$38</f>
        <v>0.90396063574413232</v>
      </c>
      <c r="N175" s="223">
        <f>FBT!N$38</f>
        <v>0.92400445145827759</v>
      </c>
      <c r="O175" s="223">
        <f>FBT!O$38</f>
        <v>0.79180931520233344</v>
      </c>
      <c r="P175" s="223">
        <f>FBT!P$38</f>
        <v>0.73806210300182362</v>
      </c>
      <c r="Q175" s="223">
        <f>FBT!Q$38</f>
        <v>0.56796179322453355</v>
      </c>
      <c r="R175" s="223">
        <f>FBT!R$38</f>
        <v>0.50450018011639264</v>
      </c>
      <c r="S175" s="223">
        <f>FBT!S$38</f>
        <v>0.52582560000019385</v>
      </c>
      <c r="T175" s="223">
        <f>FBT!T$38</f>
        <v>0.43954128384914537</v>
      </c>
      <c r="U175" s="223">
        <f>FBT!U$38</f>
        <v>0.44051917649935118</v>
      </c>
      <c r="V175" s="223">
        <f>FBT!V$38</f>
        <v>0.45323163610260048</v>
      </c>
      <c r="W175" s="223">
        <f>FBT!W$38</f>
        <v>0.37469896561212612</v>
      </c>
    </row>
    <row r="176" spans="1:23" ht="12" customHeight="1" x14ac:dyDescent="0.25">
      <c r="A176" s="12" t="s">
        <v>62</v>
      </c>
      <c r="B176" s="219">
        <f>TRE!B$38</f>
        <v>1.9147074803921256</v>
      </c>
      <c r="C176" s="219">
        <f>TRE!C$38</f>
        <v>2.0250620318007622</v>
      </c>
      <c r="D176" s="219">
        <f>TRE!D$38</f>
        <v>1.882739830018467</v>
      </c>
      <c r="E176" s="219">
        <f>TRE!E$38</f>
        <v>2.0166965897958113</v>
      </c>
      <c r="F176" s="219">
        <f>TRE!F$38</f>
        <v>1.8932916243845872</v>
      </c>
      <c r="G176" s="219">
        <f>TRE!G$38</f>
        <v>1.7462653267930957</v>
      </c>
      <c r="H176" s="219">
        <f>TRE!H$38</f>
        <v>1.5355281758487844</v>
      </c>
      <c r="I176" s="219">
        <f>TRE!I$38</f>
        <v>1.1129682458480565</v>
      </c>
      <c r="J176" s="219">
        <f>TRE!J$38</f>
        <v>0.87853916843691382</v>
      </c>
      <c r="K176" s="219">
        <f>TRE!K$38</f>
        <v>0.87258515014445159</v>
      </c>
      <c r="L176" s="219">
        <f>TRE!L$38</f>
        <v>0.51030195178770976</v>
      </c>
      <c r="M176" s="219">
        <f>TRE!M$38</f>
        <v>0.69723046905924302</v>
      </c>
      <c r="N176" s="219">
        <f>TRE!N$38</f>
        <v>0.70180054201080666</v>
      </c>
      <c r="O176" s="219">
        <f>TRE!O$38</f>
        <v>0.7320658874591649</v>
      </c>
      <c r="P176" s="219">
        <f>TRE!P$38</f>
        <v>0.47701667940533732</v>
      </c>
      <c r="Q176" s="219">
        <f>TRE!Q$38</f>
        <v>0.46857025184870826</v>
      </c>
      <c r="R176" s="219">
        <f>TRE!R$38</f>
        <v>0.51748317972591984</v>
      </c>
      <c r="S176" s="219">
        <f>TRE!S$38</f>
        <v>0.52620202475423317</v>
      </c>
      <c r="T176" s="219">
        <f>TRE!T$38</f>
        <v>0.58556587491448642</v>
      </c>
      <c r="U176" s="219">
        <f>TRE!U$38</f>
        <v>0.46560595568848073</v>
      </c>
      <c r="V176" s="219">
        <f>TRE!V$38</f>
        <v>0.47632905368509765</v>
      </c>
      <c r="W176" s="219">
        <f>TRE!W$38</f>
        <v>0.33691221573792546</v>
      </c>
    </row>
    <row r="177" spans="1:23" ht="12" customHeight="1" x14ac:dyDescent="0.25">
      <c r="A177" s="12" t="s">
        <v>63</v>
      </c>
      <c r="B177" s="219">
        <f>MAE!B$38</f>
        <v>0.959888815389769</v>
      </c>
      <c r="C177" s="219">
        <f>MAE!C$38</f>
        <v>0.84144265468874135</v>
      </c>
      <c r="D177" s="219">
        <f>MAE!D$38</f>
        <v>0.80230821061793689</v>
      </c>
      <c r="E177" s="219">
        <f>MAE!E$38</f>
        <v>0.75397815563637893</v>
      </c>
      <c r="F177" s="219">
        <f>MAE!F$38</f>
        <v>0.68709270498980579</v>
      </c>
      <c r="G177" s="219">
        <f>MAE!G$38</f>
        <v>0.79596682211776393</v>
      </c>
      <c r="H177" s="219">
        <f>MAE!H$38</f>
        <v>0.78529785806022512</v>
      </c>
      <c r="I177" s="219">
        <f>MAE!I$38</f>
        <v>0.55541788810903991</v>
      </c>
      <c r="J177" s="219">
        <f>MAE!J$38</f>
        <v>0.46952772925248287</v>
      </c>
      <c r="K177" s="219">
        <f>MAE!K$38</f>
        <v>0.47349939099379224</v>
      </c>
      <c r="L177" s="219">
        <f>MAE!L$38</f>
        <v>0.45082888903761786</v>
      </c>
      <c r="M177" s="219">
        <f>MAE!M$38</f>
        <v>0.48560055222143672</v>
      </c>
      <c r="N177" s="219">
        <f>MAE!N$38</f>
        <v>0.40248348458603639</v>
      </c>
      <c r="O177" s="219">
        <f>MAE!O$38</f>
        <v>0.39738716197320345</v>
      </c>
      <c r="P177" s="219">
        <f>MAE!P$38</f>
        <v>0.38845144221165812</v>
      </c>
      <c r="Q177" s="219">
        <f>MAE!Q$38</f>
        <v>0.40781666656474441</v>
      </c>
      <c r="R177" s="219">
        <f>MAE!R$38</f>
        <v>0.37803315185201708</v>
      </c>
      <c r="S177" s="219">
        <f>MAE!S$38</f>
        <v>0.31600916276370816</v>
      </c>
      <c r="T177" s="219">
        <f>MAE!T$38</f>
        <v>0.31420587466606192</v>
      </c>
      <c r="U177" s="219">
        <f>MAE!U$38</f>
        <v>0.3185721927538539</v>
      </c>
      <c r="V177" s="219">
        <f>MAE!V$38</f>
        <v>0.24595481716769599</v>
      </c>
      <c r="W177" s="219">
        <f>MAE!W$38</f>
        <v>0.24961381266317714</v>
      </c>
    </row>
    <row r="178" spans="1:23" ht="12" customHeight="1" x14ac:dyDescent="0.25">
      <c r="A178" s="12" t="s">
        <v>64</v>
      </c>
      <c r="B178" s="219">
        <f>TEL!B$38</f>
        <v>1.7137423497352378</v>
      </c>
      <c r="C178" s="219">
        <f>TEL!C$38</f>
        <v>1.693330949490806</v>
      </c>
      <c r="D178" s="219">
        <f>TEL!D$38</f>
        <v>1.5667740456546588</v>
      </c>
      <c r="E178" s="219">
        <f>TEL!E$38</f>
        <v>1.6273328851660336</v>
      </c>
      <c r="F178" s="219">
        <f>TEL!F$38</f>
        <v>1.5285098178466314</v>
      </c>
      <c r="G178" s="219">
        <f>TEL!G$38</f>
        <v>1.4876173245935187</v>
      </c>
      <c r="H178" s="219">
        <f>TEL!H$38</f>
        <v>1.4490576802750279</v>
      </c>
      <c r="I178" s="219">
        <f>TEL!I$38</f>
        <v>1.3018155008519572</v>
      </c>
      <c r="J178" s="219">
        <f>TEL!J$38</f>
        <v>1.2918306109323461</v>
      </c>
      <c r="K178" s="219">
        <f>TEL!K$38</f>
        <v>1.002941897408649</v>
      </c>
      <c r="L178" s="219">
        <f>TEL!L$38</f>
        <v>1.1061674625586835</v>
      </c>
      <c r="M178" s="219">
        <f>TEL!M$38</f>
        <v>1.0199393459157391</v>
      </c>
      <c r="N178" s="219">
        <f>TEL!N$38</f>
        <v>0.78620198592800372</v>
      </c>
      <c r="O178" s="219">
        <f>TEL!O$38</f>
        <v>0.92865937519312136</v>
      </c>
      <c r="P178" s="219">
        <f>TEL!P$38</f>
        <v>1.1674880536604639</v>
      </c>
      <c r="Q178" s="219">
        <f>TEL!Q$38</f>
        <v>0.93007833417092356</v>
      </c>
      <c r="R178" s="219">
        <f>TEL!R$38</f>
        <v>0.74668933117777714</v>
      </c>
      <c r="S178" s="219">
        <f>TEL!S$38</f>
        <v>0.66635494116230298</v>
      </c>
      <c r="T178" s="219">
        <f>TEL!T$38</f>
        <v>0.44541500314469434</v>
      </c>
      <c r="U178" s="219">
        <f>TEL!U$38</f>
        <v>0.37721605658160628</v>
      </c>
      <c r="V178" s="219">
        <f>TEL!V$38</f>
        <v>0.37700247481198373</v>
      </c>
      <c r="W178" s="219">
        <f>TEL!W$38</f>
        <v>0.49686472098192475</v>
      </c>
    </row>
    <row r="179" spans="1:23" ht="12" customHeight="1" x14ac:dyDescent="0.25">
      <c r="A179" s="12" t="s">
        <v>65</v>
      </c>
      <c r="B179" s="219">
        <f>WWP!B$38</f>
        <v>0.53692748811933544</v>
      </c>
      <c r="C179" s="219">
        <f>WWP!C$38</f>
        <v>0.52248168829650898</v>
      </c>
      <c r="D179" s="219">
        <f>WWP!D$38</f>
        <v>0.42604198320744419</v>
      </c>
      <c r="E179" s="219">
        <f>WWP!E$38</f>
        <v>0.3763895137098891</v>
      </c>
      <c r="F179" s="219">
        <f>WWP!F$38</f>
        <v>0.3598528195047872</v>
      </c>
      <c r="G179" s="219">
        <f>WWP!G$38</f>
        <v>0.31750895366056697</v>
      </c>
      <c r="H179" s="219">
        <f>WWP!H$38</f>
        <v>0.35245691560184983</v>
      </c>
      <c r="I179" s="219">
        <f>WWP!I$38</f>
        <v>0.21150939372235783</v>
      </c>
      <c r="J179" s="219">
        <f>WWP!J$38</f>
        <v>0.25829867514784483</v>
      </c>
      <c r="K179" s="219">
        <f>WWP!K$38</f>
        <v>0.2405217037747048</v>
      </c>
      <c r="L179" s="219">
        <f>WWP!L$38</f>
        <v>0.19555193987548924</v>
      </c>
      <c r="M179" s="219">
        <f>WWP!M$38</f>
        <v>0.18376939051286456</v>
      </c>
      <c r="N179" s="219">
        <f>WWP!N$38</f>
        <v>0.13936414223708499</v>
      </c>
      <c r="O179" s="219">
        <f>WWP!O$38</f>
        <v>0.13259461752135393</v>
      </c>
      <c r="P179" s="219">
        <f>WWP!P$38</f>
        <v>0.13855837648933625</v>
      </c>
      <c r="Q179" s="219">
        <f>WWP!Q$38</f>
        <v>0.1209649710362178</v>
      </c>
      <c r="R179" s="219">
        <f>WWP!R$38</f>
        <v>8.9586361960099989E-2</v>
      </c>
      <c r="S179" s="219">
        <f>WWP!S$38</f>
        <v>6.2544869745801243E-2</v>
      </c>
      <c r="T179" s="219">
        <f>WWP!T$38</f>
        <v>0.10914797490904034</v>
      </c>
      <c r="U179" s="219">
        <f>WWP!U$38</f>
        <v>7.5613911669069389E-2</v>
      </c>
      <c r="V179" s="219">
        <f>WWP!V$38</f>
        <v>4.7533553372951308E-2</v>
      </c>
      <c r="W179" s="219">
        <f>WWP!W$38</f>
        <v>5.9449571149505186E-2</v>
      </c>
    </row>
    <row r="180" spans="1:23" ht="12" customHeight="1" x14ac:dyDescent="0.25">
      <c r="A180" s="16" t="s">
        <v>66</v>
      </c>
      <c r="B180" s="224">
        <f>OIS!B$38</f>
        <v>0.81425479447644178</v>
      </c>
      <c r="C180" s="224">
        <f>OIS!C$38</f>
        <v>0.83728404451544369</v>
      </c>
      <c r="D180" s="224">
        <f>OIS!D$38</f>
        <v>0.69691712102007697</v>
      </c>
      <c r="E180" s="224">
        <f>OIS!E$38</f>
        <v>0.67887453755497529</v>
      </c>
      <c r="F180" s="224">
        <f>OIS!F$38</f>
        <v>0.7289092468399393</v>
      </c>
      <c r="G180" s="224">
        <f>OIS!G$38</f>
        <v>0.6982978705134647</v>
      </c>
      <c r="H180" s="224">
        <f>OIS!H$38</f>
        <v>0.6200513391076462</v>
      </c>
      <c r="I180" s="224">
        <f>OIS!I$38</f>
        <v>2.0467848489092848</v>
      </c>
      <c r="J180" s="224">
        <f>OIS!J$38</f>
        <v>1.856427395793407</v>
      </c>
      <c r="K180" s="224">
        <f>OIS!K$38</f>
        <v>2.1106430299681929</v>
      </c>
      <c r="L180" s="224">
        <f>OIS!L$38</f>
        <v>1.8148742496932564</v>
      </c>
      <c r="M180" s="224">
        <f>OIS!M$38</f>
        <v>1.9644919215415726</v>
      </c>
      <c r="N180" s="224">
        <f>OIS!N$38</f>
        <v>1.8480318434586467</v>
      </c>
      <c r="O180" s="224">
        <f>OIS!O$38</f>
        <v>1.9232235851147268</v>
      </c>
      <c r="P180" s="224">
        <f>OIS!P$38</f>
        <v>1.8707297738270012</v>
      </c>
      <c r="Q180" s="224">
        <f>OIS!Q$38</f>
        <v>1.8419064741542277</v>
      </c>
      <c r="R180" s="224">
        <f>OIS!R$38</f>
        <v>1.7563497832081749</v>
      </c>
      <c r="S180" s="224">
        <f>OIS!S$38</f>
        <v>1.83966151739581</v>
      </c>
      <c r="T180" s="224">
        <f>OIS!T$38</f>
        <v>1.8509829203751704</v>
      </c>
      <c r="U180" s="224">
        <f>OIS!U$38</f>
        <v>1.8634566257906433</v>
      </c>
      <c r="V180" s="224">
        <f>OIS!V$38</f>
        <v>1.8313888919096857</v>
      </c>
      <c r="W180" s="224">
        <f>OIS!W$38</f>
        <v>1.7544034456068685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FI: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11505.218142734082</v>
      </c>
      <c r="C5" s="225">
        <f t="shared" si="0"/>
        <v>11212.657437661092</v>
      </c>
      <c r="D5" s="225">
        <f t="shared" si="0"/>
        <v>11645.899484092541</v>
      </c>
      <c r="E5" s="225">
        <f t="shared" si="0"/>
        <v>11640.971711091519</v>
      </c>
      <c r="F5" s="225">
        <f t="shared" si="0"/>
        <v>11980.655546001351</v>
      </c>
      <c r="G5" s="225">
        <f t="shared" si="0"/>
        <v>11123.589853825753</v>
      </c>
      <c r="H5" s="225">
        <f t="shared" si="0"/>
        <v>12152.85778159871</v>
      </c>
      <c r="I5" s="225">
        <f t="shared" si="0"/>
        <v>11888.176956145562</v>
      </c>
      <c r="J5" s="225">
        <f t="shared" si="0"/>
        <v>11245.535769557806</v>
      </c>
      <c r="K5" s="225">
        <f t="shared" si="0"/>
        <v>9374.2092863247672</v>
      </c>
      <c r="L5" s="225">
        <f t="shared" si="0"/>
        <v>10715.222527940121</v>
      </c>
      <c r="M5" s="225">
        <f t="shared" si="0"/>
        <v>10517.329320717836</v>
      </c>
      <c r="N5" s="225">
        <f t="shared" si="0"/>
        <v>10233.196302660983</v>
      </c>
      <c r="O5" s="225">
        <f t="shared" si="0"/>
        <v>10270.024505586032</v>
      </c>
      <c r="P5" s="225">
        <f t="shared" si="0"/>
        <v>10218.641874458823</v>
      </c>
      <c r="Q5" s="225">
        <f t="shared" si="0"/>
        <v>10156.882201200207</v>
      </c>
      <c r="R5" s="225">
        <f t="shared" si="0"/>
        <v>10500.773688731151</v>
      </c>
      <c r="S5" s="225">
        <f t="shared" si="0"/>
        <v>10699.834823728061</v>
      </c>
      <c r="T5" s="225">
        <f t="shared" si="0"/>
        <v>11038.160275146123</v>
      </c>
      <c r="U5" s="225">
        <f t="shared" si="0"/>
        <v>10980.154256230158</v>
      </c>
      <c r="V5" s="225">
        <f t="shared" si="0"/>
        <v>10257.530008594616</v>
      </c>
      <c r="W5" s="225">
        <f t="shared" si="0"/>
        <v>10760.748237313061</v>
      </c>
    </row>
    <row r="6" spans="1:23" ht="12" customHeight="1" x14ac:dyDescent="0.25">
      <c r="A6" s="202" t="s">
        <v>92</v>
      </c>
      <c r="B6" s="226">
        <v>80.459977254614842</v>
      </c>
      <c r="C6" s="226">
        <v>79.701548812615911</v>
      </c>
      <c r="D6" s="226">
        <v>80.926846719082135</v>
      </c>
      <c r="E6" s="226">
        <v>80.739955422583009</v>
      </c>
      <c r="F6" s="226">
        <v>82.724120940336363</v>
      </c>
      <c r="G6" s="226">
        <v>78.389544405026555</v>
      </c>
      <c r="H6" s="226">
        <v>84.421665199763396</v>
      </c>
      <c r="I6" s="226">
        <v>89.301923474726081</v>
      </c>
      <c r="J6" s="226">
        <v>85.554754055814371</v>
      </c>
      <c r="K6" s="226">
        <v>73.23946122897199</v>
      </c>
      <c r="L6" s="226">
        <v>83.058914133028452</v>
      </c>
      <c r="M6" s="226">
        <v>82.212969303185147</v>
      </c>
      <c r="N6" s="226">
        <v>82.433637639066959</v>
      </c>
      <c r="O6" s="226">
        <v>84.152712030378069</v>
      </c>
      <c r="P6" s="226">
        <v>84.637163049966858</v>
      </c>
      <c r="Q6" s="226">
        <v>83.26683949786991</v>
      </c>
      <c r="R6" s="226">
        <v>90.037565348303133</v>
      </c>
      <c r="S6" s="226">
        <v>88.185262170750079</v>
      </c>
      <c r="T6" s="226">
        <v>90.686785459229867</v>
      </c>
      <c r="U6" s="226">
        <v>89.562260448563791</v>
      </c>
      <c r="V6" s="226">
        <v>86.184839391277933</v>
      </c>
      <c r="W6" s="226">
        <v>91.017004609034174</v>
      </c>
    </row>
    <row r="7" spans="1:23" ht="12" customHeight="1" x14ac:dyDescent="0.25">
      <c r="A7" s="202" t="s">
        <v>93</v>
      </c>
      <c r="B7" s="226">
        <v>143.9361923450613</v>
      </c>
      <c r="C7" s="226">
        <v>142.58546656352084</v>
      </c>
      <c r="D7" s="226">
        <v>145.6353176376463</v>
      </c>
      <c r="E7" s="226">
        <v>147.29288205253292</v>
      </c>
      <c r="F7" s="226">
        <v>150.92613748352133</v>
      </c>
      <c r="G7" s="226">
        <v>143.2420495130396</v>
      </c>
      <c r="H7" s="226">
        <v>149.23359454433739</v>
      </c>
      <c r="I7" s="226">
        <v>160.22618494065298</v>
      </c>
      <c r="J7" s="226">
        <v>151.08513134587452</v>
      </c>
      <c r="K7" s="226">
        <v>129.22454317759258</v>
      </c>
      <c r="L7" s="226">
        <v>142.81529970208607</v>
      </c>
      <c r="M7" s="226">
        <v>144.84844226389168</v>
      </c>
      <c r="N7" s="226">
        <v>139.22059327507742</v>
      </c>
      <c r="O7" s="226">
        <v>148.77592830644326</v>
      </c>
      <c r="P7" s="226">
        <v>147.90116219693275</v>
      </c>
      <c r="Q7" s="226">
        <v>147.20674095049085</v>
      </c>
      <c r="R7" s="226">
        <v>155.29544863340476</v>
      </c>
      <c r="S7" s="226">
        <v>152.53153649199515</v>
      </c>
      <c r="T7" s="226">
        <v>160.06480197205511</v>
      </c>
      <c r="U7" s="226">
        <v>156.12005114249388</v>
      </c>
      <c r="V7" s="226">
        <v>148.8986906668874</v>
      </c>
      <c r="W7" s="226">
        <v>157.18818269629136</v>
      </c>
    </row>
    <row r="8" spans="1:23" ht="12" customHeight="1" x14ac:dyDescent="0.25">
      <c r="A8" s="202" t="s">
        <v>94</v>
      </c>
      <c r="B8" s="226">
        <v>388.04355694847618</v>
      </c>
      <c r="C8" s="226">
        <v>378.47962177494691</v>
      </c>
      <c r="D8" s="226">
        <v>384.55707076501085</v>
      </c>
      <c r="E8" s="226">
        <v>385.64961747456675</v>
      </c>
      <c r="F8" s="226">
        <v>397.04954585492288</v>
      </c>
      <c r="G8" s="226">
        <v>370.00913716479414</v>
      </c>
      <c r="H8" s="226">
        <v>402.43027332369041</v>
      </c>
      <c r="I8" s="226">
        <v>429.55038735190277</v>
      </c>
      <c r="J8" s="226">
        <v>403.01932279110889</v>
      </c>
      <c r="K8" s="226">
        <v>334.41914473677753</v>
      </c>
      <c r="L8" s="226">
        <v>380.2714820243084</v>
      </c>
      <c r="M8" s="226">
        <v>381.24922345385068</v>
      </c>
      <c r="N8" s="226">
        <v>369.56660296402043</v>
      </c>
      <c r="O8" s="226">
        <v>384.55419027254817</v>
      </c>
      <c r="P8" s="226">
        <v>384.19761940421591</v>
      </c>
      <c r="Q8" s="226">
        <v>382.11584004240223</v>
      </c>
      <c r="R8" s="226">
        <v>401.83381646832913</v>
      </c>
      <c r="S8" s="226">
        <v>402.56738550037664</v>
      </c>
      <c r="T8" s="226">
        <v>420.86033570361076</v>
      </c>
      <c r="U8" s="226">
        <v>415.98328979842751</v>
      </c>
      <c r="V8" s="226">
        <v>392.65042046793923</v>
      </c>
      <c r="W8" s="226">
        <v>412.55615267903636</v>
      </c>
    </row>
    <row r="9" spans="1:23" ht="12" customHeight="1" x14ac:dyDescent="0.25">
      <c r="A9" s="202" t="s">
        <v>95</v>
      </c>
      <c r="B9" s="226">
        <v>320.73141294411693</v>
      </c>
      <c r="C9" s="226">
        <v>315.65838164231326</v>
      </c>
      <c r="D9" s="226">
        <v>321.37268094908825</v>
      </c>
      <c r="E9" s="226">
        <v>325.41516780639353</v>
      </c>
      <c r="F9" s="226">
        <v>333.90934420667531</v>
      </c>
      <c r="G9" s="226">
        <v>314.23486907870875</v>
      </c>
      <c r="H9" s="226">
        <v>332.81639484544166</v>
      </c>
      <c r="I9" s="226">
        <v>359.60888242735939</v>
      </c>
      <c r="J9" s="226">
        <v>332.75121767645311</v>
      </c>
      <c r="K9" s="226">
        <v>286.41487254683267</v>
      </c>
      <c r="L9" s="226">
        <v>313.1466838183988</v>
      </c>
      <c r="M9" s="226">
        <v>321.86124302961156</v>
      </c>
      <c r="N9" s="226">
        <v>305.72433688314254</v>
      </c>
      <c r="O9" s="226">
        <v>322.97333416975022</v>
      </c>
      <c r="P9" s="226">
        <v>316.37333250061738</v>
      </c>
      <c r="Q9" s="226">
        <v>315.37453760723122</v>
      </c>
      <c r="R9" s="226">
        <v>330.96497599476004</v>
      </c>
      <c r="S9" s="226">
        <v>334.36433066199402</v>
      </c>
      <c r="T9" s="226">
        <v>350.60959187662331</v>
      </c>
      <c r="U9" s="226">
        <v>341.4926113240237</v>
      </c>
      <c r="V9" s="226">
        <v>323.25586355971865</v>
      </c>
      <c r="W9" s="226">
        <v>342.144486337329</v>
      </c>
    </row>
    <row r="10" spans="1:23" ht="12" customHeight="1" x14ac:dyDescent="0.25">
      <c r="A10" s="36" t="s">
        <v>96</v>
      </c>
      <c r="B10" s="227">
        <f t="shared" ref="B10:W10" si="1">SUM(B11:B15)</f>
        <v>161.58123513319339</v>
      </c>
      <c r="C10" s="227">
        <f t="shared" si="1"/>
        <v>160.20594873301488</v>
      </c>
      <c r="D10" s="227">
        <f t="shared" si="1"/>
        <v>163.29019926820115</v>
      </c>
      <c r="E10" s="227">
        <f t="shared" si="1"/>
        <v>162.34103754985358</v>
      </c>
      <c r="F10" s="227">
        <f t="shared" si="1"/>
        <v>171.00431088349441</v>
      </c>
      <c r="G10" s="227">
        <f t="shared" si="1"/>
        <v>158.91189143121457</v>
      </c>
      <c r="H10" s="227">
        <f t="shared" si="1"/>
        <v>170.7391174929399</v>
      </c>
      <c r="I10" s="227">
        <f t="shared" si="1"/>
        <v>173.80693023635607</v>
      </c>
      <c r="J10" s="227">
        <f t="shared" si="1"/>
        <v>161.67340870273114</v>
      </c>
      <c r="K10" s="227">
        <f t="shared" si="1"/>
        <v>139.35306761955786</v>
      </c>
      <c r="L10" s="227">
        <f t="shared" si="1"/>
        <v>152.16643033502331</v>
      </c>
      <c r="M10" s="227">
        <f t="shared" si="1"/>
        <v>151.1839251908541</v>
      </c>
      <c r="N10" s="227">
        <f t="shared" si="1"/>
        <v>148.0187375128688</v>
      </c>
      <c r="O10" s="227">
        <f t="shared" si="1"/>
        <v>149.17723175410279</v>
      </c>
      <c r="P10" s="227">
        <f t="shared" si="1"/>
        <v>150.16803503974802</v>
      </c>
      <c r="Q10" s="227">
        <f t="shared" si="1"/>
        <v>142.21371451440305</v>
      </c>
      <c r="R10" s="227">
        <f t="shared" si="1"/>
        <v>155.83974863961993</v>
      </c>
      <c r="S10" s="227">
        <f t="shared" si="1"/>
        <v>149.60450851523683</v>
      </c>
      <c r="T10" s="227">
        <f t="shared" si="1"/>
        <v>154.6941833279881</v>
      </c>
      <c r="U10" s="227">
        <f t="shared" si="1"/>
        <v>148.97767096494957</v>
      </c>
      <c r="V10" s="227">
        <f t="shared" si="1"/>
        <v>142.85948439183593</v>
      </c>
      <c r="W10" s="227">
        <f t="shared" si="1"/>
        <v>150.55289593897925</v>
      </c>
    </row>
    <row r="11" spans="1:23" ht="12" customHeight="1" x14ac:dyDescent="0.25">
      <c r="A11" s="37" t="s">
        <v>83</v>
      </c>
      <c r="B11" s="228">
        <v>11.379049083544158</v>
      </c>
      <c r="C11" s="228">
        <v>11.795295732490764</v>
      </c>
      <c r="D11" s="228">
        <v>12.082206789136112</v>
      </c>
      <c r="E11" s="228">
        <v>9.8220700830087804</v>
      </c>
      <c r="F11" s="228">
        <v>14.522501109377332</v>
      </c>
      <c r="G11" s="228">
        <v>11.636625589178138</v>
      </c>
      <c r="H11" s="228">
        <v>9.0394473682454404</v>
      </c>
      <c r="I11" s="228">
        <v>11.88207960203019</v>
      </c>
      <c r="J11" s="228">
        <v>11.193758711595674</v>
      </c>
      <c r="K11" s="228">
        <v>10.480612478989956</v>
      </c>
      <c r="L11" s="228">
        <v>10.633043055296678</v>
      </c>
      <c r="M11" s="228">
        <v>9.9544575456968225</v>
      </c>
      <c r="N11" s="228">
        <v>9.1122978550441811</v>
      </c>
      <c r="O11" s="228">
        <v>9.4742803198537207</v>
      </c>
      <c r="P11" s="228">
        <v>9.0263895218608745</v>
      </c>
      <c r="Q11" s="228">
        <v>8.591721375108369</v>
      </c>
      <c r="R11" s="228">
        <v>8.1881089755154228</v>
      </c>
      <c r="S11" s="228">
        <v>8.4465952961575983</v>
      </c>
      <c r="T11" s="228">
        <v>8.2204549211974296</v>
      </c>
      <c r="U11" s="228">
        <v>7.711997586958276</v>
      </c>
      <c r="V11" s="228">
        <v>7.0767657176044239</v>
      </c>
      <c r="W11" s="228">
        <v>6.6675680634796164</v>
      </c>
    </row>
    <row r="12" spans="1:23" ht="12" customHeight="1" x14ac:dyDescent="0.25">
      <c r="A12" s="37" t="s">
        <v>72</v>
      </c>
      <c r="B12" s="228">
        <v>25.723133542668833</v>
      </c>
      <c r="C12" s="228">
        <v>24.149462817408988</v>
      </c>
      <c r="D12" s="228">
        <v>20.883014503980959</v>
      </c>
      <c r="E12" s="228">
        <v>20.171228351573419</v>
      </c>
      <c r="F12" s="228">
        <v>19.374694327352461</v>
      </c>
      <c r="G12" s="228">
        <v>18.08952115260043</v>
      </c>
      <c r="H12" s="228">
        <v>19.981611207252115</v>
      </c>
      <c r="I12" s="228">
        <v>27.744134222268002</v>
      </c>
      <c r="J12" s="228">
        <v>28.961399758758937</v>
      </c>
      <c r="K12" s="228">
        <v>22.863767211278176</v>
      </c>
      <c r="L12" s="228">
        <v>28.777931735606828</v>
      </c>
      <c r="M12" s="228">
        <v>29.861966139183782</v>
      </c>
      <c r="N12" s="228">
        <v>29.795592396901242</v>
      </c>
      <c r="O12" s="228">
        <v>31.445832166835974</v>
      </c>
      <c r="P12" s="228">
        <v>33.456659384688635</v>
      </c>
      <c r="Q12" s="228">
        <v>28.989475352888714</v>
      </c>
      <c r="R12" s="228">
        <v>35.753480091498119</v>
      </c>
      <c r="S12" s="228">
        <v>37.70932018376628</v>
      </c>
      <c r="T12" s="228">
        <v>39.977625041014747</v>
      </c>
      <c r="U12" s="228">
        <v>42.117927401463767</v>
      </c>
      <c r="V12" s="228">
        <v>43.443753086904508</v>
      </c>
      <c r="W12" s="228">
        <v>45.79747859502644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124.47905250698039</v>
      </c>
      <c r="C15" s="229">
        <v>124.26119018311512</v>
      </c>
      <c r="D15" s="229">
        <v>130.3249779750841</v>
      </c>
      <c r="E15" s="229">
        <v>132.34773911527139</v>
      </c>
      <c r="F15" s="229">
        <v>137.10711544676462</v>
      </c>
      <c r="G15" s="229">
        <v>129.18574468943601</v>
      </c>
      <c r="H15" s="229">
        <v>141.71805891744233</v>
      </c>
      <c r="I15" s="229">
        <v>134.18071641205788</v>
      </c>
      <c r="J15" s="229">
        <v>121.51825023237654</v>
      </c>
      <c r="K15" s="229">
        <v>106.00868792928972</v>
      </c>
      <c r="L15" s="229">
        <v>112.7554555441198</v>
      </c>
      <c r="M15" s="229">
        <v>111.36750150597348</v>
      </c>
      <c r="N15" s="229">
        <v>109.11084726092338</v>
      </c>
      <c r="O15" s="229">
        <v>108.25711926741309</v>
      </c>
      <c r="P15" s="229">
        <v>107.68498613319852</v>
      </c>
      <c r="Q15" s="229">
        <v>104.63251778640597</v>
      </c>
      <c r="R15" s="229">
        <v>111.89815957260637</v>
      </c>
      <c r="S15" s="229">
        <v>103.44859303531294</v>
      </c>
      <c r="T15" s="229">
        <v>106.49610336577592</v>
      </c>
      <c r="U15" s="229">
        <v>99.147745976527517</v>
      </c>
      <c r="V15" s="229">
        <v>92.33896558732701</v>
      </c>
      <c r="W15" s="229">
        <v>98.087849280473193</v>
      </c>
    </row>
    <row r="16" spans="1:23" ht="12" customHeight="1" x14ac:dyDescent="0.25">
      <c r="A16" s="39" t="s">
        <v>98</v>
      </c>
      <c r="B16" s="230">
        <f t="shared" ref="B16:W16" si="2">SUM(B17:B26)</f>
        <v>6387.0501187690206</v>
      </c>
      <c r="C16" s="230">
        <f t="shared" si="2"/>
        <v>6115.4913052535976</v>
      </c>
      <c r="D16" s="230">
        <f t="shared" si="2"/>
        <v>6448.6027387720642</v>
      </c>
      <c r="E16" s="230">
        <f t="shared" si="2"/>
        <v>6429.2226356346164</v>
      </c>
      <c r="F16" s="230">
        <f t="shared" si="2"/>
        <v>6550.7768250723357</v>
      </c>
      <c r="G16" s="230">
        <f t="shared" si="2"/>
        <v>6004.568288716292</v>
      </c>
      <c r="H16" s="230">
        <f t="shared" si="2"/>
        <v>6736.5023935546169</v>
      </c>
      <c r="I16" s="230">
        <f t="shared" si="2"/>
        <v>6446.7379521505627</v>
      </c>
      <c r="J16" s="230">
        <f t="shared" si="2"/>
        <v>6154.0253833115739</v>
      </c>
      <c r="K16" s="230">
        <f t="shared" si="2"/>
        <v>5134.7266382033013</v>
      </c>
      <c r="L16" s="230">
        <f t="shared" si="2"/>
        <v>5918.3734234412568</v>
      </c>
      <c r="M16" s="230">
        <f t="shared" si="2"/>
        <v>5856.1844243159449</v>
      </c>
      <c r="N16" s="230">
        <f t="shared" si="2"/>
        <v>5806.3565393300996</v>
      </c>
      <c r="O16" s="230">
        <f t="shared" si="2"/>
        <v>5734.5691290093901</v>
      </c>
      <c r="P16" s="230">
        <f t="shared" si="2"/>
        <v>5739.0444903902599</v>
      </c>
      <c r="Q16" s="230">
        <f t="shared" si="2"/>
        <v>5753.3834023467625</v>
      </c>
      <c r="R16" s="230">
        <f t="shared" si="2"/>
        <v>6017.3569811507405</v>
      </c>
      <c r="S16" s="230">
        <f t="shared" si="2"/>
        <v>6196.0456565416262</v>
      </c>
      <c r="T16" s="230">
        <f t="shared" si="2"/>
        <v>6421.0009592914412</v>
      </c>
      <c r="U16" s="230">
        <f t="shared" si="2"/>
        <v>6466.3652409210763</v>
      </c>
      <c r="V16" s="230">
        <f t="shared" si="2"/>
        <v>6010.2978214643745</v>
      </c>
      <c r="W16" s="230">
        <f t="shared" si="2"/>
        <v>6293.6980678476048</v>
      </c>
    </row>
    <row r="17" spans="1:23" ht="12" customHeight="1" x14ac:dyDescent="0.25">
      <c r="A17" s="46" t="s">
        <v>30</v>
      </c>
      <c r="B17" s="231">
        <v>369.05107185620227</v>
      </c>
      <c r="C17" s="231">
        <v>337.2408856097619</v>
      </c>
      <c r="D17" s="231">
        <v>307.35460889018344</v>
      </c>
      <c r="E17" s="231">
        <v>294.36010448594863</v>
      </c>
      <c r="F17" s="231">
        <v>247.8697002977365</v>
      </c>
      <c r="G17" s="231">
        <v>243.36885198419949</v>
      </c>
      <c r="H17" s="231">
        <v>287.58138506016496</v>
      </c>
      <c r="I17" s="231">
        <v>279.78297423898852</v>
      </c>
      <c r="J17" s="231">
        <v>258.35173728856961</v>
      </c>
      <c r="K17" s="231">
        <v>220.40510738718478</v>
      </c>
      <c r="L17" s="231">
        <v>258.46351779802461</v>
      </c>
      <c r="M17" s="231">
        <v>237.0443804386565</v>
      </c>
      <c r="N17" s="231">
        <v>214.52277867379505</v>
      </c>
      <c r="O17" s="231">
        <v>191.22053582686863</v>
      </c>
      <c r="P17" s="231">
        <v>203.58522734581248</v>
      </c>
      <c r="Q17" s="231">
        <v>208.57638281840909</v>
      </c>
      <c r="R17" s="231">
        <v>213.23712941242638</v>
      </c>
      <c r="S17" s="231">
        <v>200.88177042223379</v>
      </c>
      <c r="T17" s="231">
        <v>203.71723702950715</v>
      </c>
      <c r="U17" s="231">
        <v>197.56003013823448</v>
      </c>
      <c r="V17" s="231">
        <v>155.85310285046759</v>
      </c>
      <c r="W17" s="231">
        <v>150.49343719533965</v>
      </c>
    </row>
    <row r="18" spans="1:23" ht="12" customHeight="1" x14ac:dyDescent="0.25">
      <c r="A18" s="46" t="s">
        <v>32</v>
      </c>
      <c r="B18" s="231">
        <v>158.95193465216875</v>
      </c>
      <c r="C18" s="231">
        <v>162.89286328508689</v>
      </c>
      <c r="D18" s="231">
        <v>141.87446259723788</v>
      </c>
      <c r="E18" s="231">
        <v>174.71573516805995</v>
      </c>
      <c r="F18" s="231">
        <v>177.34307824633532</v>
      </c>
      <c r="G18" s="231">
        <v>178.65674978529802</v>
      </c>
      <c r="H18" s="231">
        <v>164.20653482406274</v>
      </c>
      <c r="I18" s="231">
        <v>170.77480653457306</v>
      </c>
      <c r="J18" s="231">
        <v>203.61616508992637</v>
      </c>
      <c r="K18" s="231">
        <v>206.24342218374593</v>
      </c>
      <c r="L18" s="231">
        <v>215.43903697299655</v>
      </c>
      <c r="M18" s="231">
        <v>204.92975064466987</v>
      </c>
      <c r="N18" s="231">
        <v>178.65674978475349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86.351128078183294</v>
      </c>
      <c r="C19" s="231">
        <v>88.946398088013908</v>
      </c>
      <c r="D19" s="231">
        <v>89.287648129482434</v>
      </c>
      <c r="E19" s="231">
        <v>103.07974475397931</v>
      </c>
      <c r="F19" s="231">
        <v>106.81849428231746</v>
      </c>
      <c r="G19" s="231">
        <v>105.16879362545417</v>
      </c>
      <c r="H19" s="231">
        <v>119.76963606173049</v>
      </c>
      <c r="I19" s="231">
        <v>96.252523447167974</v>
      </c>
      <c r="J19" s="231">
        <v>94.702172811566768</v>
      </c>
      <c r="K19" s="231">
        <v>71.399804629664345</v>
      </c>
      <c r="L19" s="231">
        <v>94.819651202958539</v>
      </c>
      <c r="M19" s="231">
        <v>94.520597787247297</v>
      </c>
      <c r="N19" s="231">
        <v>83.260572337255525</v>
      </c>
      <c r="O19" s="231">
        <v>128.86996256941774</v>
      </c>
      <c r="P19" s="231">
        <v>138.7188625775386</v>
      </c>
      <c r="Q19" s="231">
        <v>133.05828416327748</v>
      </c>
      <c r="R19" s="231">
        <v>130.7807365605577</v>
      </c>
      <c r="S19" s="231">
        <v>127.04283250037915</v>
      </c>
      <c r="T19" s="231">
        <v>134.05311824182004</v>
      </c>
      <c r="U19" s="231">
        <v>135.44381996275129</v>
      </c>
      <c r="V19" s="231">
        <v>112.59117556977942</v>
      </c>
      <c r="W19" s="231">
        <v>122.77248782405972</v>
      </c>
    </row>
    <row r="20" spans="1:23" ht="12" customHeight="1" x14ac:dyDescent="0.25">
      <c r="A20" s="46" t="s">
        <v>83</v>
      </c>
      <c r="B20" s="231">
        <v>107.59430816606543</v>
      </c>
      <c r="C20" s="231">
        <v>108.33023251171605</v>
      </c>
      <c r="D20" s="231">
        <v>100.22308729699363</v>
      </c>
      <c r="E20" s="231">
        <v>104.02260763483659</v>
      </c>
      <c r="F20" s="231">
        <v>96.100652340764228</v>
      </c>
      <c r="G20" s="231">
        <v>98.547593276661743</v>
      </c>
      <c r="H20" s="231">
        <v>98.193085970673138</v>
      </c>
      <c r="I20" s="231">
        <v>92.805990601515418</v>
      </c>
      <c r="J20" s="231">
        <v>89.145784323603735</v>
      </c>
      <c r="K20" s="231">
        <v>79.87382092418494</v>
      </c>
      <c r="L20" s="231">
        <v>78.976121063531849</v>
      </c>
      <c r="M20" s="231">
        <v>73.364297303967163</v>
      </c>
      <c r="N20" s="231">
        <v>69.968681695842918</v>
      </c>
      <c r="O20" s="231">
        <v>73.722912142055435</v>
      </c>
      <c r="P20" s="231">
        <v>67.631972913530134</v>
      </c>
      <c r="Q20" s="231">
        <v>63.450046636780492</v>
      </c>
      <c r="R20" s="231">
        <v>59.993103495290519</v>
      </c>
      <c r="S20" s="231">
        <v>71.249867614840412</v>
      </c>
      <c r="T20" s="231">
        <v>67.845697023888036</v>
      </c>
      <c r="U20" s="231">
        <v>63.771696401992337</v>
      </c>
      <c r="V20" s="231">
        <v>60.24810960799266</v>
      </c>
      <c r="W20" s="231">
        <v>54.344905267927487</v>
      </c>
    </row>
    <row r="21" spans="1:23" ht="12" customHeight="1" x14ac:dyDescent="0.25">
      <c r="A21" s="46" t="s">
        <v>70</v>
      </c>
      <c r="B21" s="231">
        <v>355.70905048432667</v>
      </c>
      <c r="C21" s="231">
        <v>342.18065616262464</v>
      </c>
      <c r="D21" s="231">
        <v>311.52581867627583</v>
      </c>
      <c r="E21" s="231">
        <v>304.326891138299</v>
      </c>
      <c r="F21" s="231">
        <v>314.95049361600888</v>
      </c>
      <c r="G21" s="231">
        <v>272.00337351050223</v>
      </c>
      <c r="H21" s="231">
        <v>275.45375685166687</v>
      </c>
      <c r="I21" s="231">
        <v>218.14270832928062</v>
      </c>
      <c r="J21" s="231">
        <v>180.74497250249453</v>
      </c>
      <c r="K21" s="231">
        <v>119.19635472768029</v>
      </c>
      <c r="L21" s="231">
        <v>146.8597047555015</v>
      </c>
      <c r="M21" s="231">
        <v>138.58861853835074</v>
      </c>
      <c r="N21" s="231">
        <v>124.13929764343818</v>
      </c>
      <c r="O21" s="231">
        <v>118.44650412139076</v>
      </c>
      <c r="P21" s="231">
        <v>116.84781511430904</v>
      </c>
      <c r="Q21" s="231">
        <v>103.35554815078679</v>
      </c>
      <c r="R21" s="231">
        <v>127.28487637898461</v>
      </c>
      <c r="S21" s="231">
        <v>118.00408599565601</v>
      </c>
      <c r="T21" s="231">
        <v>100.10550585492398</v>
      </c>
      <c r="U21" s="231">
        <v>98.326975790778107</v>
      </c>
      <c r="V21" s="231">
        <v>96.273437483940185</v>
      </c>
      <c r="W21" s="231">
        <v>99.079004632014957</v>
      </c>
    </row>
    <row r="22" spans="1:23" ht="12" customHeight="1" x14ac:dyDescent="0.25">
      <c r="A22" s="46" t="s">
        <v>34</v>
      </c>
      <c r="B22" s="231">
        <v>10.968781427338632</v>
      </c>
      <c r="C22" s="231">
        <v>10.921992063415479</v>
      </c>
      <c r="D22" s="231">
        <v>11.939140601056923</v>
      </c>
      <c r="E22" s="231">
        <v>12.876474224579535</v>
      </c>
      <c r="F22" s="231">
        <v>12.13939897502703</v>
      </c>
      <c r="G22" s="231">
        <v>15.501591345733686</v>
      </c>
      <c r="H22" s="231">
        <v>18.06473307007218</v>
      </c>
      <c r="I22" s="231">
        <v>17.733829950699207</v>
      </c>
      <c r="J22" s="231">
        <v>17.519939065444021</v>
      </c>
      <c r="K22" s="231">
        <v>17.578263393176016</v>
      </c>
      <c r="L22" s="231">
        <v>13.195395443235448</v>
      </c>
      <c r="M22" s="231">
        <v>14.931476596699184</v>
      </c>
      <c r="N22" s="231">
        <v>14.498280641436208</v>
      </c>
      <c r="O22" s="231">
        <v>83.564253958298778</v>
      </c>
      <c r="P22" s="231">
        <v>81.256451286486339</v>
      </c>
      <c r="Q22" s="231">
        <v>83.127633884203888</v>
      </c>
      <c r="R22" s="231">
        <v>92.658919628532999</v>
      </c>
      <c r="S22" s="231">
        <v>75.744057178159395</v>
      </c>
      <c r="T22" s="231">
        <v>104.91810401045622</v>
      </c>
      <c r="U22" s="231">
        <v>96.905484694116723</v>
      </c>
      <c r="V22" s="231">
        <v>71.76754552936535</v>
      </c>
      <c r="W22" s="231">
        <v>60.25607743422291</v>
      </c>
    </row>
    <row r="23" spans="1:23" ht="12" customHeight="1" x14ac:dyDescent="0.25">
      <c r="A23" s="46" t="s">
        <v>72</v>
      </c>
      <c r="B23" s="231">
        <v>629.64700458120035</v>
      </c>
      <c r="C23" s="231">
        <v>644.36886695267924</v>
      </c>
      <c r="D23" s="231">
        <v>593.23921868014952</v>
      </c>
      <c r="E23" s="231">
        <v>572.86880481124206</v>
      </c>
      <c r="F23" s="231">
        <v>587.76537409562252</v>
      </c>
      <c r="G23" s="231">
        <v>563.86681096015445</v>
      </c>
      <c r="H23" s="231">
        <v>598.42566759318879</v>
      </c>
      <c r="I23" s="231">
        <v>594.80245483724855</v>
      </c>
      <c r="J23" s="231">
        <v>532.05411915698903</v>
      </c>
      <c r="K23" s="231">
        <v>454.30694555850221</v>
      </c>
      <c r="L23" s="231">
        <v>519.39767313973277</v>
      </c>
      <c r="M23" s="231">
        <v>491.31070884986417</v>
      </c>
      <c r="N23" s="231">
        <v>465.34149128318569</v>
      </c>
      <c r="O23" s="231">
        <v>482.09672111725172</v>
      </c>
      <c r="P23" s="231">
        <v>452.28387196227561</v>
      </c>
      <c r="Q23" s="231">
        <v>407.02493935306637</v>
      </c>
      <c r="R23" s="231">
        <v>378.38556284105522</v>
      </c>
      <c r="S23" s="231">
        <v>461.95419980951004</v>
      </c>
      <c r="T23" s="231">
        <v>430.41415495324173</v>
      </c>
      <c r="U23" s="231">
        <v>440.76946355536643</v>
      </c>
      <c r="V23" s="231">
        <v>427.34094650866922</v>
      </c>
      <c r="W23" s="231">
        <v>477.81500955259378</v>
      </c>
    </row>
    <row r="24" spans="1:23" ht="12" customHeight="1" x14ac:dyDescent="0.25">
      <c r="A24" s="46" t="s">
        <v>36</v>
      </c>
      <c r="B24" s="231">
        <v>36.297327718836272</v>
      </c>
      <c r="C24" s="231">
        <v>33.417965091399878</v>
      </c>
      <c r="D24" s="231">
        <v>35.751283827795881</v>
      </c>
      <c r="E24" s="231">
        <v>31.501415797641396</v>
      </c>
      <c r="F24" s="231">
        <v>31.763633066148156</v>
      </c>
      <c r="G24" s="231">
        <v>30.225661407673321</v>
      </c>
      <c r="H24" s="231">
        <v>29.924985559031782</v>
      </c>
      <c r="I24" s="231">
        <v>25.01504439844696</v>
      </c>
      <c r="J24" s="231">
        <v>21.307935955051377</v>
      </c>
      <c r="K24" s="231">
        <v>17.952473304461279</v>
      </c>
      <c r="L24" s="231">
        <v>22.914861236929241</v>
      </c>
      <c r="M24" s="231">
        <v>23.432347582184448</v>
      </c>
      <c r="N24" s="231">
        <v>20.019566384019463</v>
      </c>
      <c r="O24" s="231">
        <v>18.837961264740684</v>
      </c>
      <c r="P24" s="231">
        <v>19.104560783929678</v>
      </c>
      <c r="Q24" s="231">
        <v>29.128052250625412</v>
      </c>
      <c r="R24" s="231">
        <v>32.941418508577115</v>
      </c>
      <c r="S24" s="231">
        <v>32.947816979404358</v>
      </c>
      <c r="T24" s="231">
        <v>25.681816501378997</v>
      </c>
      <c r="U24" s="231">
        <v>24.659729907651311</v>
      </c>
      <c r="V24" s="231">
        <v>26.316126402723349</v>
      </c>
      <c r="W24" s="231">
        <v>30.75668567619979</v>
      </c>
    </row>
    <row r="25" spans="1:23" ht="12" customHeight="1" x14ac:dyDescent="0.25">
      <c r="A25" s="46" t="s">
        <v>73</v>
      </c>
      <c r="B25" s="231">
        <v>3400.7273191999993</v>
      </c>
      <c r="C25" s="231">
        <v>3131.9129416202031</v>
      </c>
      <c r="D25" s="231">
        <v>3247.968261131326</v>
      </c>
      <c r="E25" s="231">
        <v>3192.0325945082659</v>
      </c>
      <c r="F25" s="231">
        <v>3349.1510216492916</v>
      </c>
      <c r="G25" s="231">
        <v>2957.2460597259874</v>
      </c>
      <c r="H25" s="231">
        <v>3408.974526019816</v>
      </c>
      <c r="I25" s="231">
        <v>3431.1735355498909</v>
      </c>
      <c r="J25" s="231">
        <v>3248.0796336474682</v>
      </c>
      <c r="K25" s="231">
        <v>2615.6791305349338</v>
      </c>
      <c r="L25" s="231">
        <v>2995.8893190985382</v>
      </c>
      <c r="M25" s="231">
        <v>3060.1727366903046</v>
      </c>
      <c r="N25" s="231">
        <v>3132.8203160754915</v>
      </c>
      <c r="O25" s="231">
        <v>3225.7054628790502</v>
      </c>
      <c r="P25" s="231">
        <v>3396.7658573869362</v>
      </c>
      <c r="Q25" s="231">
        <v>3460.304647509352</v>
      </c>
      <c r="R25" s="231">
        <v>3671.3606169613181</v>
      </c>
      <c r="S25" s="231">
        <v>3846.9714129754634</v>
      </c>
      <c r="T25" s="231">
        <v>4081.9810608482435</v>
      </c>
      <c r="U25" s="231">
        <v>4169.9867679029676</v>
      </c>
      <c r="V25" s="231">
        <v>3883.8063457009998</v>
      </c>
      <c r="W25" s="231">
        <v>4035.5932719633611</v>
      </c>
    </row>
    <row r="26" spans="1:23" ht="12" customHeight="1" x14ac:dyDescent="0.25">
      <c r="A26" s="46" t="s">
        <v>79</v>
      </c>
      <c r="B26" s="231">
        <v>1231.7521926046991</v>
      </c>
      <c r="C26" s="231">
        <v>1255.2785038686964</v>
      </c>
      <c r="D26" s="231">
        <v>1609.4392089415619</v>
      </c>
      <c r="E26" s="231">
        <v>1639.4382631117639</v>
      </c>
      <c r="F26" s="231">
        <v>1626.8749785030839</v>
      </c>
      <c r="G26" s="231">
        <v>1539.9828030946273</v>
      </c>
      <c r="H26" s="231">
        <v>1735.9080825442099</v>
      </c>
      <c r="I26" s="231">
        <v>1520.2540842627513</v>
      </c>
      <c r="J26" s="231">
        <v>1508.5029234704605</v>
      </c>
      <c r="K26" s="231">
        <v>1332.0913155597673</v>
      </c>
      <c r="L26" s="231">
        <v>1572.4181427298079</v>
      </c>
      <c r="M26" s="231">
        <v>1517.8895098840001</v>
      </c>
      <c r="N26" s="231">
        <v>1503.1288048108813</v>
      </c>
      <c r="O26" s="231">
        <v>1412.1048151303155</v>
      </c>
      <c r="P26" s="231">
        <v>1262.8498710194419</v>
      </c>
      <c r="Q26" s="231">
        <v>1265.3578675802607</v>
      </c>
      <c r="R26" s="231">
        <v>1310.7146173639978</v>
      </c>
      <c r="S26" s="231">
        <v>1261.2496130659797</v>
      </c>
      <c r="T26" s="231">
        <v>1272.2842648279825</v>
      </c>
      <c r="U26" s="231">
        <v>1238.9412725672184</v>
      </c>
      <c r="V26" s="231">
        <v>1176.1010318104372</v>
      </c>
      <c r="W26" s="231">
        <v>1262.5871883018851</v>
      </c>
    </row>
    <row r="27" spans="1:23" ht="12" customHeight="1" x14ac:dyDescent="0.25">
      <c r="A27" s="39" t="s">
        <v>99</v>
      </c>
      <c r="B27" s="230">
        <f t="shared" ref="B27:W27" si="3">SUM(B28:B37)</f>
        <v>4023.4156493395985</v>
      </c>
      <c r="C27" s="230">
        <f t="shared" si="3"/>
        <v>4020.5351648810811</v>
      </c>
      <c r="D27" s="230">
        <f t="shared" si="3"/>
        <v>4101.5146299814478</v>
      </c>
      <c r="E27" s="230">
        <f t="shared" si="3"/>
        <v>4110.3104151509715</v>
      </c>
      <c r="F27" s="230">
        <f t="shared" si="3"/>
        <v>4294.2652615600664</v>
      </c>
      <c r="G27" s="230">
        <f t="shared" si="3"/>
        <v>4054.2340735166777</v>
      </c>
      <c r="H27" s="230">
        <f t="shared" si="3"/>
        <v>4276.7143426379207</v>
      </c>
      <c r="I27" s="230">
        <f t="shared" si="3"/>
        <v>4228.9446955640014</v>
      </c>
      <c r="J27" s="230">
        <f t="shared" si="3"/>
        <v>3957.4265516742507</v>
      </c>
      <c r="K27" s="230">
        <f t="shared" si="3"/>
        <v>3276.8315588117339</v>
      </c>
      <c r="L27" s="230">
        <f t="shared" si="3"/>
        <v>3725.3902944860188</v>
      </c>
      <c r="M27" s="230">
        <f t="shared" si="3"/>
        <v>3579.7890931604989</v>
      </c>
      <c r="N27" s="230">
        <f t="shared" si="3"/>
        <v>3381.8758550567072</v>
      </c>
      <c r="O27" s="230">
        <f t="shared" si="3"/>
        <v>3445.8219800434204</v>
      </c>
      <c r="P27" s="230">
        <f t="shared" si="3"/>
        <v>3396.3200718770818</v>
      </c>
      <c r="Q27" s="230">
        <f t="shared" si="3"/>
        <v>3333.3211262410478</v>
      </c>
      <c r="R27" s="230">
        <f t="shared" si="3"/>
        <v>3349.4451524959941</v>
      </c>
      <c r="S27" s="230">
        <f t="shared" si="3"/>
        <v>3376.5361438460823</v>
      </c>
      <c r="T27" s="230">
        <f t="shared" si="3"/>
        <v>3440.2436175151752</v>
      </c>
      <c r="U27" s="230">
        <f t="shared" si="3"/>
        <v>3361.6531316306232</v>
      </c>
      <c r="V27" s="230">
        <f t="shared" si="3"/>
        <v>3153.382888652583</v>
      </c>
      <c r="W27" s="230">
        <f t="shared" si="3"/>
        <v>3313.5914472047862</v>
      </c>
    </row>
    <row r="28" spans="1:23" ht="12" customHeight="1" x14ac:dyDescent="0.25">
      <c r="A28" s="18" t="s">
        <v>30</v>
      </c>
      <c r="B28" s="232">
        <v>163.63207517733167</v>
      </c>
      <c r="C28" s="232">
        <v>186.16478936874182</v>
      </c>
      <c r="D28" s="232">
        <v>170.24375740388354</v>
      </c>
      <c r="E28" s="232">
        <v>171.18486541946828</v>
      </c>
      <c r="F28" s="232">
        <v>168.51688611670883</v>
      </c>
      <c r="G28" s="232">
        <v>174.24791499774378</v>
      </c>
      <c r="H28" s="232">
        <v>143.1812976569459</v>
      </c>
      <c r="I28" s="232">
        <v>151.38495353401242</v>
      </c>
      <c r="J28" s="232">
        <v>160.39400647755252</v>
      </c>
      <c r="K28" s="232">
        <v>87.759724942995774</v>
      </c>
      <c r="L28" s="232">
        <v>108.44946586491596</v>
      </c>
      <c r="M28" s="232">
        <v>108.0604346946194</v>
      </c>
      <c r="N28" s="232">
        <v>72.653403613393237</v>
      </c>
      <c r="O28" s="232">
        <v>64.401820149055737</v>
      </c>
      <c r="P28" s="232">
        <v>69.466363367859117</v>
      </c>
      <c r="Q28" s="232">
        <v>55.041415977807532</v>
      </c>
      <c r="R28" s="232">
        <v>56.021168094022357</v>
      </c>
      <c r="S28" s="232">
        <v>58.694325880431791</v>
      </c>
      <c r="T28" s="232">
        <v>58.003399255961426</v>
      </c>
      <c r="U28" s="232">
        <v>50.276857222040718</v>
      </c>
      <c r="V28" s="232">
        <v>39.149734638784281</v>
      </c>
      <c r="W28" s="232">
        <v>43.708626433207229</v>
      </c>
    </row>
    <row r="29" spans="1:23" ht="12" customHeight="1" x14ac:dyDescent="0.25">
      <c r="A29" s="18" t="s">
        <v>40</v>
      </c>
      <c r="B29" s="232">
        <v>105.6725709372313</v>
      </c>
      <c r="C29" s="232">
        <v>87.47730008598451</v>
      </c>
      <c r="D29" s="232">
        <v>101.4736887360275</v>
      </c>
      <c r="E29" s="232">
        <v>102.1735167669819</v>
      </c>
      <c r="F29" s="232">
        <v>109.8715391229579</v>
      </c>
      <c r="G29" s="232">
        <v>110.57128116938949</v>
      </c>
      <c r="H29" s="232">
        <v>103.5731728288908</v>
      </c>
      <c r="I29" s="232">
        <v>96.574978503869289</v>
      </c>
      <c r="J29" s="232">
        <v>94.475494411006011</v>
      </c>
      <c r="K29" s="232">
        <v>79.779277730008587</v>
      </c>
      <c r="L29" s="232">
        <v>95.875150472914868</v>
      </c>
      <c r="M29" s="232">
        <v>99.374204643164219</v>
      </c>
      <c r="N29" s="232">
        <v>14.69621668099742</v>
      </c>
      <c r="O29" s="232">
        <v>21.694411006018921</v>
      </c>
      <c r="P29" s="232">
        <v>22.394153052450559</v>
      </c>
      <c r="Q29" s="232">
        <v>20.994582975064489</v>
      </c>
      <c r="R29" s="232">
        <v>24.493637145313841</v>
      </c>
      <c r="S29" s="232">
        <v>23.793809114359409</v>
      </c>
      <c r="T29" s="232">
        <v>27.292949269131551</v>
      </c>
      <c r="U29" s="232">
        <v>26.59312123817713</v>
      </c>
      <c r="V29" s="232">
        <v>27.292949269131551</v>
      </c>
      <c r="W29" s="232">
        <v>25.893293207222701</v>
      </c>
    </row>
    <row r="30" spans="1:23" ht="12" customHeight="1" x14ac:dyDescent="0.25">
      <c r="A30" s="18" t="s">
        <v>33</v>
      </c>
      <c r="B30" s="232">
        <v>167.4464643551787</v>
      </c>
      <c r="C30" s="232">
        <v>169.26503785351667</v>
      </c>
      <c r="D30" s="232">
        <v>163.40650492296811</v>
      </c>
      <c r="E30" s="232">
        <v>171.68379780835943</v>
      </c>
      <c r="F30" s="232">
        <v>178.97970004270408</v>
      </c>
      <c r="G30" s="232">
        <v>192.76749184316139</v>
      </c>
      <c r="H30" s="232">
        <v>195.82228139312761</v>
      </c>
      <c r="I30" s="232">
        <v>196.16639314784493</v>
      </c>
      <c r="J30" s="232">
        <v>209.854920911563</v>
      </c>
      <c r="K30" s="232">
        <v>174.67362615279475</v>
      </c>
      <c r="L30" s="232">
        <v>206.42703839291414</v>
      </c>
      <c r="M30" s="232">
        <v>202.31233428497967</v>
      </c>
      <c r="N30" s="232">
        <v>209.1585162268029</v>
      </c>
      <c r="O30" s="232">
        <v>274.76769865156257</v>
      </c>
      <c r="P30" s="232">
        <v>283.7182827363049</v>
      </c>
      <c r="Q30" s="232">
        <v>288.27301420301671</v>
      </c>
      <c r="R30" s="232">
        <v>291.65632276876295</v>
      </c>
      <c r="S30" s="232">
        <v>281.01821651079888</v>
      </c>
      <c r="T30" s="232">
        <v>292.80758683126692</v>
      </c>
      <c r="U30" s="232">
        <v>208.47759018342234</v>
      </c>
      <c r="V30" s="232">
        <v>184.88423285670376</v>
      </c>
      <c r="W30" s="232">
        <v>207.87850099795236</v>
      </c>
    </row>
    <row r="31" spans="1:23" ht="12" customHeight="1" x14ac:dyDescent="0.25">
      <c r="A31" s="18" t="s">
        <v>83</v>
      </c>
      <c r="B31" s="232">
        <v>349.35570551909206</v>
      </c>
      <c r="C31" s="232">
        <v>352.31170305415935</v>
      </c>
      <c r="D31" s="232">
        <v>366.29410402221077</v>
      </c>
      <c r="E31" s="232">
        <v>375.02514171465691</v>
      </c>
      <c r="F31" s="232">
        <v>387.21760321365895</v>
      </c>
      <c r="G31" s="232">
        <v>370.27820589770255</v>
      </c>
      <c r="H31" s="232">
        <v>359.64588454586215</v>
      </c>
      <c r="I31" s="232">
        <v>420.4591352994637</v>
      </c>
      <c r="J31" s="232">
        <v>422.77679402412997</v>
      </c>
      <c r="K31" s="232">
        <v>414.78331380232794</v>
      </c>
      <c r="L31" s="232">
        <v>425.64810157334682</v>
      </c>
      <c r="M31" s="232">
        <v>419.18640422170313</v>
      </c>
      <c r="N31" s="232">
        <v>415.73544349296503</v>
      </c>
      <c r="O31" s="232">
        <v>422.47142318727401</v>
      </c>
      <c r="P31" s="232">
        <v>404.26124203580412</v>
      </c>
      <c r="Q31" s="232">
        <v>370.82091470522204</v>
      </c>
      <c r="R31" s="232">
        <v>367.91466027210026</v>
      </c>
      <c r="S31" s="232">
        <v>387.51024388177922</v>
      </c>
      <c r="T31" s="232">
        <v>386.70925648139792</v>
      </c>
      <c r="U31" s="232">
        <v>392.30306439454034</v>
      </c>
      <c r="V31" s="232">
        <v>379.45328460561541</v>
      </c>
      <c r="W31" s="232">
        <v>381.61400990161087</v>
      </c>
    </row>
    <row r="32" spans="1:23" ht="12" customHeight="1" x14ac:dyDescent="0.25">
      <c r="A32" s="18" t="s">
        <v>70</v>
      </c>
      <c r="B32" s="232">
        <v>232.30324530243172</v>
      </c>
      <c r="C32" s="232">
        <v>270.3732561331621</v>
      </c>
      <c r="D32" s="232">
        <v>239.18372560575341</v>
      </c>
      <c r="E32" s="232">
        <v>215.95109682386777</v>
      </c>
      <c r="F32" s="232">
        <v>241.64873252328596</v>
      </c>
      <c r="G32" s="232">
        <v>205.08183715157861</v>
      </c>
      <c r="H32" s="232">
        <v>194.75974271841039</v>
      </c>
      <c r="I32" s="232">
        <v>169.61154790459719</v>
      </c>
      <c r="J32" s="232">
        <v>122.34703093688637</v>
      </c>
      <c r="K32" s="232">
        <v>90.034857654091027</v>
      </c>
      <c r="L32" s="232">
        <v>104.41329610434377</v>
      </c>
      <c r="M32" s="232">
        <v>89.313703043764434</v>
      </c>
      <c r="N32" s="232">
        <v>84.480478796802529</v>
      </c>
      <c r="O32" s="232">
        <v>73.457365182134552</v>
      </c>
      <c r="P32" s="232">
        <v>65.421660380101912</v>
      </c>
      <c r="Q32" s="232">
        <v>59.545311694441082</v>
      </c>
      <c r="R32" s="232">
        <v>50.25931966572729</v>
      </c>
      <c r="S32" s="232">
        <v>43.140453987147069</v>
      </c>
      <c r="T32" s="232">
        <v>37.880478667861937</v>
      </c>
      <c r="U32" s="232">
        <v>30.009481646883103</v>
      </c>
      <c r="V32" s="232">
        <v>30.133183324314331</v>
      </c>
      <c r="W32" s="232">
        <v>27.327702160762342</v>
      </c>
    </row>
    <row r="33" spans="1:23" ht="12" customHeight="1" x14ac:dyDescent="0.25">
      <c r="A33" s="18" t="s">
        <v>34</v>
      </c>
      <c r="B33" s="232">
        <v>31.837237489256374</v>
      </c>
      <c r="C33" s="232">
        <v>19.750492889293028</v>
      </c>
      <c r="D33" s="232">
        <v>40.595769115194145</v>
      </c>
      <c r="E33" s="232">
        <v>46.834015887200337</v>
      </c>
      <c r="F33" s="232">
        <v>57.283902830647953</v>
      </c>
      <c r="G33" s="232">
        <v>52.604857493475251</v>
      </c>
      <c r="H33" s="232">
        <v>53.12107948366814</v>
      </c>
      <c r="I33" s="232">
        <v>48.889901777589714</v>
      </c>
      <c r="J33" s="232">
        <v>42.68160865596613</v>
      </c>
      <c r="K33" s="232">
        <v>34.713997999773241</v>
      </c>
      <c r="L33" s="232">
        <v>41.137106706377615</v>
      </c>
      <c r="M33" s="232">
        <v>52.163536300979231</v>
      </c>
      <c r="N33" s="232">
        <v>59.946173356844099</v>
      </c>
      <c r="O33" s="232">
        <v>56.667302361563614</v>
      </c>
      <c r="P33" s="232">
        <v>53.036068060031283</v>
      </c>
      <c r="Q33" s="232">
        <v>50.85989835999213</v>
      </c>
      <c r="R33" s="232">
        <v>57.96567194498374</v>
      </c>
      <c r="S33" s="232">
        <v>59.087843079794126</v>
      </c>
      <c r="T33" s="232">
        <v>57.764527115940993</v>
      </c>
      <c r="U33" s="232">
        <v>61.056854084903023</v>
      </c>
      <c r="V33" s="232">
        <v>61.068911908295831</v>
      </c>
      <c r="W33" s="232">
        <v>57.067396340497631</v>
      </c>
    </row>
    <row r="34" spans="1:23" ht="12" customHeight="1" x14ac:dyDescent="0.25">
      <c r="A34" s="18" t="s">
        <v>72</v>
      </c>
      <c r="B34" s="232">
        <v>176.61369678584686</v>
      </c>
      <c r="C34" s="232">
        <v>174.04400900893143</v>
      </c>
      <c r="D34" s="232">
        <v>160.29737128706472</v>
      </c>
      <c r="E34" s="232">
        <v>167.66503992402875</v>
      </c>
      <c r="F34" s="232">
        <v>160.96921790548572</v>
      </c>
      <c r="G34" s="232">
        <v>159.4977521520774</v>
      </c>
      <c r="H34" s="232">
        <v>169.33038242053908</v>
      </c>
      <c r="I34" s="232">
        <v>188.82727164555649</v>
      </c>
      <c r="J34" s="232">
        <v>180.88611479018471</v>
      </c>
      <c r="K34" s="232">
        <v>139.02240846839675</v>
      </c>
      <c r="L34" s="232">
        <v>149.38183278588133</v>
      </c>
      <c r="M34" s="232">
        <v>149.13059242281798</v>
      </c>
      <c r="N34" s="232">
        <v>128.25913300091048</v>
      </c>
      <c r="O34" s="232">
        <v>120.87034439433012</v>
      </c>
      <c r="P34" s="232">
        <v>120.44373348536567</v>
      </c>
      <c r="Q34" s="232">
        <v>121.10312613669311</v>
      </c>
      <c r="R34" s="232">
        <v>125.96688999951886</v>
      </c>
      <c r="S34" s="232">
        <v>142.62667777112603</v>
      </c>
      <c r="T34" s="232">
        <v>159.00512456292319</v>
      </c>
      <c r="U34" s="232">
        <v>230.03152563818264</v>
      </c>
      <c r="V34" s="232">
        <v>231.94986618258628</v>
      </c>
      <c r="W34" s="232">
        <v>243.75827711463239</v>
      </c>
    </row>
    <row r="35" spans="1:23" ht="12" customHeight="1" x14ac:dyDescent="0.25">
      <c r="A35" s="18" t="s">
        <v>36</v>
      </c>
      <c r="B35" s="232">
        <v>162.28865680394961</v>
      </c>
      <c r="C35" s="232">
        <v>146.1153109189182</v>
      </c>
      <c r="D35" s="232">
        <v>165.4644513398739</v>
      </c>
      <c r="E35" s="232">
        <v>118.01130991173095</v>
      </c>
      <c r="F35" s="232">
        <v>122.63112187796195</v>
      </c>
      <c r="G35" s="232">
        <v>118.70426120625609</v>
      </c>
      <c r="H35" s="232">
        <v>107.78163524922276</v>
      </c>
      <c r="I35" s="232">
        <v>106.74428492227527</v>
      </c>
      <c r="J35" s="232">
        <v>93.624652179084464</v>
      </c>
      <c r="K35" s="232">
        <v>67.783640195108802</v>
      </c>
      <c r="L35" s="232">
        <v>142.82271399952828</v>
      </c>
      <c r="M35" s="232">
        <v>110.86111759408386</v>
      </c>
      <c r="N35" s="232">
        <v>98.758507562670104</v>
      </c>
      <c r="O35" s="232">
        <v>98.229966508260176</v>
      </c>
      <c r="P35" s="232">
        <v>101.42424403120356</v>
      </c>
      <c r="Q35" s="232">
        <v>105.86283338995921</v>
      </c>
      <c r="R35" s="232">
        <v>111.53166833579091</v>
      </c>
      <c r="S35" s="232">
        <v>89.200334353355743</v>
      </c>
      <c r="T35" s="232">
        <v>113.82334256998811</v>
      </c>
      <c r="U35" s="232">
        <v>112.65514541479065</v>
      </c>
      <c r="V35" s="232">
        <v>100.44655631438755</v>
      </c>
      <c r="W35" s="232">
        <v>112.86850778897642</v>
      </c>
    </row>
    <row r="36" spans="1:23" ht="12" customHeight="1" x14ac:dyDescent="0.25">
      <c r="A36" s="18" t="s">
        <v>73</v>
      </c>
      <c r="B36" s="232">
        <v>3.3521304990549652</v>
      </c>
      <c r="C36" s="232">
        <v>4.3007299189189325</v>
      </c>
      <c r="D36" s="232">
        <v>3.6318248531965764</v>
      </c>
      <c r="E36" s="232">
        <v>3.940664305147493</v>
      </c>
      <c r="F36" s="232">
        <v>4.0304916783088629</v>
      </c>
      <c r="G36" s="232">
        <v>3.3922033866515449</v>
      </c>
      <c r="H36" s="232">
        <v>3.7989907471655897</v>
      </c>
      <c r="I36" s="232">
        <v>2.2600843985178471</v>
      </c>
      <c r="J36" s="232">
        <v>9.6112519931170937</v>
      </c>
      <c r="K36" s="232">
        <v>8.0431394564670882</v>
      </c>
      <c r="L36" s="232">
        <v>12.948084168872356</v>
      </c>
      <c r="M36" s="232">
        <v>16.807486869454806</v>
      </c>
      <c r="N36" s="232">
        <v>22.644688223735102</v>
      </c>
      <c r="O36" s="232">
        <v>33.943978221550424</v>
      </c>
      <c r="P36" s="232">
        <v>34.661399706787051</v>
      </c>
      <c r="Q36" s="232">
        <v>35.204982757199105</v>
      </c>
      <c r="R36" s="232">
        <v>43.003699461725773</v>
      </c>
      <c r="S36" s="232">
        <v>44.186454608371605</v>
      </c>
      <c r="T36" s="232">
        <v>40.403719891222408</v>
      </c>
      <c r="U36" s="232">
        <v>36.734298305113953</v>
      </c>
      <c r="V36" s="232">
        <v>39.237506405620934</v>
      </c>
      <c r="W36" s="232">
        <v>38.114552628210731</v>
      </c>
    </row>
    <row r="37" spans="1:23" ht="12" customHeight="1" x14ac:dyDescent="0.25">
      <c r="A37" s="47" t="s">
        <v>38</v>
      </c>
      <c r="B37" s="233">
        <v>2630.913866470225</v>
      </c>
      <c r="C37" s="233">
        <v>2610.7325356494548</v>
      </c>
      <c r="D37" s="233">
        <v>2690.9234326952746</v>
      </c>
      <c r="E37" s="233">
        <v>2737.8409665895292</v>
      </c>
      <c r="F37" s="233">
        <v>2863.1160662483462</v>
      </c>
      <c r="G37" s="233">
        <v>2667.0882682186416</v>
      </c>
      <c r="H37" s="233">
        <v>2945.6998755940886</v>
      </c>
      <c r="I37" s="233">
        <v>2848.0261444302746</v>
      </c>
      <c r="J37" s="233">
        <v>2620.7746772947603</v>
      </c>
      <c r="K37" s="233">
        <v>2180.2375724097697</v>
      </c>
      <c r="L37" s="233">
        <v>2438.2875044169236</v>
      </c>
      <c r="M37" s="233">
        <v>2332.5792790849318</v>
      </c>
      <c r="N37" s="233">
        <v>2275.5432941015865</v>
      </c>
      <c r="O37" s="233">
        <v>2279.3176703816703</v>
      </c>
      <c r="P37" s="233">
        <v>2241.4929250211735</v>
      </c>
      <c r="Q37" s="233">
        <v>2225.6150460416525</v>
      </c>
      <c r="R37" s="233">
        <v>2220.6321148080483</v>
      </c>
      <c r="S37" s="233">
        <v>2247.2777846589183</v>
      </c>
      <c r="T37" s="233">
        <v>2266.5532328694808</v>
      </c>
      <c r="U37" s="233">
        <v>2213.5151935025692</v>
      </c>
      <c r="V37" s="233">
        <v>2059.7666631471429</v>
      </c>
      <c r="W37" s="233">
        <v>2175.3605806317137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0.99999999999999989</v>
      </c>
      <c r="D41" s="234">
        <f t="shared" si="4"/>
        <v>1</v>
      </c>
      <c r="E41" s="234">
        <f t="shared" si="4"/>
        <v>0.99999999999999989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1.0000000000000002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6.9933465195032331E-3</v>
      </c>
      <c r="C42" s="235">
        <f t="shared" si="5"/>
        <v>7.1081765634714057E-3</v>
      </c>
      <c r="D42" s="235">
        <f t="shared" si="5"/>
        <v>6.9489563111567619E-3</v>
      </c>
      <c r="E42" s="235">
        <f t="shared" si="5"/>
        <v>6.935843280647609E-3</v>
      </c>
      <c r="F42" s="235">
        <f t="shared" si="5"/>
        <v>6.9048075560394738E-3</v>
      </c>
      <c r="G42" s="235">
        <f t="shared" si="5"/>
        <v>7.0471444412404253E-3</v>
      </c>
      <c r="H42" s="235">
        <f t="shared" si="5"/>
        <v>6.946651291154805E-3</v>
      </c>
      <c r="I42" s="235">
        <f t="shared" si="5"/>
        <v>7.5118265655157229E-3</v>
      </c>
      <c r="J42" s="235">
        <f t="shared" si="5"/>
        <v>7.6078859921832375E-3</v>
      </c>
      <c r="K42" s="235">
        <f t="shared" si="5"/>
        <v>7.8128681568710844E-3</v>
      </c>
      <c r="L42" s="235">
        <f t="shared" si="5"/>
        <v>7.7514875604730513E-3</v>
      </c>
      <c r="M42" s="235">
        <f t="shared" si="5"/>
        <v>7.8169054896128232E-3</v>
      </c>
      <c r="N42" s="235">
        <f t="shared" si="5"/>
        <v>8.0555121978488162E-3</v>
      </c>
      <c r="O42" s="235">
        <f t="shared" si="5"/>
        <v>8.1940127781200568E-3</v>
      </c>
      <c r="P42" s="235">
        <f t="shared" si="5"/>
        <v>8.2826234728427869E-3</v>
      </c>
      <c r="Q42" s="235">
        <f t="shared" si="5"/>
        <v>8.1980708103546306E-3</v>
      </c>
      <c r="R42" s="235">
        <f t="shared" si="5"/>
        <v>8.5743744239461569E-3</v>
      </c>
      <c r="S42" s="235">
        <f t="shared" si="5"/>
        <v>8.2417405150208081E-3</v>
      </c>
      <c r="T42" s="235">
        <f t="shared" si="5"/>
        <v>8.2157518280852604E-3</v>
      </c>
      <c r="U42" s="235">
        <f t="shared" si="5"/>
        <v>8.156739728655998E-3</v>
      </c>
      <c r="V42" s="235">
        <f t="shared" si="5"/>
        <v>8.4021045338463617E-3</v>
      </c>
      <c r="W42" s="235">
        <f t="shared" si="5"/>
        <v>8.4582412488223915E-3</v>
      </c>
    </row>
    <row r="43" spans="1:23" ht="12" customHeight="1" x14ac:dyDescent="0.25">
      <c r="A43" s="202" t="s">
        <v>93</v>
      </c>
      <c r="B43" s="235">
        <f t="shared" ref="B43:W43" si="6">IF(B7=0,0,B7/B$5)</f>
        <v>1.251051397369303E-2</v>
      </c>
      <c r="C43" s="235">
        <f t="shared" si="6"/>
        <v>1.2716473980967665E-2</v>
      </c>
      <c r="D43" s="235">
        <f t="shared" si="6"/>
        <v>1.2505287190274451E-2</v>
      </c>
      <c r="E43" s="235">
        <f t="shared" si="6"/>
        <v>1.2652971393461273E-2</v>
      </c>
      <c r="F43" s="235">
        <f t="shared" si="6"/>
        <v>1.259748574725481E-2</v>
      </c>
      <c r="G43" s="235">
        <f t="shared" si="6"/>
        <v>1.2877322105127252E-2</v>
      </c>
      <c r="H43" s="235">
        <f t="shared" si="6"/>
        <v>1.2279712083054237E-2</v>
      </c>
      <c r="I43" s="235">
        <f t="shared" si="6"/>
        <v>1.3477775905566789E-2</v>
      </c>
      <c r="J43" s="235">
        <f t="shared" si="6"/>
        <v>1.3435120784095415E-2</v>
      </c>
      <c r="K43" s="235">
        <f t="shared" si="6"/>
        <v>1.3785113947275236E-2</v>
      </c>
      <c r="L43" s="235">
        <f t="shared" si="6"/>
        <v>1.332826260301107E-2</v>
      </c>
      <c r="M43" s="235">
        <f t="shared" si="6"/>
        <v>1.377235967866464E-2</v>
      </c>
      <c r="N43" s="235">
        <f t="shared" si="6"/>
        <v>1.3604800412054568E-2</v>
      </c>
      <c r="O43" s="235">
        <f t="shared" si="6"/>
        <v>1.4486423885894491E-2</v>
      </c>
      <c r="P43" s="235">
        <f t="shared" si="6"/>
        <v>1.4473661374375698E-2</v>
      </c>
      <c r="Q43" s="235">
        <f t="shared" si="6"/>
        <v>1.4493300014161421E-2</v>
      </c>
      <c r="R43" s="235">
        <f t="shared" si="6"/>
        <v>1.4788953008296831E-2</v>
      </c>
      <c r="S43" s="235">
        <f t="shared" si="6"/>
        <v>1.425550384700703E-2</v>
      </c>
      <c r="T43" s="235">
        <f t="shared" si="6"/>
        <v>1.4501039845603815E-2</v>
      </c>
      <c r="U43" s="235">
        <f t="shared" si="6"/>
        <v>1.4218384140997936E-2</v>
      </c>
      <c r="V43" s="235">
        <f t="shared" si="6"/>
        <v>1.4516037539459074E-2</v>
      </c>
      <c r="W43" s="235">
        <f t="shared" si="6"/>
        <v>1.4607551373726867E-2</v>
      </c>
    </row>
    <row r="44" spans="1:23" ht="12" customHeight="1" x14ac:dyDescent="0.25">
      <c r="A44" s="202" t="s">
        <v>94</v>
      </c>
      <c r="B44" s="235">
        <f t="shared" ref="B44:W44" si="7">IF(B8=0,0,B8/B$5)</f>
        <v>3.3727614038638484E-2</v>
      </c>
      <c r="C44" s="235">
        <f t="shared" si="7"/>
        <v>3.3754676255756191E-2</v>
      </c>
      <c r="D44" s="235">
        <f t="shared" si="7"/>
        <v>3.3020813144599787E-2</v>
      </c>
      <c r="E44" s="235">
        <f t="shared" si="7"/>
        <v>3.3128644845611968E-2</v>
      </c>
      <c r="F44" s="235">
        <f t="shared" si="7"/>
        <v>3.3140886517469541E-2</v>
      </c>
      <c r="G44" s="235">
        <f t="shared" si="7"/>
        <v>3.3263464585359226E-2</v>
      </c>
      <c r="H44" s="235">
        <f t="shared" si="7"/>
        <v>3.3114044495199439E-2</v>
      </c>
      <c r="I44" s="235">
        <f t="shared" si="7"/>
        <v>3.6132570110326952E-2</v>
      </c>
      <c r="J44" s="235">
        <f t="shared" si="7"/>
        <v>3.5838161120086524E-2</v>
      </c>
      <c r="K44" s="235">
        <f t="shared" si="7"/>
        <v>3.5674384315766562E-2</v>
      </c>
      <c r="L44" s="235">
        <f t="shared" si="7"/>
        <v>3.5488901983392711E-2</v>
      </c>
      <c r="M44" s="235">
        <f t="shared" si="7"/>
        <v>3.6249623058092983E-2</v>
      </c>
      <c r="N44" s="235">
        <f t="shared" si="7"/>
        <v>3.6114483884953953E-2</v>
      </c>
      <c r="O44" s="235">
        <f t="shared" si="7"/>
        <v>3.7444330348324187E-2</v>
      </c>
      <c r="P44" s="235">
        <f t="shared" si="7"/>
        <v>3.7597718378261785E-2</v>
      </c>
      <c r="Q44" s="235">
        <f t="shared" si="7"/>
        <v>3.7621371644661665E-2</v>
      </c>
      <c r="R44" s="235">
        <f t="shared" si="7"/>
        <v>3.826706758755833E-2</v>
      </c>
      <c r="S44" s="235">
        <f t="shared" si="7"/>
        <v>3.7623700938601332E-2</v>
      </c>
      <c r="T44" s="235">
        <f t="shared" si="7"/>
        <v>3.8127760896100905E-2</v>
      </c>
      <c r="U44" s="235">
        <f t="shared" si="7"/>
        <v>3.7885013278606529E-2</v>
      </c>
      <c r="V44" s="235">
        <f t="shared" si="7"/>
        <v>3.8279236827866346E-2</v>
      </c>
      <c r="W44" s="235">
        <f t="shared" si="7"/>
        <v>3.8338983830928368E-2</v>
      </c>
    </row>
    <row r="45" spans="1:23" ht="12" customHeight="1" x14ac:dyDescent="0.25">
      <c r="A45" s="202" t="s">
        <v>95</v>
      </c>
      <c r="B45" s="235">
        <f t="shared" ref="B45:W45" si="8">IF(B9=0,0,B9/B$5)</f>
        <v>2.7877038832737754E-2</v>
      </c>
      <c r="C45" s="235">
        <f t="shared" si="8"/>
        <v>2.8151968736874044E-2</v>
      </c>
      <c r="D45" s="235">
        <f t="shared" si="8"/>
        <v>2.7595350740237813E-2</v>
      </c>
      <c r="E45" s="235">
        <f t="shared" si="8"/>
        <v>2.7954295902664031E-2</v>
      </c>
      <c r="F45" s="235">
        <f t="shared" si="8"/>
        <v>2.7870707318525693E-2</v>
      </c>
      <c r="G45" s="235">
        <f t="shared" si="8"/>
        <v>2.824941167447247E-2</v>
      </c>
      <c r="H45" s="235">
        <f t="shared" si="8"/>
        <v>2.7385854490075308E-2</v>
      </c>
      <c r="I45" s="235">
        <f t="shared" si="8"/>
        <v>3.0249287485703224E-2</v>
      </c>
      <c r="J45" s="235">
        <f t="shared" si="8"/>
        <v>2.9589627786096799E-2</v>
      </c>
      <c r="K45" s="235">
        <f t="shared" si="8"/>
        <v>3.0553496705547085E-2</v>
      </c>
      <c r="L45" s="235">
        <f t="shared" si="8"/>
        <v>2.9224468554140019E-2</v>
      </c>
      <c r="M45" s="235">
        <f t="shared" si="8"/>
        <v>3.0602944266049061E-2</v>
      </c>
      <c r="N45" s="235">
        <f t="shared" si="8"/>
        <v>2.9875742421128355E-2</v>
      </c>
      <c r="O45" s="235">
        <f t="shared" si="8"/>
        <v>3.1448156135759929E-2</v>
      </c>
      <c r="P45" s="235">
        <f t="shared" si="8"/>
        <v>3.0960409062909103E-2</v>
      </c>
      <c r="Q45" s="235">
        <f t="shared" si="8"/>
        <v>3.1050329358940913E-2</v>
      </c>
      <c r="R45" s="235">
        <f t="shared" si="8"/>
        <v>3.1518151500582604E-2</v>
      </c>
      <c r="S45" s="235">
        <f t="shared" si="8"/>
        <v>3.1249485264997205E-2</v>
      </c>
      <c r="T45" s="235">
        <f t="shared" si="8"/>
        <v>3.1763408315973372E-2</v>
      </c>
      <c r="U45" s="235">
        <f t="shared" si="8"/>
        <v>3.1100893790290806E-2</v>
      </c>
      <c r="V45" s="235">
        <f t="shared" si="8"/>
        <v>3.151400612904548E-2</v>
      </c>
      <c r="W45" s="235">
        <f t="shared" si="8"/>
        <v>3.1795603687756371E-2</v>
      </c>
    </row>
    <row r="46" spans="1:23" ht="12" customHeight="1" x14ac:dyDescent="0.25">
      <c r="A46" s="202" t="s">
        <v>96</v>
      </c>
      <c r="B46" s="235">
        <f t="shared" ref="B46:W46" si="9">IF(B10=0,0,B10/B$5)</f>
        <v>1.4044169621871721E-2</v>
      </c>
      <c r="C46" s="235">
        <f t="shared" si="9"/>
        <v>1.4287955341872381E-2</v>
      </c>
      <c r="D46" s="235">
        <f t="shared" si="9"/>
        <v>1.4021261259488268E-2</v>
      </c>
      <c r="E46" s="235">
        <f t="shared" si="9"/>
        <v>1.3945660343386544E-2</v>
      </c>
      <c r="F46" s="235">
        <f t="shared" si="9"/>
        <v>1.4273368450240487E-2</v>
      </c>
      <c r="G46" s="235">
        <f t="shared" si="9"/>
        <v>1.4286025781196865E-2</v>
      </c>
      <c r="H46" s="235">
        <f t="shared" si="9"/>
        <v>1.4049297750481792E-2</v>
      </c>
      <c r="I46" s="235">
        <f t="shared" si="9"/>
        <v>1.4620149992510587E-2</v>
      </c>
      <c r="J46" s="235">
        <f t="shared" si="9"/>
        <v>1.4376674621442995E-2</v>
      </c>
      <c r="K46" s="235">
        <f t="shared" si="9"/>
        <v>1.4865581017360914E-2</v>
      </c>
      <c r="L46" s="235">
        <f t="shared" si="9"/>
        <v>1.4200958490432356E-2</v>
      </c>
      <c r="M46" s="235">
        <f t="shared" si="9"/>
        <v>1.4374744821676402E-2</v>
      </c>
      <c r="N46" s="235">
        <f t="shared" si="9"/>
        <v>1.4464565433419745E-2</v>
      </c>
      <c r="O46" s="235">
        <f t="shared" si="9"/>
        <v>1.4525499104015077E-2</v>
      </c>
      <c r="P46" s="235">
        <f t="shared" si="9"/>
        <v>1.4695498372938223E-2</v>
      </c>
      <c r="Q46" s="235">
        <f t="shared" si="9"/>
        <v>1.4001709549963876E-2</v>
      </c>
      <c r="R46" s="235">
        <f t="shared" si="9"/>
        <v>1.4840787284736793E-2</v>
      </c>
      <c r="S46" s="235">
        <f t="shared" si="9"/>
        <v>1.3981945607559509E-2</v>
      </c>
      <c r="T46" s="235">
        <f t="shared" si="9"/>
        <v>1.401448968595813E-2</v>
      </c>
      <c r="U46" s="235">
        <f t="shared" si="9"/>
        <v>1.3567903281542641E-2</v>
      </c>
      <c r="V46" s="235">
        <f t="shared" si="9"/>
        <v>1.3927279205825994E-2</v>
      </c>
      <c r="W46" s="235">
        <f t="shared" si="9"/>
        <v>1.3990931914653924E-2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0.55514376516212771</v>
      </c>
      <c r="C47" s="236">
        <f t="shared" si="10"/>
        <v>0.54540962650949054</v>
      </c>
      <c r="D47" s="236">
        <f t="shared" si="10"/>
        <v>0.55372302908679494</v>
      </c>
      <c r="E47" s="236">
        <f t="shared" si="10"/>
        <v>0.55229260882997011</v>
      </c>
      <c r="F47" s="236">
        <f t="shared" si="10"/>
        <v>0.54677949799322245</v>
      </c>
      <c r="G47" s="236">
        <f t="shared" si="10"/>
        <v>0.53980489820479416</v>
      </c>
      <c r="H47" s="236">
        <f t="shared" si="10"/>
        <v>0.55431426209518508</v>
      </c>
      <c r="I47" s="236">
        <f t="shared" si="10"/>
        <v>0.54228145963271002</v>
      </c>
      <c r="J47" s="236">
        <f t="shared" si="10"/>
        <v>0.54724163520699565</v>
      </c>
      <c r="K47" s="236">
        <f t="shared" si="10"/>
        <v>0.54775037353752232</v>
      </c>
      <c r="L47" s="236">
        <f t="shared" si="10"/>
        <v>0.55233322574580224</v>
      </c>
      <c r="M47" s="236">
        <f t="shared" si="10"/>
        <v>0.55681287955678893</v>
      </c>
      <c r="N47" s="236">
        <f t="shared" si="10"/>
        <v>0.56740400238586719</v>
      </c>
      <c r="O47" s="236">
        <f t="shared" si="10"/>
        <v>0.55837930336877628</v>
      </c>
      <c r="P47" s="236">
        <f t="shared" si="10"/>
        <v>0.56162497530467559</v>
      </c>
      <c r="Q47" s="236">
        <f t="shared" si="10"/>
        <v>0.56645172094906282</v>
      </c>
      <c r="R47" s="236">
        <f t="shared" si="10"/>
        <v>0.57303939305046014</v>
      </c>
      <c r="S47" s="236">
        <f t="shared" si="10"/>
        <v>0.57907862678414557</v>
      </c>
      <c r="T47" s="236">
        <f t="shared" si="10"/>
        <v>0.58170934279231057</v>
      </c>
      <c r="U47" s="236">
        <f t="shared" si="10"/>
        <v>0.588913879534256</v>
      </c>
      <c r="V47" s="236">
        <f t="shared" si="10"/>
        <v>0.58594006709494828</v>
      </c>
      <c r="W47" s="236">
        <f t="shared" si="10"/>
        <v>0.58487550577794489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0.34970355185142804</v>
      </c>
      <c r="C48" s="237">
        <f t="shared" si="11"/>
        <v>0.35857112261156765</v>
      </c>
      <c r="D48" s="237">
        <f t="shared" si="11"/>
        <v>0.35218530226744799</v>
      </c>
      <c r="E48" s="237">
        <f t="shared" si="11"/>
        <v>0.35308997540425835</v>
      </c>
      <c r="F48" s="237">
        <f t="shared" si="11"/>
        <v>0.35843324641724761</v>
      </c>
      <c r="G48" s="237">
        <f t="shared" si="11"/>
        <v>0.36447173320780957</v>
      </c>
      <c r="H48" s="237">
        <f t="shared" si="11"/>
        <v>0.35191017779484934</v>
      </c>
      <c r="I48" s="237">
        <f t="shared" si="11"/>
        <v>0.35572693030766667</v>
      </c>
      <c r="J48" s="237">
        <f t="shared" si="11"/>
        <v>0.35191089448909946</v>
      </c>
      <c r="K48" s="237">
        <f t="shared" si="11"/>
        <v>0.34955818231965691</v>
      </c>
      <c r="L48" s="237">
        <f t="shared" si="11"/>
        <v>0.3476726950627485</v>
      </c>
      <c r="M48" s="237">
        <f t="shared" si="11"/>
        <v>0.3403705431291153</v>
      </c>
      <c r="N48" s="237">
        <f t="shared" si="11"/>
        <v>0.3304808932647274</v>
      </c>
      <c r="O48" s="237">
        <f t="shared" si="11"/>
        <v>0.33552227437911003</v>
      </c>
      <c r="P48" s="237">
        <f t="shared" si="11"/>
        <v>0.33236511403399682</v>
      </c>
      <c r="Q48" s="237">
        <f t="shared" si="11"/>
        <v>0.32818349767285471</v>
      </c>
      <c r="R48" s="237">
        <f t="shared" si="11"/>
        <v>0.3189712731444192</v>
      </c>
      <c r="S48" s="237">
        <f t="shared" si="11"/>
        <v>0.31556899704266855</v>
      </c>
      <c r="T48" s="237">
        <f t="shared" si="11"/>
        <v>0.311668206635968</v>
      </c>
      <c r="U48" s="237">
        <f t="shared" si="11"/>
        <v>0.30615718624565003</v>
      </c>
      <c r="V48" s="237">
        <f t="shared" si="11"/>
        <v>0.30742126866900854</v>
      </c>
      <c r="W48" s="237">
        <f t="shared" si="11"/>
        <v>0.30793318216616727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FI: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6168.8599173912571</v>
      </c>
      <c r="C5" s="225">
        <f t="shared" si="0"/>
        <v>5989.1272051566239</v>
      </c>
      <c r="D5" s="225">
        <f t="shared" si="0"/>
        <v>6201.4823313139896</v>
      </c>
      <c r="E5" s="225">
        <f t="shared" si="0"/>
        <v>6214.0586733149084</v>
      </c>
      <c r="F5" s="225">
        <f t="shared" si="0"/>
        <v>6425.8522642681664</v>
      </c>
      <c r="G5" s="225">
        <f t="shared" si="0"/>
        <v>5945.8201760222992</v>
      </c>
      <c r="H5" s="225">
        <f t="shared" si="0"/>
        <v>6573.6404981426476</v>
      </c>
      <c r="I5" s="225">
        <f t="shared" si="0"/>
        <v>6733.4210388924967</v>
      </c>
      <c r="J5" s="225">
        <f t="shared" si="0"/>
        <v>6388.4578722736505</v>
      </c>
      <c r="K5" s="225">
        <f t="shared" si="0"/>
        <v>5296.3161631183175</v>
      </c>
      <c r="L5" s="225">
        <f t="shared" si="0"/>
        <v>6061.4240328335954</v>
      </c>
      <c r="M5" s="225">
        <f t="shared" si="0"/>
        <v>5964.1933592878177</v>
      </c>
      <c r="N5" s="225">
        <f t="shared" si="0"/>
        <v>5808.5677578801879</v>
      </c>
      <c r="O5" s="225">
        <f t="shared" si="0"/>
        <v>5817.6340730756001</v>
      </c>
      <c r="P5" s="225">
        <f t="shared" si="0"/>
        <v>5770.7007817505091</v>
      </c>
      <c r="Q5" s="225">
        <f t="shared" si="0"/>
        <v>5786.8196681901636</v>
      </c>
      <c r="R5" s="225">
        <f t="shared" si="0"/>
        <v>6018.7115833052458</v>
      </c>
      <c r="S5" s="225">
        <f t="shared" si="0"/>
        <v>6153.8682543632931</v>
      </c>
      <c r="T5" s="225">
        <f t="shared" si="0"/>
        <v>6472.9426918096151</v>
      </c>
      <c r="U5" s="225">
        <f t="shared" si="0"/>
        <v>6461.1816409617504</v>
      </c>
      <c r="V5" s="225">
        <f t="shared" si="0"/>
        <v>6026.7364338014977</v>
      </c>
      <c r="W5" s="225">
        <f t="shared" si="0"/>
        <v>6383.3379573836428</v>
      </c>
    </row>
    <row r="6" spans="1:23" ht="12" customHeight="1" x14ac:dyDescent="0.25">
      <c r="A6" s="202" t="s">
        <v>92</v>
      </c>
      <c r="B6" s="226">
        <v>35.740246429422548</v>
      </c>
      <c r="C6" s="226">
        <v>35.495728724365428</v>
      </c>
      <c r="D6" s="226">
        <v>36.079687483631091</v>
      </c>
      <c r="E6" s="226">
        <v>36.048909418870174</v>
      </c>
      <c r="F6" s="226">
        <v>37.056803893684616</v>
      </c>
      <c r="G6" s="226">
        <v>35.14320899221687</v>
      </c>
      <c r="H6" s="226">
        <v>37.937141999723622</v>
      </c>
      <c r="I6" s="226">
        <v>40.24720836502722</v>
      </c>
      <c r="J6" s="226">
        <v>38.602791576434228</v>
      </c>
      <c r="K6" s="226">
        <v>32.935969584472161</v>
      </c>
      <c r="L6" s="226">
        <v>37.475721822721958</v>
      </c>
      <c r="M6" s="226">
        <v>36.952369953777364</v>
      </c>
      <c r="N6" s="226">
        <v>37.05425093947801</v>
      </c>
      <c r="O6" s="226">
        <v>37.836476953747948</v>
      </c>
      <c r="P6" s="226">
        <v>38.160435571845881</v>
      </c>
      <c r="Q6" s="226">
        <v>37.567887836109527</v>
      </c>
      <c r="R6" s="226">
        <v>40.803222667202888</v>
      </c>
      <c r="S6" s="226">
        <v>40.210951248028081</v>
      </c>
      <c r="T6" s="226">
        <v>41.793686363705874</v>
      </c>
      <c r="U6" s="226">
        <v>41.490364664679504</v>
      </c>
      <c r="V6" s="226">
        <v>39.956208722771137</v>
      </c>
      <c r="W6" s="226">
        <v>42.377153924029678</v>
      </c>
    </row>
    <row r="7" spans="1:23" ht="12" customHeight="1" x14ac:dyDescent="0.25">
      <c r="A7" s="202" t="s">
        <v>93</v>
      </c>
      <c r="B7" s="226">
        <v>16.298363659275513</v>
      </c>
      <c r="C7" s="226">
        <v>16.164619254506668</v>
      </c>
      <c r="D7" s="226">
        <v>16.53043090279678</v>
      </c>
      <c r="E7" s="226">
        <v>16.771059116522611</v>
      </c>
      <c r="F7" s="226">
        <v>17.262637937099637</v>
      </c>
      <c r="G7" s="226">
        <v>16.387520512566596</v>
      </c>
      <c r="H7" s="226">
        <v>17.111236896723383</v>
      </c>
      <c r="I7" s="226">
        <v>18.562541216492626</v>
      </c>
      <c r="J7" s="226">
        <v>17.579988441807195</v>
      </c>
      <c r="K7" s="226">
        <v>15.018553114831995</v>
      </c>
      <c r="L7" s="226">
        <v>16.629835348494218</v>
      </c>
      <c r="M7" s="226">
        <v>16.906684182943152</v>
      </c>
      <c r="N7" s="226">
        <v>16.28372882441688</v>
      </c>
      <c r="O7" s="226">
        <v>17.525951399035048</v>
      </c>
      <c r="P7" s="226">
        <v>17.504352723010648</v>
      </c>
      <c r="Q7" s="226">
        <v>17.511086966807056</v>
      </c>
      <c r="R7" s="226">
        <v>18.586784026996195</v>
      </c>
      <c r="S7" s="226">
        <v>18.417490092896244</v>
      </c>
      <c r="T7" s="226">
        <v>19.718335580371598</v>
      </c>
      <c r="U7" s="226">
        <v>19.360406122100038</v>
      </c>
      <c r="V7" s="226">
        <v>18.555641934085042</v>
      </c>
      <c r="W7" s="226">
        <v>19.665059869926239</v>
      </c>
    </row>
    <row r="8" spans="1:23" ht="12" customHeight="1" x14ac:dyDescent="0.25">
      <c r="A8" s="202" t="s">
        <v>94</v>
      </c>
      <c r="B8" s="226">
        <v>243.25567480591332</v>
      </c>
      <c r="C8" s="226">
        <v>237.4111778141195</v>
      </c>
      <c r="D8" s="226">
        <v>241.50351282049675</v>
      </c>
      <c r="E8" s="226">
        <v>242.87870034638922</v>
      </c>
      <c r="F8" s="226">
        <v>251.09669307419708</v>
      </c>
      <c r="G8" s="226">
        <v>234.01141358577834</v>
      </c>
      <c r="H8" s="226">
        <v>256.06034817078063</v>
      </c>
      <c r="I8" s="226">
        <v>274.95383852962823</v>
      </c>
      <c r="J8" s="226">
        <v>258.4734562220932</v>
      </c>
      <c r="K8" s="226">
        <v>214.09176782961538</v>
      </c>
      <c r="L8" s="226">
        <v>244.148760079189</v>
      </c>
      <c r="M8" s="226">
        <v>244.93614951031111</v>
      </c>
      <c r="N8" s="226">
        <v>237.8586402239811</v>
      </c>
      <c r="O8" s="226">
        <v>248.03857124691751</v>
      </c>
      <c r="P8" s="226">
        <v>248.6193689452183</v>
      </c>
      <c r="Q8" s="226">
        <v>248.62457752772386</v>
      </c>
      <c r="R8" s="226">
        <v>263.28523957444116</v>
      </c>
      <c r="S8" s="226">
        <v>265.20662936326158</v>
      </c>
      <c r="T8" s="226">
        <v>281.09510042946943</v>
      </c>
      <c r="U8" s="226">
        <v>280.55578404064488</v>
      </c>
      <c r="V8" s="226">
        <v>265.70611054122764</v>
      </c>
      <c r="W8" s="226">
        <v>280.7297684490847</v>
      </c>
    </row>
    <row r="9" spans="1:23" ht="12" customHeight="1" x14ac:dyDescent="0.25">
      <c r="A9" s="202" t="s">
        <v>95</v>
      </c>
      <c r="B9" s="226">
        <v>141.61775365117961</v>
      </c>
      <c r="C9" s="226">
        <v>139.51338998043278</v>
      </c>
      <c r="D9" s="226">
        <v>142.17334278761439</v>
      </c>
      <c r="E9" s="226">
        <v>144.44094556442664</v>
      </c>
      <c r="F9" s="226">
        <v>148.81046357089281</v>
      </c>
      <c r="G9" s="226">
        <v>140.12523911612746</v>
      </c>
      <c r="H9" s="226">
        <v>148.80626029603573</v>
      </c>
      <c r="I9" s="226">
        <v>162.44185942923878</v>
      </c>
      <c r="J9" s="226">
        <v>150.6054740070885</v>
      </c>
      <c r="K9" s="226">
        <v>129.77289662851524</v>
      </c>
      <c r="L9" s="226">
        <v>141.85180335922584</v>
      </c>
      <c r="M9" s="226">
        <v>146.32778208193486</v>
      </c>
      <c r="N9" s="226">
        <v>139.16602978245385</v>
      </c>
      <c r="O9" s="226">
        <v>147.91978579736337</v>
      </c>
      <c r="P9" s="226">
        <v>145.40909306807708</v>
      </c>
      <c r="Q9" s="226">
        <v>145.73998200535513</v>
      </c>
      <c r="R9" s="226">
        <v>154.1505038010294</v>
      </c>
      <c r="S9" s="226">
        <v>156.75691541498853</v>
      </c>
      <c r="T9" s="226">
        <v>167.71255896333165</v>
      </c>
      <c r="U9" s="226">
        <v>164.13882035116148</v>
      </c>
      <c r="V9" s="226">
        <v>156.07195332937081</v>
      </c>
      <c r="W9" s="226">
        <v>165.98586336189521</v>
      </c>
    </row>
    <row r="10" spans="1:23" ht="12" customHeight="1" x14ac:dyDescent="0.25">
      <c r="A10" s="36" t="s">
        <v>96</v>
      </c>
      <c r="B10" s="227">
        <f t="shared" ref="B10:W10" si="1">SUM(B11:B15)</f>
        <v>119.54779425296731</v>
      </c>
      <c r="C10" s="227">
        <f t="shared" si="1"/>
        <v>118.67370395851951</v>
      </c>
      <c r="D10" s="227">
        <f t="shared" si="1"/>
        <v>121.61425965410918</v>
      </c>
      <c r="E10" s="227">
        <f t="shared" si="1"/>
        <v>121.79098359917641</v>
      </c>
      <c r="F10" s="227">
        <f t="shared" si="1"/>
        <v>128.16015794283788</v>
      </c>
      <c r="G10" s="227">
        <f t="shared" si="1"/>
        <v>119.38880746801789</v>
      </c>
      <c r="H10" s="227">
        <f t="shared" si="1"/>
        <v>129.41073699914864</v>
      </c>
      <c r="I10" s="227">
        <f t="shared" si="1"/>
        <v>131.01145530098853</v>
      </c>
      <c r="J10" s="227">
        <f t="shared" si="1"/>
        <v>121.65524747199508</v>
      </c>
      <c r="K10" s="227">
        <f t="shared" si="1"/>
        <v>104.79920643972567</v>
      </c>
      <c r="L10" s="227">
        <f t="shared" si="1"/>
        <v>114.27632671577042</v>
      </c>
      <c r="M10" s="227">
        <f t="shared" si="1"/>
        <v>113.42197341875287</v>
      </c>
      <c r="N10" s="227">
        <f t="shared" si="1"/>
        <v>111.15606086750901</v>
      </c>
      <c r="O10" s="227">
        <f t="shared" si="1"/>
        <v>112.18623079134032</v>
      </c>
      <c r="P10" s="227">
        <f t="shared" si="1"/>
        <v>113.89163635686977</v>
      </c>
      <c r="Q10" s="227">
        <f t="shared" si="1"/>
        <v>108.00785188421808</v>
      </c>
      <c r="R10" s="227">
        <f t="shared" si="1"/>
        <v>120.18676893520436</v>
      </c>
      <c r="S10" s="227">
        <f t="shared" si="1"/>
        <v>114.33747421032561</v>
      </c>
      <c r="T10" s="227">
        <f t="shared" si="1"/>
        <v>120.27718457252425</v>
      </c>
      <c r="U10" s="227">
        <f t="shared" si="1"/>
        <v>115.34792385795268</v>
      </c>
      <c r="V10" s="227">
        <f t="shared" si="1"/>
        <v>110.33780909142628</v>
      </c>
      <c r="W10" s="227">
        <f t="shared" si="1"/>
        <v>116.9839641897064</v>
      </c>
    </row>
    <row r="11" spans="1:23" ht="12" customHeight="1" x14ac:dyDescent="0.25">
      <c r="A11" s="37" t="s">
        <v>83</v>
      </c>
      <c r="B11" s="228">
        <v>6.9526769881957753</v>
      </c>
      <c r="C11" s="228">
        <v>7.1935723423274762</v>
      </c>
      <c r="D11" s="228">
        <v>7.4690893331762318</v>
      </c>
      <c r="E11" s="228">
        <v>6.0175011846847326</v>
      </c>
      <c r="F11" s="228">
        <v>9.0658023288846437</v>
      </c>
      <c r="G11" s="228">
        <v>7.2278922621604398</v>
      </c>
      <c r="H11" s="228">
        <v>5.6346994726910875</v>
      </c>
      <c r="I11" s="228">
        <v>7.2946570566664306</v>
      </c>
      <c r="J11" s="228">
        <v>6.8844729065850956</v>
      </c>
      <c r="K11" s="228">
        <v>6.5138562759810785</v>
      </c>
      <c r="L11" s="228">
        <v>6.5727761497940804</v>
      </c>
      <c r="M11" s="228">
        <v>6.1586743007892233</v>
      </c>
      <c r="N11" s="228">
        <v>5.6508408927332567</v>
      </c>
      <c r="O11" s="228">
        <v>5.8886269272951015</v>
      </c>
      <c r="P11" s="228">
        <v>5.6217574835377562</v>
      </c>
      <c r="Q11" s="228">
        <v>5.3563622601467547</v>
      </c>
      <c r="R11" s="228">
        <v>5.1137181996319914</v>
      </c>
      <c r="S11" s="228">
        <v>5.3068223715450298</v>
      </c>
      <c r="T11" s="228">
        <v>5.2095496557229461</v>
      </c>
      <c r="U11" s="228">
        <v>4.8984643715633602</v>
      </c>
      <c r="V11" s="228">
        <v>4.5241886147292512</v>
      </c>
      <c r="W11" s="228">
        <v>4.2678888934286867</v>
      </c>
    </row>
    <row r="12" spans="1:23" ht="12" customHeight="1" x14ac:dyDescent="0.25">
      <c r="A12" s="37" t="s">
        <v>72</v>
      </c>
      <c r="B12" s="228">
        <v>16.204301573230154</v>
      </c>
      <c r="C12" s="228">
        <v>15.232093229941789</v>
      </c>
      <c r="D12" s="228">
        <v>13.133972764501236</v>
      </c>
      <c r="E12" s="228">
        <v>12.766225525315303</v>
      </c>
      <c r="F12" s="228">
        <v>12.260199259545464</v>
      </c>
      <c r="G12" s="228">
        <v>11.454205150927681</v>
      </c>
      <c r="H12" s="228">
        <v>12.73282681737717</v>
      </c>
      <c r="I12" s="228">
        <v>17.789678752188941</v>
      </c>
      <c r="J12" s="228">
        <v>18.60273673710871</v>
      </c>
      <c r="K12" s="228">
        <v>14.699271273527758</v>
      </c>
      <c r="L12" s="228">
        <v>18.514963512885291</v>
      </c>
      <c r="M12" s="228">
        <v>19.244326059522653</v>
      </c>
      <c r="N12" s="228">
        <v>19.207533930088609</v>
      </c>
      <c r="O12" s="228">
        <v>20.357292544934502</v>
      </c>
      <c r="P12" s="228">
        <v>22.024462114651364</v>
      </c>
      <c r="Q12" s="228">
        <v>19.013486892790525</v>
      </c>
      <c r="R12" s="228">
        <v>24.303040208161278</v>
      </c>
      <c r="S12" s="228">
        <v>25.175679983924439</v>
      </c>
      <c r="T12" s="228">
        <v>27.38661276857253</v>
      </c>
      <c r="U12" s="228">
        <v>28.789097089426999</v>
      </c>
      <c r="V12" s="228">
        <v>29.818882270202295</v>
      </c>
      <c r="W12" s="228">
        <v>31.702302316703349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96.390815691541377</v>
      </c>
      <c r="C15" s="229">
        <v>96.248038386250244</v>
      </c>
      <c r="D15" s="229">
        <v>101.01119755643171</v>
      </c>
      <c r="E15" s="229">
        <v>103.00725688917638</v>
      </c>
      <c r="F15" s="229">
        <v>106.83415635440778</v>
      </c>
      <c r="G15" s="229">
        <v>100.70671005492977</v>
      </c>
      <c r="H15" s="229">
        <v>111.04321070908037</v>
      </c>
      <c r="I15" s="229">
        <v>105.92711949213314</v>
      </c>
      <c r="J15" s="229">
        <v>96.16803782830128</v>
      </c>
      <c r="K15" s="229">
        <v>83.586078890216825</v>
      </c>
      <c r="L15" s="229">
        <v>89.188587053091055</v>
      </c>
      <c r="M15" s="229">
        <v>88.018973058440992</v>
      </c>
      <c r="N15" s="229">
        <v>86.297686044687154</v>
      </c>
      <c r="O15" s="229">
        <v>85.94031131911072</v>
      </c>
      <c r="P15" s="229">
        <v>86.245416758680648</v>
      </c>
      <c r="Q15" s="229">
        <v>83.638002731280807</v>
      </c>
      <c r="R15" s="229">
        <v>90.770010527411088</v>
      </c>
      <c r="S15" s="229">
        <v>83.854971854856146</v>
      </c>
      <c r="T15" s="229">
        <v>87.681022148228763</v>
      </c>
      <c r="U15" s="229">
        <v>81.660362396962327</v>
      </c>
      <c r="V15" s="229">
        <v>75.994738206494731</v>
      </c>
      <c r="W15" s="229">
        <v>81.013772979574355</v>
      </c>
    </row>
    <row r="16" spans="1:23" ht="12" customHeight="1" x14ac:dyDescent="0.25">
      <c r="A16" s="39" t="s">
        <v>98</v>
      </c>
      <c r="B16" s="230">
        <f t="shared" ref="B16:W16" si="2">SUM(B17:B26)</f>
        <v>3532.7813801755183</v>
      </c>
      <c r="C16" s="230">
        <f t="shared" si="2"/>
        <v>3372.9219014675673</v>
      </c>
      <c r="D16" s="230">
        <f t="shared" si="2"/>
        <v>3516.7426957783196</v>
      </c>
      <c r="E16" s="230">
        <f t="shared" si="2"/>
        <v>3508.0695327814738</v>
      </c>
      <c r="F16" s="230">
        <f t="shared" si="2"/>
        <v>3597.4533539426966</v>
      </c>
      <c r="G16" s="230">
        <f t="shared" si="2"/>
        <v>3283.0484711075514</v>
      </c>
      <c r="H16" s="230">
        <f t="shared" si="2"/>
        <v>3707.2695474859538</v>
      </c>
      <c r="I16" s="230">
        <f t="shared" si="2"/>
        <v>3861.4823781890682</v>
      </c>
      <c r="J16" s="230">
        <f t="shared" si="2"/>
        <v>3707.2665496236459</v>
      </c>
      <c r="K16" s="230">
        <f t="shared" si="2"/>
        <v>3076.3931159382864</v>
      </c>
      <c r="L16" s="230">
        <f t="shared" si="2"/>
        <v>3548.6880535787968</v>
      </c>
      <c r="M16" s="230">
        <f t="shared" si="2"/>
        <v>3518.1706570373003</v>
      </c>
      <c r="N16" s="230">
        <f t="shared" si="2"/>
        <v>3484.9113544588477</v>
      </c>
      <c r="O16" s="230">
        <f t="shared" si="2"/>
        <v>3442.2236523257711</v>
      </c>
      <c r="P16" s="230">
        <f t="shared" si="2"/>
        <v>3420.1592314323966</v>
      </c>
      <c r="Q16" s="230">
        <f t="shared" si="2"/>
        <v>3458.5292548616421</v>
      </c>
      <c r="R16" s="230">
        <f t="shared" si="2"/>
        <v>3635.5278762757607</v>
      </c>
      <c r="S16" s="230">
        <f t="shared" si="2"/>
        <v>3749.8050126077278</v>
      </c>
      <c r="T16" s="230">
        <f t="shared" si="2"/>
        <v>3972.8527529867338</v>
      </c>
      <c r="U16" s="230">
        <f t="shared" si="2"/>
        <v>4009.3881454218763</v>
      </c>
      <c r="V16" s="230">
        <f t="shared" si="2"/>
        <v>3723.6112078085926</v>
      </c>
      <c r="W16" s="230">
        <f t="shared" si="2"/>
        <v>3933.9237428565302</v>
      </c>
    </row>
    <row r="17" spans="1:23" ht="12" customHeight="1" x14ac:dyDescent="0.25">
      <c r="A17" s="46" t="s">
        <v>30</v>
      </c>
      <c r="B17" s="231">
        <v>204.3505257456556</v>
      </c>
      <c r="C17" s="231">
        <v>185.82590083182234</v>
      </c>
      <c r="D17" s="231">
        <v>169.32787567429841</v>
      </c>
      <c r="E17" s="231">
        <v>163.30754045702722</v>
      </c>
      <c r="F17" s="231">
        <v>137.68363641939519</v>
      </c>
      <c r="G17" s="231">
        <v>134.99093332834141</v>
      </c>
      <c r="H17" s="231">
        <v>162.53414408173757</v>
      </c>
      <c r="I17" s="231">
        <v>160.89874446075498</v>
      </c>
      <c r="J17" s="231">
        <v>148.09361586111118</v>
      </c>
      <c r="K17" s="231">
        <v>125.01855595973535</v>
      </c>
      <c r="L17" s="231">
        <v>146.53644524343173</v>
      </c>
      <c r="M17" s="231">
        <v>133.31601809491403</v>
      </c>
      <c r="N17" s="231">
        <v>121.22980030305978</v>
      </c>
      <c r="O17" s="231">
        <v>108.27775676540276</v>
      </c>
      <c r="P17" s="231">
        <v>115.23353065171432</v>
      </c>
      <c r="Q17" s="231">
        <v>121.46681312839846</v>
      </c>
      <c r="R17" s="231">
        <v>125.32580075636433</v>
      </c>
      <c r="S17" s="231">
        <v>118.18509270583449</v>
      </c>
      <c r="T17" s="231">
        <v>122.55922608671995</v>
      </c>
      <c r="U17" s="231">
        <v>118.79886952624176</v>
      </c>
      <c r="V17" s="231">
        <v>94.372158798980166</v>
      </c>
      <c r="W17" s="231">
        <v>92.547075257977014</v>
      </c>
    </row>
    <row r="18" spans="1:23" ht="12" customHeight="1" x14ac:dyDescent="0.25">
      <c r="A18" s="46" t="s">
        <v>32</v>
      </c>
      <c r="B18" s="231">
        <v>91.181603234346142</v>
      </c>
      <c r="C18" s="231">
        <v>93.457443391075046</v>
      </c>
      <c r="D18" s="231">
        <v>81.560146504052526</v>
      </c>
      <c r="E18" s="231">
        <v>101.02307684926802</v>
      </c>
      <c r="F18" s="231">
        <v>103.18999896989334</v>
      </c>
      <c r="G18" s="231">
        <v>104.0119057111586</v>
      </c>
      <c r="H18" s="231">
        <v>95.597581194741778</v>
      </c>
      <c r="I18" s="231">
        <v>101.54318318458802</v>
      </c>
      <c r="J18" s="231">
        <v>122.08320386663176</v>
      </c>
      <c r="K18" s="231">
        <v>123.71998504882318</v>
      </c>
      <c r="L18" s="231">
        <v>129.289795739526</v>
      </c>
      <c r="M18" s="231">
        <v>124.04185795243308</v>
      </c>
      <c r="N18" s="231">
        <v>108.86045074584968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50.761797883573159</v>
      </c>
      <c r="C19" s="231">
        <v>52.080074465919928</v>
      </c>
      <c r="D19" s="231">
        <v>53.15554982378535</v>
      </c>
      <c r="E19" s="231">
        <v>61.727156886921584</v>
      </c>
      <c r="F19" s="231">
        <v>64.736473223390831</v>
      </c>
      <c r="G19" s="231">
        <v>63.937967954273994</v>
      </c>
      <c r="H19" s="231">
        <v>73.112181313563141</v>
      </c>
      <c r="I19" s="231">
        <v>59.200798195475457</v>
      </c>
      <c r="J19" s="231">
        <v>57.310351827567153</v>
      </c>
      <c r="K19" s="231">
        <v>42.106756614689083</v>
      </c>
      <c r="L19" s="231">
        <v>55.372223694893286</v>
      </c>
      <c r="M19" s="231">
        <v>56.859531808527329</v>
      </c>
      <c r="N19" s="231">
        <v>48.951448158432527</v>
      </c>
      <c r="O19" s="231">
        <v>78.740324351216657</v>
      </c>
      <c r="P19" s="231">
        <v>84.065005707021541</v>
      </c>
      <c r="Q19" s="231">
        <v>80.690951224920354</v>
      </c>
      <c r="R19" s="231">
        <v>80.009197510634507</v>
      </c>
      <c r="S19" s="231">
        <v>76.554876407707482</v>
      </c>
      <c r="T19" s="231">
        <v>83.703976969030791</v>
      </c>
      <c r="U19" s="231">
        <v>83.167271297885151</v>
      </c>
      <c r="V19" s="231">
        <v>70.414346446383618</v>
      </c>
      <c r="W19" s="231">
        <v>75.833690997242414</v>
      </c>
    </row>
    <row r="20" spans="1:23" ht="12" customHeight="1" x14ac:dyDescent="0.25">
      <c r="A20" s="46" t="s">
        <v>83</v>
      </c>
      <c r="B20" s="231">
        <v>51.348665012735921</v>
      </c>
      <c r="C20" s="231">
        <v>52.511840359614247</v>
      </c>
      <c r="D20" s="231">
        <v>48.110478487252067</v>
      </c>
      <c r="E20" s="231">
        <v>49.572604436160979</v>
      </c>
      <c r="F20" s="231">
        <v>45.681246560258955</v>
      </c>
      <c r="G20" s="231">
        <v>47.356976811439857</v>
      </c>
      <c r="H20" s="231">
        <v>47.3950187163124</v>
      </c>
      <c r="I20" s="231">
        <v>42.882234911442097</v>
      </c>
      <c r="J20" s="231">
        <v>40.834779291918451</v>
      </c>
      <c r="K20" s="231">
        <v>36.492485800873318</v>
      </c>
      <c r="L20" s="231">
        <v>36.15313415208761</v>
      </c>
      <c r="M20" s="231">
        <v>33.579080642720264</v>
      </c>
      <c r="N20" s="231">
        <v>31.684071715192914</v>
      </c>
      <c r="O20" s="231">
        <v>33.558259326034708</v>
      </c>
      <c r="P20" s="231">
        <v>30.559732474328847</v>
      </c>
      <c r="Q20" s="231">
        <v>28.744097516553829</v>
      </c>
      <c r="R20" s="231">
        <v>28.047154983638354</v>
      </c>
      <c r="S20" s="231">
        <v>34.936981467169254</v>
      </c>
      <c r="T20" s="231">
        <v>33.760299835109265</v>
      </c>
      <c r="U20" s="231">
        <v>31.409902632552051</v>
      </c>
      <c r="V20" s="231">
        <v>28.214233669432396</v>
      </c>
      <c r="W20" s="231">
        <v>24.619989328176104</v>
      </c>
    </row>
    <row r="21" spans="1:23" ht="12" customHeight="1" x14ac:dyDescent="0.25">
      <c r="A21" s="46" t="s">
        <v>70</v>
      </c>
      <c r="B21" s="231">
        <v>190.52846866129923</v>
      </c>
      <c r="C21" s="231">
        <v>183.35651952063529</v>
      </c>
      <c r="D21" s="231">
        <v>168.14418737971911</v>
      </c>
      <c r="E21" s="231">
        <v>165.62487433299165</v>
      </c>
      <c r="F21" s="231">
        <v>173.57510505391488</v>
      </c>
      <c r="G21" s="231">
        <v>149.19055185890971</v>
      </c>
      <c r="H21" s="231">
        <v>153.49123450852707</v>
      </c>
      <c r="I21" s="231">
        <v>117.44045763215018</v>
      </c>
      <c r="J21" s="231">
        <v>101.38806778969382</v>
      </c>
      <c r="K21" s="231">
        <v>67.688690681558555</v>
      </c>
      <c r="L21" s="231">
        <v>82.660926922540853</v>
      </c>
      <c r="M21" s="231">
        <v>78.623554333622508</v>
      </c>
      <c r="N21" s="231">
        <v>70.267122667075498</v>
      </c>
      <c r="O21" s="231">
        <v>66.997359159296053</v>
      </c>
      <c r="P21" s="231">
        <v>66.561925754211074</v>
      </c>
      <c r="Q21" s="231">
        <v>59.588415388624647</v>
      </c>
      <c r="R21" s="231">
        <v>74.583315879365628</v>
      </c>
      <c r="S21" s="231">
        <v>69.554967188987462</v>
      </c>
      <c r="T21" s="231">
        <v>61.219241799269696</v>
      </c>
      <c r="U21" s="231">
        <v>60.376052761124825</v>
      </c>
      <c r="V21" s="231">
        <v>58.83323856107048</v>
      </c>
      <c r="W21" s="231">
        <v>61.641579079958227</v>
      </c>
    </row>
    <row r="22" spans="1:23" ht="12" customHeight="1" x14ac:dyDescent="0.25">
      <c r="A22" s="46" t="s">
        <v>34</v>
      </c>
      <c r="B22" s="231">
        <v>5.4288812204331967</v>
      </c>
      <c r="C22" s="231">
        <v>5.4053845560778289</v>
      </c>
      <c r="D22" s="231">
        <v>5.9537629942831014</v>
      </c>
      <c r="E22" s="231">
        <v>6.4841621823122502</v>
      </c>
      <c r="F22" s="231">
        <v>6.1155887255728683</v>
      </c>
      <c r="G22" s="231">
        <v>7.9364872987314499</v>
      </c>
      <c r="H22" s="231">
        <v>9.3223863047498234</v>
      </c>
      <c r="I22" s="231">
        <v>9.3125382842320619</v>
      </c>
      <c r="J22" s="231">
        <v>9.422192639843793</v>
      </c>
      <c r="K22" s="231">
        <v>9.4599767138982838</v>
      </c>
      <c r="L22" s="231">
        <v>7.0221977712228503</v>
      </c>
      <c r="M22" s="231">
        <v>8.0492668949619688</v>
      </c>
      <c r="N22" s="231">
        <v>7.8514096324832465</v>
      </c>
      <c r="O22" s="231">
        <v>47.439800851491519</v>
      </c>
      <c r="P22" s="231">
        <v>46.444439203788029</v>
      </c>
      <c r="Q22" s="231">
        <v>47.661009345113435</v>
      </c>
      <c r="R22" s="231">
        <v>53.492824068109584</v>
      </c>
      <c r="S22" s="231">
        <v>44.608882374593385</v>
      </c>
      <c r="T22" s="231">
        <v>64.131030081953327</v>
      </c>
      <c r="U22" s="231">
        <v>59.430307157030427</v>
      </c>
      <c r="V22" s="231">
        <v>43.779513249904696</v>
      </c>
      <c r="W22" s="231">
        <v>36.781038670450066</v>
      </c>
    </row>
    <row r="23" spans="1:23" ht="12" customHeight="1" x14ac:dyDescent="0.25">
      <c r="A23" s="46" t="s">
        <v>72</v>
      </c>
      <c r="B23" s="231">
        <v>428.65616352337742</v>
      </c>
      <c r="C23" s="231">
        <v>439.53556238282368</v>
      </c>
      <c r="D23" s="231">
        <v>404.32411118443832</v>
      </c>
      <c r="E23" s="231">
        <v>391.24097569101264</v>
      </c>
      <c r="F23" s="231">
        <v>403.92385817725227</v>
      </c>
      <c r="G23" s="231">
        <v>388.82884465258411</v>
      </c>
      <c r="H23" s="231">
        <v>414.9678894686835</v>
      </c>
      <c r="I23" s="231">
        <v>416.63416372675812</v>
      </c>
      <c r="J23" s="231">
        <v>372.5698614726054</v>
      </c>
      <c r="K23" s="231">
        <v>317.67689062940252</v>
      </c>
      <c r="L23" s="231">
        <v>362.93489979555744</v>
      </c>
      <c r="M23" s="231">
        <v>342.78664114380115</v>
      </c>
      <c r="N23" s="231">
        <v>323.85171183661384</v>
      </c>
      <c r="O23" s="231">
        <v>336.08571643263275</v>
      </c>
      <c r="P23" s="231">
        <v>315.56807711254186</v>
      </c>
      <c r="Q23" s="231">
        <v>286.7465367697921</v>
      </c>
      <c r="R23" s="231">
        <v>269.53078072203243</v>
      </c>
      <c r="S23" s="231">
        <v>329.40366925124778</v>
      </c>
      <c r="T23" s="231">
        <v>314.91154490991983</v>
      </c>
      <c r="U23" s="231">
        <v>322.20761307534895</v>
      </c>
      <c r="V23" s="231">
        <v>312.23937785742504</v>
      </c>
      <c r="W23" s="231">
        <v>352.38360923740271</v>
      </c>
    </row>
    <row r="24" spans="1:23" ht="12" customHeight="1" x14ac:dyDescent="0.25">
      <c r="A24" s="46" t="s">
        <v>36</v>
      </c>
      <c r="B24" s="231">
        <v>19.324412142123393</v>
      </c>
      <c r="C24" s="231">
        <v>17.909484000495979</v>
      </c>
      <c r="D24" s="231">
        <v>19.045119417845225</v>
      </c>
      <c r="E24" s="231">
        <v>17.217904554174446</v>
      </c>
      <c r="F24" s="231">
        <v>17.3175166498173</v>
      </c>
      <c r="G24" s="231">
        <v>16.555156408118933</v>
      </c>
      <c r="H24" s="231">
        <v>16.599242208201147</v>
      </c>
      <c r="I24" s="231">
        <v>14.179791520551071</v>
      </c>
      <c r="J24" s="231">
        <v>12.122915104979834</v>
      </c>
      <c r="K24" s="231">
        <v>10.332584906521962</v>
      </c>
      <c r="L24" s="231">
        <v>12.876219304434505</v>
      </c>
      <c r="M24" s="231">
        <v>13.297215519796955</v>
      </c>
      <c r="N24" s="231">
        <v>11.553910946079695</v>
      </c>
      <c r="O24" s="231">
        <v>10.830996960237254</v>
      </c>
      <c r="P24" s="231">
        <v>11.09782223505144</v>
      </c>
      <c r="Q24" s="231">
        <v>16.991915645698068</v>
      </c>
      <c r="R24" s="231">
        <v>19.240337299211753</v>
      </c>
      <c r="S24" s="231">
        <v>19.532669725846681</v>
      </c>
      <c r="T24" s="231">
        <v>15.150539632976768</v>
      </c>
      <c r="U24" s="231">
        <v>14.546300297909131</v>
      </c>
      <c r="V24" s="231">
        <v>15.717799445818969</v>
      </c>
      <c r="W24" s="231">
        <v>18.489593644525158</v>
      </c>
    </row>
    <row r="25" spans="1:23" ht="12" customHeight="1" x14ac:dyDescent="0.25">
      <c r="A25" s="46" t="s">
        <v>73</v>
      </c>
      <c r="B25" s="231">
        <v>1948.9577584590313</v>
      </c>
      <c r="C25" s="231">
        <v>1790.2398128790369</v>
      </c>
      <c r="D25" s="231">
        <v>1858.6126278219247</v>
      </c>
      <c r="E25" s="231">
        <v>1830.1561891670897</v>
      </c>
      <c r="F25" s="231">
        <v>1929.0455028600263</v>
      </c>
      <c r="G25" s="231">
        <v>1692.3069746509393</v>
      </c>
      <c r="H25" s="231">
        <v>1970.0667871689875</v>
      </c>
      <c r="I25" s="231">
        <v>2001.6448629263614</v>
      </c>
      <c r="J25" s="231">
        <v>1903.7353567722632</v>
      </c>
      <c r="K25" s="231">
        <v>1528.3832816066219</v>
      </c>
      <c r="L25" s="231">
        <v>1745.7340924367659</v>
      </c>
      <c r="M25" s="231">
        <v>1785.9507237024027</v>
      </c>
      <c r="N25" s="231">
        <v>1828.3121082416353</v>
      </c>
      <c r="O25" s="231">
        <v>1878.6166619641976</v>
      </c>
      <c r="P25" s="231">
        <v>1978.2492087396622</v>
      </c>
      <c r="Q25" s="231">
        <v>2037.4497904253976</v>
      </c>
      <c r="R25" s="231">
        <v>2177.8304905642349</v>
      </c>
      <c r="S25" s="231">
        <v>2281.9556562018624</v>
      </c>
      <c r="T25" s="231">
        <v>2489.7747229935926</v>
      </c>
      <c r="U25" s="231">
        <v>2546.9449196959986</v>
      </c>
      <c r="V25" s="231">
        <v>2366.4958705790586</v>
      </c>
      <c r="W25" s="231">
        <v>2481.6159398526934</v>
      </c>
    </row>
    <row r="26" spans="1:23" ht="12" customHeight="1" x14ac:dyDescent="0.25">
      <c r="A26" s="46" t="s">
        <v>79</v>
      </c>
      <c r="B26" s="231">
        <v>542.24310429294269</v>
      </c>
      <c r="C26" s="231">
        <v>552.59987908006565</v>
      </c>
      <c r="D26" s="231">
        <v>708.50883649072114</v>
      </c>
      <c r="E26" s="231">
        <v>721.71504822451539</v>
      </c>
      <c r="F26" s="231">
        <v>716.18442730317452</v>
      </c>
      <c r="G26" s="231">
        <v>677.93267243305399</v>
      </c>
      <c r="H26" s="231">
        <v>764.18308252044983</v>
      </c>
      <c r="I26" s="231">
        <v>937.74560334675459</v>
      </c>
      <c r="J26" s="231">
        <v>939.70620499703148</v>
      </c>
      <c r="K26" s="231">
        <v>815.51390797616182</v>
      </c>
      <c r="L26" s="231">
        <v>970.10811851833671</v>
      </c>
      <c r="M26" s="231">
        <v>941.66676694412047</v>
      </c>
      <c r="N26" s="231">
        <v>932.34932021242503</v>
      </c>
      <c r="O26" s="231">
        <v>881.67677651526174</v>
      </c>
      <c r="P26" s="231">
        <v>772.3794895540774</v>
      </c>
      <c r="Q26" s="231">
        <v>779.18972541714368</v>
      </c>
      <c r="R26" s="231">
        <v>807.46797449216933</v>
      </c>
      <c r="S26" s="231">
        <v>775.07221728447894</v>
      </c>
      <c r="T26" s="231">
        <v>787.64217067816151</v>
      </c>
      <c r="U26" s="231">
        <v>772.50690897778554</v>
      </c>
      <c r="V26" s="231">
        <v>733.54466920051857</v>
      </c>
      <c r="W26" s="231">
        <v>790.0112267881052</v>
      </c>
    </row>
    <row r="27" spans="1:23" ht="12" customHeight="1" x14ac:dyDescent="0.25">
      <c r="A27" s="39" t="s">
        <v>99</v>
      </c>
      <c r="B27" s="230">
        <f t="shared" ref="B27:W27" si="3">SUM(B28:B37)</f>
        <v>2079.6187044169801</v>
      </c>
      <c r="C27" s="230">
        <f t="shared" si="3"/>
        <v>2068.9466839571128</v>
      </c>
      <c r="D27" s="230">
        <f t="shared" si="3"/>
        <v>2126.8384018870215</v>
      </c>
      <c r="E27" s="230">
        <f t="shared" si="3"/>
        <v>2144.0585424880501</v>
      </c>
      <c r="F27" s="230">
        <f t="shared" si="3"/>
        <v>2246.0121539067577</v>
      </c>
      <c r="G27" s="230">
        <f t="shared" si="3"/>
        <v>2117.7155152400405</v>
      </c>
      <c r="H27" s="230">
        <f t="shared" si="3"/>
        <v>2277.0452262942817</v>
      </c>
      <c r="I27" s="230">
        <f t="shared" si="3"/>
        <v>2244.721757862053</v>
      </c>
      <c r="J27" s="230">
        <f t="shared" si="3"/>
        <v>2094.2743649305867</v>
      </c>
      <c r="K27" s="230">
        <f t="shared" si="3"/>
        <v>1723.3046535828703</v>
      </c>
      <c r="L27" s="230">
        <f t="shared" si="3"/>
        <v>1958.3535319293971</v>
      </c>
      <c r="M27" s="230">
        <f t="shared" si="3"/>
        <v>1887.4777431027978</v>
      </c>
      <c r="N27" s="230">
        <f t="shared" si="3"/>
        <v>1782.1376927835017</v>
      </c>
      <c r="O27" s="230">
        <f t="shared" si="3"/>
        <v>1811.9034045614244</v>
      </c>
      <c r="P27" s="230">
        <f t="shared" si="3"/>
        <v>1786.9566636530903</v>
      </c>
      <c r="Q27" s="230">
        <f t="shared" si="3"/>
        <v>1770.8390271083083</v>
      </c>
      <c r="R27" s="230">
        <f t="shared" si="3"/>
        <v>1786.1711880246114</v>
      </c>
      <c r="S27" s="230">
        <f t="shared" si="3"/>
        <v>1809.1337814260651</v>
      </c>
      <c r="T27" s="230">
        <f t="shared" si="3"/>
        <v>1869.4930729134787</v>
      </c>
      <c r="U27" s="230">
        <f t="shared" si="3"/>
        <v>1830.900196503336</v>
      </c>
      <c r="V27" s="230">
        <f t="shared" si="3"/>
        <v>1712.4975023740244</v>
      </c>
      <c r="W27" s="230">
        <f t="shared" si="3"/>
        <v>1823.6724047324706</v>
      </c>
    </row>
    <row r="28" spans="1:23" ht="12" customHeight="1" x14ac:dyDescent="0.25">
      <c r="A28" s="18" t="s">
        <v>30</v>
      </c>
      <c r="B28" s="232">
        <v>69.970458586918099</v>
      </c>
      <c r="C28" s="232">
        <v>81.190310655867194</v>
      </c>
      <c r="D28" s="232">
        <v>74.860884182472375</v>
      </c>
      <c r="E28" s="232">
        <v>74.858239551573675</v>
      </c>
      <c r="F28" s="232">
        <v>74.768648605798532</v>
      </c>
      <c r="G28" s="232">
        <v>76.825050600479798</v>
      </c>
      <c r="H28" s="232">
        <v>65.574635027458271</v>
      </c>
      <c r="I28" s="232">
        <v>67.815178123880756</v>
      </c>
      <c r="J28" s="232">
        <v>73.27989978159691</v>
      </c>
      <c r="K28" s="232">
        <v>40.886537648613597</v>
      </c>
      <c r="L28" s="232">
        <v>51.060577638882059</v>
      </c>
      <c r="M28" s="232">
        <v>49.230414660378273</v>
      </c>
      <c r="N28" s="232">
        <v>32.922017480489664</v>
      </c>
      <c r="O28" s="232">
        <v>28.62836107351983</v>
      </c>
      <c r="P28" s="232">
        <v>30.602221691389165</v>
      </c>
      <c r="Q28" s="232">
        <v>23.894915484997437</v>
      </c>
      <c r="R28" s="232">
        <v>24.904866441297372</v>
      </c>
      <c r="S28" s="232">
        <v>28.019866621720567</v>
      </c>
      <c r="T28" s="232">
        <v>26.891121761786472</v>
      </c>
      <c r="U28" s="232">
        <v>23.530844300033248</v>
      </c>
      <c r="V28" s="232">
        <v>18.617803741676166</v>
      </c>
      <c r="W28" s="232">
        <v>21.167994791664004</v>
      </c>
    </row>
    <row r="29" spans="1:23" ht="12" customHeight="1" x14ac:dyDescent="0.25">
      <c r="A29" s="18" t="s">
        <v>40</v>
      </c>
      <c r="B29" s="232">
        <v>54.818602217412213</v>
      </c>
      <c r="C29" s="232">
        <v>45.379640846431769</v>
      </c>
      <c r="D29" s="232">
        <v>52.640394087286822</v>
      </c>
      <c r="E29" s="232">
        <v>53.258667493184049</v>
      </c>
      <c r="F29" s="232">
        <v>57.271316034527651</v>
      </c>
      <c r="G29" s="232">
        <v>57.636061519948854</v>
      </c>
      <c r="H29" s="232">
        <v>54.490844758818056</v>
      </c>
      <c r="I29" s="232">
        <v>50.809027255955748</v>
      </c>
      <c r="J29" s="232">
        <v>49.704468434326067</v>
      </c>
      <c r="K29" s="232">
        <v>41.972647154386962</v>
      </c>
      <c r="L29" s="232">
        <v>50.440840981981907</v>
      </c>
      <c r="M29" s="232">
        <v>52.281727114737294</v>
      </c>
      <c r="N29" s="232">
        <v>7.7318212800077752</v>
      </c>
      <c r="O29" s="232">
        <v>11.413638783006229</v>
      </c>
      <c r="P29" s="232">
        <v>11.78177981966182</v>
      </c>
      <c r="Q29" s="232">
        <v>11.045452508897229</v>
      </c>
      <c r="R29" s="232">
        <v>12.88633864173716</v>
      </c>
      <c r="S29" s="232">
        <v>12.518152367722911</v>
      </c>
      <c r="T29" s="232">
        <v>14.84862117451129</v>
      </c>
      <c r="U29" s="232">
        <v>14.46788250034041</v>
      </c>
      <c r="V29" s="232">
        <v>14.848621174508549</v>
      </c>
      <c r="W29" s="232">
        <v>14.592516406575159</v>
      </c>
    </row>
    <row r="30" spans="1:23" ht="12" customHeight="1" x14ac:dyDescent="0.25">
      <c r="A30" s="18" t="s">
        <v>33</v>
      </c>
      <c r="B30" s="232">
        <v>69.092803869137995</v>
      </c>
      <c r="C30" s="232">
        <v>69.693269243981192</v>
      </c>
      <c r="D30" s="232">
        <v>68.030379373547817</v>
      </c>
      <c r="E30" s="232">
        <v>72.429229984350528</v>
      </c>
      <c r="F30" s="232">
        <v>77.028091222598462</v>
      </c>
      <c r="G30" s="232">
        <v>82.268167320560593</v>
      </c>
      <c r="H30" s="232">
        <v>84.898823937914358</v>
      </c>
      <c r="I30" s="232">
        <v>85.091267709697831</v>
      </c>
      <c r="J30" s="232">
        <v>88.371856733599799</v>
      </c>
      <c r="K30" s="232">
        <v>73.138148504144183</v>
      </c>
      <c r="L30" s="232">
        <v>83.816522468714879</v>
      </c>
      <c r="M30" s="232">
        <v>83.572564678797903</v>
      </c>
      <c r="N30" s="232">
        <v>86.260570741400244</v>
      </c>
      <c r="O30" s="232">
        <v>114.5050603455997</v>
      </c>
      <c r="P30" s="232">
        <v>116.0371881547273</v>
      </c>
      <c r="Q30" s="232">
        <v>119.219676683426</v>
      </c>
      <c r="R30" s="232">
        <v>121.37685707215658</v>
      </c>
      <c r="S30" s="232">
        <v>118.08140245867766</v>
      </c>
      <c r="T30" s="232">
        <v>124.21126189250872</v>
      </c>
      <c r="U30" s="232">
        <v>83.31615758101708</v>
      </c>
      <c r="V30" s="232">
        <v>76.561020570691454</v>
      </c>
      <c r="W30" s="232">
        <v>84.314485644708654</v>
      </c>
    </row>
    <row r="31" spans="1:23" ht="12" customHeight="1" x14ac:dyDescent="0.25">
      <c r="A31" s="18" t="s">
        <v>83</v>
      </c>
      <c r="B31" s="232">
        <v>114.78546565176393</v>
      </c>
      <c r="C31" s="232">
        <v>116.02052742610806</v>
      </c>
      <c r="D31" s="232">
        <v>118.56664179240364</v>
      </c>
      <c r="E31" s="232">
        <v>121.71269985079959</v>
      </c>
      <c r="F31" s="232">
        <v>123.14141507851065</v>
      </c>
      <c r="G31" s="232">
        <v>119.54277085636332</v>
      </c>
      <c r="H31" s="232">
        <v>117.05473521601019</v>
      </c>
      <c r="I31" s="232">
        <v>137.01185289055906</v>
      </c>
      <c r="J31" s="232">
        <v>137.06748648135215</v>
      </c>
      <c r="K31" s="232">
        <v>133.70960540702612</v>
      </c>
      <c r="L31" s="232">
        <v>137.75730667358027</v>
      </c>
      <c r="M31" s="232">
        <v>135.06262617617338</v>
      </c>
      <c r="N31" s="232">
        <v>133.47971764359789</v>
      </c>
      <c r="O31" s="232">
        <v>133.93776964392293</v>
      </c>
      <c r="P31" s="232">
        <v>128.74741967160682</v>
      </c>
      <c r="Q31" s="232">
        <v>117.5171821101362</v>
      </c>
      <c r="R31" s="232">
        <v>116.84562806342598</v>
      </c>
      <c r="S31" s="232">
        <v>123.39750862828576</v>
      </c>
      <c r="T31" s="232">
        <v>123.80497103110176</v>
      </c>
      <c r="U31" s="232">
        <v>125.69881995309092</v>
      </c>
      <c r="V31" s="232">
        <v>121.07065620834463</v>
      </c>
      <c r="W31" s="232">
        <v>121.77594426434231</v>
      </c>
    </row>
    <row r="32" spans="1:23" ht="12" customHeight="1" x14ac:dyDescent="0.25">
      <c r="A32" s="18" t="s">
        <v>70</v>
      </c>
      <c r="B32" s="232">
        <v>68.482765176851288</v>
      </c>
      <c r="C32" s="232">
        <v>78.379075840957071</v>
      </c>
      <c r="D32" s="232">
        <v>71.99166709678029</v>
      </c>
      <c r="E32" s="232">
        <v>65.817739085306002</v>
      </c>
      <c r="F32" s="232">
        <v>72.166931149845567</v>
      </c>
      <c r="G32" s="232">
        <v>62.365736482041868</v>
      </c>
      <c r="H32" s="232">
        <v>60.474934919780381</v>
      </c>
      <c r="I32" s="232">
        <v>55.615503528803799</v>
      </c>
      <c r="J32" s="232">
        <v>43.103883978210995</v>
      </c>
      <c r="K32" s="232">
        <v>33.556495914739443</v>
      </c>
      <c r="L32" s="232">
        <v>37.295005557382744</v>
      </c>
      <c r="M32" s="232">
        <v>32.994205246645919</v>
      </c>
      <c r="N32" s="232">
        <v>31.239388433102143</v>
      </c>
      <c r="O32" s="232">
        <v>27.797652674054689</v>
      </c>
      <c r="P32" s="232">
        <v>24.791271401807023</v>
      </c>
      <c r="Q32" s="232">
        <v>22.419857879602127</v>
      </c>
      <c r="R32" s="232">
        <v>16.890317113659634</v>
      </c>
      <c r="S32" s="232">
        <v>14.674547693822062</v>
      </c>
      <c r="T32" s="232">
        <v>13.721585902038424</v>
      </c>
      <c r="U32" s="232">
        <v>11.078288075756017</v>
      </c>
      <c r="V32" s="232">
        <v>11.078379106064721</v>
      </c>
      <c r="W32" s="232">
        <v>10.36962867766395</v>
      </c>
    </row>
    <row r="33" spans="1:23" ht="12" customHeight="1" x14ac:dyDescent="0.25">
      <c r="A33" s="18" t="s">
        <v>34</v>
      </c>
      <c r="B33" s="232">
        <v>16.447339186520662</v>
      </c>
      <c r="C33" s="232">
        <v>10.251432928280442</v>
      </c>
      <c r="D33" s="232">
        <v>21.504605160186635</v>
      </c>
      <c r="E33" s="232">
        <v>24.888536454413902</v>
      </c>
      <c r="F33" s="232">
        <v>30.976277647211411</v>
      </c>
      <c r="G33" s="232">
        <v>28.214021984561779</v>
      </c>
      <c r="H33" s="232">
        <v>28.044614767148804</v>
      </c>
      <c r="I33" s="232">
        <v>26.038980828629189</v>
      </c>
      <c r="J33" s="232">
        <v>23.040847278358846</v>
      </c>
      <c r="K33" s="232">
        <v>18.896950873510892</v>
      </c>
      <c r="L33" s="232">
        <v>22.434040836822252</v>
      </c>
      <c r="M33" s="232">
        <v>28.211278517293188</v>
      </c>
      <c r="N33" s="232">
        <v>32.428582600288074</v>
      </c>
      <c r="O33" s="232">
        <v>30.445316357011571</v>
      </c>
      <c r="P33" s="232">
        <v>28.695276604112518</v>
      </c>
      <c r="Q33" s="232">
        <v>27.441443812224126</v>
      </c>
      <c r="R33" s="232">
        <v>31.02603309391402</v>
      </c>
      <c r="S33" s="232">
        <v>32.051784907307663</v>
      </c>
      <c r="T33" s="232">
        <v>31.274979433128912</v>
      </c>
      <c r="U33" s="232">
        <v>33.225699912433939</v>
      </c>
      <c r="V33" s="232">
        <v>33.835090813924467</v>
      </c>
      <c r="W33" s="232">
        <v>31.401025302932393</v>
      </c>
    </row>
    <row r="34" spans="1:23" ht="12" customHeight="1" x14ac:dyDescent="0.25">
      <c r="A34" s="18" t="s">
        <v>72</v>
      </c>
      <c r="B34" s="232">
        <v>81.80447471180382</v>
      </c>
      <c r="C34" s="232">
        <v>82.450417360425917</v>
      </c>
      <c r="D34" s="232">
        <v>76.807313992903488</v>
      </c>
      <c r="E34" s="232">
        <v>80.01512528822029</v>
      </c>
      <c r="F34" s="232">
        <v>78.693017798628659</v>
      </c>
      <c r="G34" s="232">
        <v>77.389395214515218</v>
      </c>
      <c r="H34" s="232">
        <v>81.79645345740974</v>
      </c>
      <c r="I34" s="232">
        <v>90.459246359341435</v>
      </c>
      <c r="J34" s="232">
        <v>87.60336921162299</v>
      </c>
      <c r="K34" s="232">
        <v>66.098237639135348</v>
      </c>
      <c r="L34" s="232">
        <v>70.002836569686494</v>
      </c>
      <c r="M34" s="232">
        <v>70.497536507618534</v>
      </c>
      <c r="N34" s="232">
        <v>60.598051800718601</v>
      </c>
      <c r="O34" s="232">
        <v>57.607224195859317</v>
      </c>
      <c r="P34" s="232">
        <v>57.995750684222557</v>
      </c>
      <c r="Q34" s="232">
        <v>58.506892331443893</v>
      </c>
      <c r="R34" s="232">
        <v>61.620073968144432</v>
      </c>
      <c r="S34" s="232">
        <v>70.13511589185002</v>
      </c>
      <c r="T34" s="232">
        <v>80.42203373380768</v>
      </c>
      <c r="U34" s="232">
        <v>117.40149555379151</v>
      </c>
      <c r="V34" s="232">
        <v>118.81497289869577</v>
      </c>
      <c r="W34" s="232">
        <v>128.0114509202636</v>
      </c>
    </row>
    <row r="35" spans="1:23" ht="12" customHeight="1" x14ac:dyDescent="0.25">
      <c r="A35" s="18" t="s">
        <v>36</v>
      </c>
      <c r="B35" s="232">
        <v>77.631401289495813</v>
      </c>
      <c r="C35" s="232">
        <v>70.568658836118516</v>
      </c>
      <c r="D35" s="232">
        <v>79.453732159411459</v>
      </c>
      <c r="E35" s="232">
        <v>57.116960223621838</v>
      </c>
      <c r="F35" s="232">
        <v>59.250048384231597</v>
      </c>
      <c r="G35" s="232">
        <v>57.484473378048186</v>
      </c>
      <c r="H35" s="232">
        <v>52.881509646623932</v>
      </c>
      <c r="I35" s="232">
        <v>52.489720201440285</v>
      </c>
      <c r="J35" s="232">
        <v>46.109273545830625</v>
      </c>
      <c r="K35" s="232">
        <v>33.426062688260075</v>
      </c>
      <c r="L35" s="232">
        <v>69.856224300688666</v>
      </c>
      <c r="M35" s="232">
        <v>54.43667577629985</v>
      </c>
      <c r="N35" s="232">
        <v>49.754756789159117</v>
      </c>
      <c r="O35" s="232">
        <v>49.723914432083468</v>
      </c>
      <c r="P35" s="232">
        <v>51.392616553909555</v>
      </c>
      <c r="Q35" s="232">
        <v>53.764026557963362</v>
      </c>
      <c r="R35" s="232">
        <v>56.630497282597283</v>
      </c>
      <c r="S35" s="232">
        <v>45.458511234370647</v>
      </c>
      <c r="T35" s="232">
        <v>59.462849239696951</v>
      </c>
      <c r="U35" s="232">
        <v>58.280226452318047</v>
      </c>
      <c r="V35" s="232">
        <v>52.038969506773789</v>
      </c>
      <c r="W35" s="232">
        <v>60.546035821545033</v>
      </c>
    </row>
    <row r="36" spans="1:23" ht="12" customHeight="1" x14ac:dyDescent="0.25">
      <c r="A36" s="18" t="s">
        <v>73</v>
      </c>
      <c r="B36" s="232">
        <v>1.8076743679937191</v>
      </c>
      <c r="C36" s="232">
        <v>2.3342485937422026</v>
      </c>
      <c r="D36" s="232">
        <v>2.0246590353091154</v>
      </c>
      <c r="E36" s="232">
        <v>2.2002950608374885</v>
      </c>
      <c r="F36" s="232">
        <v>2.3023488064466369</v>
      </c>
      <c r="G36" s="232">
        <v>1.9166292202624127</v>
      </c>
      <c r="H36" s="232">
        <v>2.0986340542289446</v>
      </c>
      <c r="I36" s="232">
        <v>1.2600471861575557</v>
      </c>
      <c r="J36" s="232">
        <v>5.4514264390695741</v>
      </c>
      <c r="K36" s="232">
        <v>4.6141700304325415</v>
      </c>
      <c r="L36" s="232">
        <v>7.4463217894378886</v>
      </c>
      <c r="M36" s="232">
        <v>9.556965649312529</v>
      </c>
      <c r="N36" s="232">
        <v>12.880549650331117</v>
      </c>
      <c r="O36" s="232">
        <v>19.128037597964642</v>
      </c>
      <c r="P36" s="232">
        <v>19.720275702424157</v>
      </c>
      <c r="Q36" s="232">
        <v>19.953822163837867</v>
      </c>
      <c r="R36" s="232">
        <v>24.109247186050858</v>
      </c>
      <c r="S36" s="232">
        <v>25.146468808926688</v>
      </c>
      <c r="T36" s="232">
        <v>22.935681012659821</v>
      </c>
      <c r="U36" s="232">
        <v>20.894836393893101</v>
      </c>
      <c r="V36" s="232">
        <v>22.739254626573821</v>
      </c>
      <c r="W36" s="232">
        <v>21.935474972149084</v>
      </c>
    </row>
    <row r="37" spans="1:23" ht="12" customHeight="1" x14ac:dyDescent="0.25">
      <c r="A37" s="47" t="s">
        <v>38</v>
      </c>
      <c r="B37" s="233">
        <v>1524.7777193590825</v>
      </c>
      <c r="C37" s="233">
        <v>1512.6791022252005</v>
      </c>
      <c r="D37" s="233">
        <v>1560.9581250067199</v>
      </c>
      <c r="E37" s="233">
        <v>1591.7610494957428</v>
      </c>
      <c r="F37" s="233">
        <v>1670.4140591789585</v>
      </c>
      <c r="G37" s="233">
        <v>1554.0732086632586</v>
      </c>
      <c r="H37" s="233">
        <v>1729.730040508889</v>
      </c>
      <c r="I37" s="233">
        <v>1678.1309337775874</v>
      </c>
      <c r="J37" s="233">
        <v>1540.5418530466186</v>
      </c>
      <c r="K37" s="233">
        <v>1277.0057977226211</v>
      </c>
      <c r="L37" s="233">
        <v>1428.24385511222</v>
      </c>
      <c r="M37" s="233">
        <v>1371.6337487755409</v>
      </c>
      <c r="N37" s="233">
        <v>1334.8422363644072</v>
      </c>
      <c r="O37" s="233">
        <v>1338.716429458402</v>
      </c>
      <c r="P37" s="233">
        <v>1317.1928633692296</v>
      </c>
      <c r="Q37" s="233">
        <v>1317.07575757578</v>
      </c>
      <c r="R37" s="233">
        <v>1319.8813291616282</v>
      </c>
      <c r="S37" s="233">
        <v>1339.6504228133813</v>
      </c>
      <c r="T37" s="233">
        <v>1371.9199677322388</v>
      </c>
      <c r="U37" s="233">
        <v>1343.0059457806617</v>
      </c>
      <c r="V37" s="233">
        <v>1242.892733726771</v>
      </c>
      <c r="W37" s="233">
        <v>1329.5578479306264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0.99999999999999989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0.99999999999999989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5.793655052640052E-3</v>
      </c>
      <c r="C42" s="235">
        <f t="shared" si="5"/>
        <v>5.9266947434016247E-3</v>
      </c>
      <c r="D42" s="235">
        <f t="shared" si="5"/>
        <v>5.8179134529576923E-3</v>
      </c>
      <c r="E42" s="235">
        <f t="shared" si="5"/>
        <v>5.8011858777058788E-3</v>
      </c>
      <c r="F42" s="235">
        <f t="shared" si="5"/>
        <v>5.7668309773855307E-3</v>
      </c>
      <c r="G42" s="235">
        <f t="shared" si="5"/>
        <v>5.9105738067792299E-3</v>
      </c>
      <c r="H42" s="235">
        <f t="shared" si="5"/>
        <v>5.771100809428594E-3</v>
      </c>
      <c r="I42" s="235">
        <f t="shared" si="5"/>
        <v>5.9772303161435784E-3</v>
      </c>
      <c r="J42" s="235">
        <f t="shared" si="5"/>
        <v>6.0425837265004152E-3</v>
      </c>
      <c r="K42" s="235">
        <f t="shared" si="5"/>
        <v>6.2186562452269493E-3</v>
      </c>
      <c r="L42" s="235">
        <f t="shared" si="5"/>
        <v>6.1826596555071894E-3</v>
      </c>
      <c r="M42" s="235">
        <f t="shared" si="5"/>
        <v>6.1957028767742426E-3</v>
      </c>
      <c r="N42" s="235">
        <f t="shared" si="5"/>
        <v>6.3792405432833927E-3</v>
      </c>
      <c r="O42" s="235">
        <f t="shared" si="5"/>
        <v>6.5037567640869156E-3</v>
      </c>
      <c r="P42" s="235">
        <f t="shared" si="5"/>
        <v>6.6127905457385597E-3</v>
      </c>
      <c r="Q42" s="235">
        <f t="shared" si="5"/>
        <v>6.4919748653337493E-3</v>
      </c>
      <c r="R42" s="235">
        <f t="shared" si="5"/>
        <v>6.7793949091003499E-3</v>
      </c>
      <c r="S42" s="235">
        <f t="shared" si="5"/>
        <v>6.5342561111081969E-3</v>
      </c>
      <c r="T42" s="235">
        <f t="shared" si="5"/>
        <v>6.4566748623602873E-3</v>
      </c>
      <c r="U42" s="235">
        <f t="shared" si="5"/>
        <v>6.4214824733674633E-3</v>
      </c>
      <c r="V42" s="235">
        <f t="shared" si="5"/>
        <v>6.6298251402986726E-3</v>
      </c>
      <c r="W42" s="235">
        <f t="shared" si="5"/>
        <v>6.6387138213498138E-3</v>
      </c>
    </row>
    <row r="43" spans="1:23" ht="12" customHeight="1" x14ac:dyDescent="0.25">
      <c r="A43" s="202" t="s">
        <v>93</v>
      </c>
      <c r="B43" s="235">
        <f t="shared" ref="B43:W43" si="6">IF(B7=0,0,B7/B$5)</f>
        <v>2.6420382173579834E-3</v>
      </c>
      <c r="C43" s="235">
        <f t="shared" si="6"/>
        <v>2.6989941440196778E-3</v>
      </c>
      <c r="D43" s="235">
        <f t="shared" si="6"/>
        <v>2.6655612351465427E-3</v>
      </c>
      <c r="E43" s="235">
        <f t="shared" si="6"/>
        <v>2.6988897270221685E-3</v>
      </c>
      <c r="F43" s="235">
        <f t="shared" si="6"/>
        <v>2.6864355461595196E-3</v>
      </c>
      <c r="G43" s="235">
        <f t="shared" si="6"/>
        <v>2.7561412937869407E-3</v>
      </c>
      <c r="H43" s="235">
        <f t="shared" si="6"/>
        <v>2.6030077095877215E-3</v>
      </c>
      <c r="I43" s="235">
        <f t="shared" si="6"/>
        <v>2.7567771433383834E-3</v>
      </c>
      <c r="J43" s="235">
        <f t="shared" si="6"/>
        <v>2.751836013211508E-3</v>
      </c>
      <c r="K43" s="235">
        <f t="shared" si="6"/>
        <v>2.8356602310518988E-3</v>
      </c>
      <c r="L43" s="235">
        <f t="shared" si="6"/>
        <v>2.743552547786382E-3</v>
      </c>
      <c r="M43" s="235">
        <f t="shared" si="6"/>
        <v>2.8346975298201892E-3</v>
      </c>
      <c r="N43" s="235">
        <f t="shared" si="6"/>
        <v>2.8033982735805353E-3</v>
      </c>
      <c r="O43" s="235">
        <f t="shared" si="6"/>
        <v>3.0125565098957194E-3</v>
      </c>
      <c r="P43" s="235">
        <f t="shared" si="6"/>
        <v>3.033314910100191E-3</v>
      </c>
      <c r="Q43" s="235">
        <f t="shared" si="6"/>
        <v>3.0260294895769015E-3</v>
      </c>
      <c r="R43" s="235">
        <f t="shared" si="6"/>
        <v>3.088166590097518E-3</v>
      </c>
      <c r="S43" s="235">
        <f t="shared" si="6"/>
        <v>2.9928313918384008E-3</v>
      </c>
      <c r="T43" s="235">
        <f t="shared" si="6"/>
        <v>3.0462706869507322E-3</v>
      </c>
      <c r="U43" s="235">
        <f t="shared" si="6"/>
        <v>2.9964187973545702E-3</v>
      </c>
      <c r="V43" s="235">
        <f t="shared" si="6"/>
        <v>3.0788872448468197E-3</v>
      </c>
      <c r="W43" s="235">
        <f t="shared" si="6"/>
        <v>3.0806859986442603E-3</v>
      </c>
    </row>
    <row r="44" spans="1:23" ht="12" customHeight="1" x14ac:dyDescent="0.25">
      <c r="A44" s="202" t="s">
        <v>94</v>
      </c>
      <c r="B44" s="235">
        <f t="shared" ref="B44:W44" si="7">IF(B8=0,0,B8/B$5)</f>
        <v>3.9432841410473048E-2</v>
      </c>
      <c r="C44" s="235">
        <f t="shared" si="7"/>
        <v>3.9640363225163934E-2</v>
      </c>
      <c r="D44" s="235">
        <f t="shared" si="7"/>
        <v>3.8942868804292187E-2</v>
      </c>
      <c r="E44" s="235">
        <f t="shared" si="7"/>
        <v>3.9085356787728051E-2</v>
      </c>
      <c r="F44" s="235">
        <f t="shared" si="7"/>
        <v>3.907601400524794E-2</v>
      </c>
      <c r="G44" s="235">
        <f t="shared" si="7"/>
        <v>3.9357297506149927E-2</v>
      </c>
      <c r="H44" s="235">
        <f t="shared" si="7"/>
        <v>3.8952593809036151E-2</v>
      </c>
      <c r="I44" s="235">
        <f t="shared" si="7"/>
        <v>4.0834196605482466E-2</v>
      </c>
      <c r="J44" s="235">
        <f t="shared" si="7"/>
        <v>4.0459444421459816E-2</v>
      </c>
      <c r="K44" s="235">
        <f t="shared" si="7"/>
        <v>4.0422769569625608E-2</v>
      </c>
      <c r="L44" s="235">
        <f t="shared" si="7"/>
        <v>4.0279109126284685E-2</v>
      </c>
      <c r="M44" s="235">
        <f t="shared" si="7"/>
        <v>4.1067774761004538E-2</v>
      </c>
      <c r="N44" s="235">
        <f t="shared" si="7"/>
        <v>4.094961962030836E-2</v>
      </c>
      <c r="O44" s="235">
        <f t="shared" si="7"/>
        <v>4.263564330985626E-2</v>
      </c>
      <c r="P44" s="235">
        <f t="shared" si="7"/>
        <v>4.3083046296814066E-2</v>
      </c>
      <c r="Q44" s="235">
        <f t="shared" si="7"/>
        <v>4.2963940779837978E-2</v>
      </c>
      <c r="R44" s="235">
        <f t="shared" si="7"/>
        <v>4.3744451936315411E-2</v>
      </c>
      <c r="S44" s="235">
        <f t="shared" si="7"/>
        <v>4.309592249967676E-2</v>
      </c>
      <c r="T44" s="235">
        <f t="shared" si="7"/>
        <v>4.3426168562429333E-2</v>
      </c>
      <c r="U44" s="235">
        <f t="shared" si="7"/>
        <v>4.3421745375801568E-2</v>
      </c>
      <c r="V44" s="235">
        <f t="shared" si="7"/>
        <v>4.408789291846095E-2</v>
      </c>
      <c r="W44" s="235">
        <f t="shared" si="7"/>
        <v>4.3978521946243347E-2</v>
      </c>
    </row>
    <row r="45" spans="1:23" ht="12" customHeight="1" x14ac:dyDescent="0.25">
      <c r="A45" s="202" t="s">
        <v>95</v>
      </c>
      <c r="B45" s="235">
        <f t="shared" ref="B45:W45" si="8">IF(B9=0,0,B9/B$5)</f>
        <v>2.2956876237687076E-2</v>
      </c>
      <c r="C45" s="235">
        <f t="shared" si="8"/>
        <v>2.3294444282350873E-2</v>
      </c>
      <c r="D45" s="235">
        <f t="shared" si="8"/>
        <v>2.2925703112902405E-2</v>
      </c>
      <c r="E45" s="235">
        <f t="shared" si="8"/>
        <v>2.3244219785806139E-2</v>
      </c>
      <c r="F45" s="235">
        <f t="shared" si="8"/>
        <v>2.3158089767854426E-2</v>
      </c>
      <c r="G45" s="235">
        <f t="shared" si="8"/>
        <v>2.3567015982287914E-2</v>
      </c>
      <c r="H45" s="235">
        <f t="shared" si="8"/>
        <v>2.2636811419498869E-2</v>
      </c>
      <c r="I45" s="235">
        <f t="shared" si="8"/>
        <v>2.4124714389753499E-2</v>
      </c>
      <c r="J45" s="235">
        <f t="shared" si="8"/>
        <v>2.3574621139903995E-2</v>
      </c>
      <c r="K45" s="235">
        <f t="shared" si="8"/>
        <v>2.4502482977169684E-2</v>
      </c>
      <c r="L45" s="235">
        <f t="shared" si="8"/>
        <v>2.3402389041063829E-2</v>
      </c>
      <c r="M45" s="235">
        <f t="shared" si="8"/>
        <v>2.4534379297757678E-2</v>
      </c>
      <c r="N45" s="235">
        <f t="shared" si="8"/>
        <v>2.3958751207413288E-2</v>
      </c>
      <c r="O45" s="235">
        <f t="shared" si="8"/>
        <v>2.5426106891450261E-2</v>
      </c>
      <c r="P45" s="235">
        <f t="shared" si="8"/>
        <v>2.5197822338653308E-2</v>
      </c>
      <c r="Q45" s="235">
        <f t="shared" si="8"/>
        <v>2.518481486583727E-2</v>
      </c>
      <c r="R45" s="235">
        <f t="shared" si="8"/>
        <v>2.5611877503586216E-2</v>
      </c>
      <c r="S45" s="235">
        <f t="shared" si="8"/>
        <v>2.5472907273216772E-2</v>
      </c>
      <c r="T45" s="235">
        <f t="shared" si="8"/>
        <v>2.5909785849879803E-2</v>
      </c>
      <c r="U45" s="235">
        <f t="shared" si="8"/>
        <v>2.5403839339630349E-2</v>
      </c>
      <c r="V45" s="235">
        <f t="shared" si="8"/>
        <v>2.5896595121370682E-2</v>
      </c>
      <c r="W45" s="235">
        <f t="shared" si="8"/>
        <v>2.6002988478762656E-2</v>
      </c>
    </row>
    <row r="46" spans="1:23" ht="12" customHeight="1" x14ac:dyDescent="0.25">
      <c r="A46" s="202" t="s">
        <v>96</v>
      </c>
      <c r="B46" s="235">
        <f t="shared" ref="B46:W46" si="9">IF(B10=0,0,B10/B$5)</f>
        <v>1.9379236334405654E-2</v>
      </c>
      <c r="C46" s="235">
        <f t="shared" si="9"/>
        <v>1.9814857807051042E-2</v>
      </c>
      <c r="D46" s="235">
        <f t="shared" si="9"/>
        <v>1.9610514576494997E-2</v>
      </c>
      <c r="E46" s="235">
        <f t="shared" si="9"/>
        <v>1.9599265150518227E-2</v>
      </c>
      <c r="F46" s="235">
        <f t="shared" si="9"/>
        <v>1.9944460699087348E-2</v>
      </c>
      <c r="G46" s="235">
        <f t="shared" si="9"/>
        <v>2.007945143539271E-2</v>
      </c>
      <c r="H46" s="235">
        <f t="shared" si="9"/>
        <v>1.9686311874784309E-2</v>
      </c>
      <c r="I46" s="235">
        <f t="shared" si="9"/>
        <v>1.9456893389595182E-2</v>
      </c>
      <c r="J46" s="235">
        <f t="shared" si="9"/>
        <v>1.904297561387816E-2</v>
      </c>
      <c r="K46" s="235">
        <f t="shared" si="9"/>
        <v>1.9787188531060602E-2</v>
      </c>
      <c r="L46" s="235">
        <f t="shared" si="9"/>
        <v>1.8853049398418097E-2</v>
      </c>
      <c r="M46" s="235">
        <f t="shared" si="9"/>
        <v>1.9017152293046475E-2</v>
      </c>
      <c r="N46" s="235">
        <f t="shared" si="9"/>
        <v>1.9136569547064206E-2</v>
      </c>
      <c r="O46" s="235">
        <f t="shared" si="9"/>
        <v>1.9283823867600355E-2</v>
      </c>
      <c r="P46" s="235">
        <f t="shared" si="9"/>
        <v>1.9736188144955487E-2</v>
      </c>
      <c r="Q46" s="235">
        <f t="shared" si="9"/>
        <v>1.8664457867579913E-2</v>
      </c>
      <c r="R46" s="235">
        <f t="shared" si="9"/>
        <v>1.9968853345386985E-2</v>
      </c>
      <c r="S46" s="235">
        <f t="shared" si="9"/>
        <v>1.8579772833007373E-2</v>
      </c>
      <c r="T46" s="235">
        <f t="shared" si="9"/>
        <v>1.8581530889299258E-2</v>
      </c>
      <c r="U46" s="235">
        <f t="shared" si="9"/>
        <v>1.7852450258739837E-2</v>
      </c>
      <c r="V46" s="235">
        <f t="shared" si="9"/>
        <v>1.8308052841432831E-2</v>
      </c>
      <c r="W46" s="235">
        <f t="shared" si="9"/>
        <v>1.8326456310274217E-2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0.57267978645712103</v>
      </c>
      <c r="C47" s="236">
        <f t="shared" si="10"/>
        <v>0.56317419649452261</v>
      </c>
      <c r="D47" s="236">
        <f t="shared" si="10"/>
        <v>0.56708098288384234</v>
      </c>
      <c r="E47" s="236">
        <f t="shared" si="10"/>
        <v>0.56453756187501258</v>
      </c>
      <c r="F47" s="236">
        <f t="shared" si="10"/>
        <v>0.55984065708245889</v>
      </c>
      <c r="G47" s="236">
        <f t="shared" si="10"/>
        <v>0.55216074047228947</v>
      </c>
      <c r="H47" s="236">
        <f t="shared" si="10"/>
        <v>0.56395988623555338</v>
      </c>
      <c r="I47" s="236">
        <f t="shared" si="10"/>
        <v>0.57348001200058618</v>
      </c>
      <c r="J47" s="236">
        <f t="shared" si="10"/>
        <v>0.58030695728830572</v>
      </c>
      <c r="K47" s="236">
        <f t="shared" si="10"/>
        <v>0.58085526263730358</v>
      </c>
      <c r="L47" s="236">
        <f t="shared" si="10"/>
        <v>0.58545451272773863</v>
      </c>
      <c r="M47" s="236">
        <f t="shared" si="10"/>
        <v>0.58988205866239785</v>
      </c>
      <c r="N47" s="236">
        <f t="shared" si="10"/>
        <v>0.59996052378506659</v>
      </c>
      <c r="O47" s="236">
        <f t="shared" si="10"/>
        <v>0.59168789392523202</v>
      </c>
      <c r="P47" s="236">
        <f t="shared" si="10"/>
        <v>0.59267658483497232</v>
      </c>
      <c r="Q47" s="236">
        <f t="shared" si="10"/>
        <v>0.59765630400978131</v>
      </c>
      <c r="R47" s="236">
        <f t="shared" si="10"/>
        <v>0.60403756284983312</v>
      </c>
      <c r="S47" s="236">
        <f t="shared" si="10"/>
        <v>0.60934112620123027</v>
      </c>
      <c r="T47" s="236">
        <f t="shared" si="10"/>
        <v>0.61376300426909214</v>
      </c>
      <c r="U47" s="236">
        <f t="shared" si="10"/>
        <v>0.62053481363280116</v>
      </c>
      <c r="V47" s="236">
        <f t="shared" si="10"/>
        <v>0.61784868953690786</v>
      </c>
      <c r="W47" s="236">
        <f t="shared" si="10"/>
        <v>0.61628003547989163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0.33711556629031508</v>
      </c>
      <c r="C48" s="237">
        <f t="shared" si="11"/>
        <v>0.34545044930349028</v>
      </c>
      <c r="D48" s="237">
        <f t="shared" si="11"/>
        <v>0.34295645593436375</v>
      </c>
      <c r="E48" s="237">
        <f t="shared" si="11"/>
        <v>0.34503352079620703</v>
      </c>
      <c r="F48" s="237">
        <f t="shared" si="11"/>
        <v>0.34952751192180631</v>
      </c>
      <c r="G48" s="237">
        <f t="shared" si="11"/>
        <v>0.35616877950331377</v>
      </c>
      <c r="H48" s="237">
        <f t="shared" si="11"/>
        <v>0.34639028814211098</v>
      </c>
      <c r="I48" s="237">
        <f t="shared" si="11"/>
        <v>0.33337017615510073</v>
      </c>
      <c r="J48" s="237">
        <f t="shared" si="11"/>
        <v>0.32782158179674042</v>
      </c>
      <c r="K48" s="237">
        <f t="shared" si="11"/>
        <v>0.32537797980856159</v>
      </c>
      <c r="L48" s="237">
        <f t="shared" si="11"/>
        <v>0.32308472750320122</v>
      </c>
      <c r="M48" s="237">
        <f t="shared" si="11"/>
        <v>0.31646823457919898</v>
      </c>
      <c r="N48" s="237">
        <f t="shared" si="11"/>
        <v>0.30681189702328365</v>
      </c>
      <c r="O48" s="237">
        <f t="shared" si="11"/>
        <v>0.31145021873187839</v>
      </c>
      <c r="P48" s="237">
        <f t="shared" si="11"/>
        <v>0.30966025292876598</v>
      </c>
      <c r="Q48" s="237">
        <f t="shared" si="11"/>
        <v>0.30601247812205296</v>
      </c>
      <c r="R48" s="237">
        <f t="shared" si="11"/>
        <v>0.2967696928656805</v>
      </c>
      <c r="S48" s="237">
        <f t="shared" si="11"/>
        <v>0.29398318368992221</v>
      </c>
      <c r="T48" s="237">
        <f t="shared" si="11"/>
        <v>0.28881656487998847</v>
      </c>
      <c r="U48" s="237">
        <f t="shared" si="11"/>
        <v>0.28336925012230513</v>
      </c>
      <c r="V48" s="237">
        <f t="shared" si="11"/>
        <v>0.28415005719668224</v>
      </c>
      <c r="W48" s="237">
        <f t="shared" si="11"/>
        <v>0.28569259796483415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FI: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14298.341161561304</v>
      </c>
      <c r="C5" s="225">
        <f t="shared" si="0"/>
        <v>14200.651317805226</v>
      </c>
      <c r="D5" s="225">
        <f t="shared" si="0"/>
        <v>13855.620459306487</v>
      </c>
      <c r="E5" s="225">
        <f t="shared" si="0"/>
        <v>13599.151512136701</v>
      </c>
      <c r="F5" s="225">
        <f t="shared" si="0"/>
        <v>13884.644406166724</v>
      </c>
      <c r="G5" s="225">
        <f t="shared" si="0"/>
        <v>13245.732228996298</v>
      </c>
      <c r="H5" s="225">
        <f t="shared" si="0"/>
        <v>13475.751998638349</v>
      </c>
      <c r="I5" s="225">
        <f t="shared" si="0"/>
        <v>13759.267650745136</v>
      </c>
      <c r="J5" s="225">
        <f t="shared" si="0"/>
        <v>13321.260496656163</v>
      </c>
      <c r="K5" s="225">
        <f t="shared" si="0"/>
        <v>10894.68609028293</v>
      </c>
      <c r="L5" s="225">
        <f t="shared" si="0"/>
        <v>13009.073535989708</v>
      </c>
      <c r="M5" s="225">
        <f t="shared" si="0"/>
        <v>12468.827446529021</v>
      </c>
      <c r="N5" s="225">
        <f t="shared" si="0"/>
        <v>11398.745766990982</v>
      </c>
      <c r="O5" s="225">
        <f t="shared" si="0"/>
        <v>11244.178577954301</v>
      </c>
      <c r="P5" s="225">
        <f t="shared" si="0"/>
        <v>11033.816350786954</v>
      </c>
      <c r="Q5" s="225">
        <f t="shared" si="0"/>
        <v>10894.178439249587</v>
      </c>
      <c r="R5" s="225">
        <f t="shared" si="0"/>
        <v>11323.019015955262</v>
      </c>
      <c r="S5" s="225">
        <f t="shared" si="0"/>
        <v>11193.07311213588</v>
      </c>
      <c r="T5" s="225">
        <f t="shared" si="0"/>
        <v>11292.234183371398</v>
      </c>
      <c r="U5" s="225">
        <f t="shared" si="0"/>
        <v>10856.796780225262</v>
      </c>
      <c r="V5" s="225">
        <f t="shared" si="0"/>
        <v>10114.188665315798</v>
      </c>
      <c r="W5" s="225">
        <f t="shared" si="0"/>
        <v>10642.584540751188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95.230648597168823</v>
      </c>
      <c r="C10" s="227">
        <f t="shared" si="1"/>
        <v>92.794598650585741</v>
      </c>
      <c r="D10" s="227">
        <f t="shared" si="1"/>
        <v>86.240240973245193</v>
      </c>
      <c r="E10" s="227">
        <f t="shared" si="1"/>
        <v>77.473625131003331</v>
      </c>
      <c r="F10" s="227">
        <f t="shared" si="1"/>
        <v>90.39153355988023</v>
      </c>
      <c r="G10" s="227">
        <f t="shared" si="1"/>
        <v>78.327785350734374</v>
      </c>
      <c r="H10" s="227">
        <f t="shared" si="1"/>
        <v>74.702536155238079</v>
      </c>
      <c r="I10" s="227">
        <f t="shared" si="1"/>
        <v>101.7860647293532</v>
      </c>
      <c r="J10" s="227">
        <f t="shared" si="1"/>
        <v>102.5872939822388</v>
      </c>
      <c r="K10" s="227">
        <f t="shared" si="1"/>
        <v>85.760651088322334</v>
      </c>
      <c r="L10" s="227">
        <f t="shared" si="1"/>
        <v>100.0592748347992</v>
      </c>
      <c r="M10" s="227">
        <f t="shared" si="1"/>
        <v>100.5802145407456</v>
      </c>
      <c r="N10" s="227">
        <f t="shared" si="1"/>
        <v>97.904188518397746</v>
      </c>
      <c r="O10" s="227">
        <f t="shared" si="1"/>
        <v>102.8905718753947</v>
      </c>
      <c r="P10" s="227">
        <f t="shared" si="1"/>
        <v>106.21879679899907</v>
      </c>
      <c r="Q10" s="227">
        <f t="shared" si="1"/>
        <v>94.393989576949892</v>
      </c>
      <c r="R10" s="227">
        <f t="shared" si="1"/>
        <v>108.68833083451625</v>
      </c>
      <c r="S10" s="227">
        <f t="shared" si="1"/>
        <v>105.79580799882045</v>
      </c>
      <c r="T10" s="227">
        <f t="shared" si="1"/>
        <v>106.47743835288924</v>
      </c>
      <c r="U10" s="227">
        <f t="shared" si="1"/>
        <v>107.97978075087673</v>
      </c>
      <c r="V10" s="227">
        <f t="shared" si="1"/>
        <v>109.93943815648332</v>
      </c>
      <c r="W10" s="227">
        <f t="shared" si="1"/>
        <v>112.305574326138</v>
      </c>
      <c r="DA10" s="90"/>
    </row>
    <row r="11" spans="1:105" ht="12" customHeight="1" x14ac:dyDescent="0.25">
      <c r="A11" s="37" t="s">
        <v>83</v>
      </c>
      <c r="B11" s="228">
        <v>35.30257580291017</v>
      </c>
      <c r="C11" s="228">
        <v>36.59394723203912</v>
      </c>
      <c r="D11" s="228">
        <v>37.484065488103518</v>
      </c>
      <c r="E11" s="228">
        <v>30.472174880444001</v>
      </c>
      <c r="F11" s="228">
        <v>45.054880464753104</v>
      </c>
      <c r="G11" s="228">
        <v>36.101685996427335</v>
      </c>
      <c r="H11" s="228">
        <v>28.044151456855182</v>
      </c>
      <c r="I11" s="228">
        <v>36.863187140434981</v>
      </c>
      <c r="J11" s="228">
        <v>34.7277274695182</v>
      </c>
      <c r="K11" s="228">
        <v>32.321986158227546</v>
      </c>
      <c r="L11" s="228">
        <v>32.672745366462593</v>
      </c>
      <c r="M11" s="228">
        <v>30.629132675577615</v>
      </c>
      <c r="N11" s="228">
        <v>28.160115526936231</v>
      </c>
      <c r="O11" s="228">
        <v>29.377698981995138</v>
      </c>
      <c r="P11" s="228">
        <v>27.98494555595299</v>
      </c>
      <c r="Q11" s="228">
        <v>26.50262795482988</v>
      </c>
      <c r="R11" s="228">
        <v>24.984149943502409</v>
      </c>
      <c r="S11" s="228">
        <v>25.26937168849895</v>
      </c>
      <c r="T11" s="228">
        <v>24.468239009373267</v>
      </c>
      <c r="U11" s="228">
        <v>23.718437401566234</v>
      </c>
      <c r="V11" s="228">
        <v>21.90598003182177</v>
      </c>
      <c r="W11" s="228">
        <v>20.02367873419875</v>
      </c>
      <c r="DA11" s="69"/>
    </row>
    <row r="12" spans="1:105" ht="12" customHeight="1" x14ac:dyDescent="0.25">
      <c r="A12" s="37" t="s">
        <v>72</v>
      </c>
      <c r="B12" s="228">
        <v>59.928072794258661</v>
      </c>
      <c r="C12" s="228">
        <v>56.20065141854662</v>
      </c>
      <c r="D12" s="228">
        <v>48.756175485141668</v>
      </c>
      <c r="E12" s="228">
        <v>47.001450250559323</v>
      </c>
      <c r="F12" s="228">
        <v>45.336653095127133</v>
      </c>
      <c r="G12" s="228">
        <v>42.226099354307038</v>
      </c>
      <c r="H12" s="228">
        <v>46.658384698382889</v>
      </c>
      <c r="I12" s="228">
        <v>64.922877588918212</v>
      </c>
      <c r="J12" s="228">
        <v>67.859566512720605</v>
      </c>
      <c r="K12" s="228">
        <v>53.438664930094788</v>
      </c>
      <c r="L12" s="228">
        <v>67.386529468336605</v>
      </c>
      <c r="M12" s="228">
        <v>69.951081865167978</v>
      </c>
      <c r="N12" s="228">
        <v>69.744072991461522</v>
      </c>
      <c r="O12" s="228">
        <v>73.51287289339956</v>
      </c>
      <c r="P12" s="228">
        <v>78.233851243046075</v>
      </c>
      <c r="Q12" s="228">
        <v>67.891361622120016</v>
      </c>
      <c r="R12" s="228">
        <v>83.704180891013834</v>
      </c>
      <c r="S12" s="228">
        <v>80.5264363103215</v>
      </c>
      <c r="T12" s="228">
        <v>82.009199343515974</v>
      </c>
      <c r="U12" s="228">
        <v>84.261343349310494</v>
      </c>
      <c r="V12" s="228">
        <v>88.03345812466155</v>
      </c>
      <c r="W12" s="228">
        <v>92.281895591939247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5410.0427108999766</v>
      </c>
      <c r="C16" s="230">
        <f t="shared" si="2"/>
        <v>5322.5584497292657</v>
      </c>
      <c r="D16" s="230">
        <f t="shared" si="2"/>
        <v>4953.9450843445184</v>
      </c>
      <c r="E16" s="230">
        <f t="shared" si="2"/>
        <v>4934.5962350299997</v>
      </c>
      <c r="F16" s="230">
        <f t="shared" si="2"/>
        <v>4810.2828186197157</v>
      </c>
      <c r="G16" s="230">
        <f t="shared" si="2"/>
        <v>4560.1908511805159</v>
      </c>
      <c r="H16" s="230">
        <f t="shared" si="2"/>
        <v>4837.8985599780353</v>
      </c>
      <c r="I16" s="230">
        <f t="shared" si="2"/>
        <v>4515.5123429803261</v>
      </c>
      <c r="J16" s="230">
        <f t="shared" si="2"/>
        <v>4177.5656293830798</v>
      </c>
      <c r="K16" s="230">
        <f t="shared" si="2"/>
        <v>3531.0777652419779</v>
      </c>
      <c r="L16" s="230">
        <f t="shared" si="2"/>
        <v>4042.7645222540882</v>
      </c>
      <c r="M16" s="230">
        <f t="shared" si="2"/>
        <v>3777.1956032726266</v>
      </c>
      <c r="N16" s="230">
        <f t="shared" si="2"/>
        <v>3556.138169357786</v>
      </c>
      <c r="O16" s="230">
        <f t="shared" si="2"/>
        <v>3400.8707323998042</v>
      </c>
      <c r="P16" s="230">
        <f t="shared" si="2"/>
        <v>3394.7865444637355</v>
      </c>
      <c r="Q16" s="230">
        <f t="shared" si="2"/>
        <v>3280.2778703581921</v>
      </c>
      <c r="R16" s="230">
        <f t="shared" si="2"/>
        <v>3331.105210627632</v>
      </c>
      <c r="S16" s="230">
        <f t="shared" si="2"/>
        <v>3324.8962287553704</v>
      </c>
      <c r="T16" s="230">
        <f t="shared" si="2"/>
        <v>3232.1564747528591</v>
      </c>
      <c r="U16" s="230">
        <f t="shared" si="2"/>
        <v>3165.4255109219889</v>
      </c>
      <c r="V16" s="230">
        <f t="shared" si="2"/>
        <v>2816.2197321331</v>
      </c>
      <c r="W16" s="230">
        <f t="shared" si="2"/>
        <v>2897.0555366794952</v>
      </c>
      <c r="DA16" s="92"/>
    </row>
    <row r="17" spans="1:105" ht="12" customHeight="1" x14ac:dyDescent="0.25">
      <c r="A17" s="46" t="s">
        <v>30</v>
      </c>
      <c r="B17" s="231">
        <v>1578.7604060308506</v>
      </c>
      <c r="C17" s="231">
        <v>1455.5539235709011</v>
      </c>
      <c r="D17" s="231">
        <v>1327.2756613758118</v>
      </c>
      <c r="E17" s="231">
        <v>1274.2777071875</v>
      </c>
      <c r="F17" s="231">
        <v>1069.0363989407438</v>
      </c>
      <c r="G17" s="231">
        <v>1048.1910744081133</v>
      </c>
      <c r="H17" s="231">
        <v>1252.7923653762468</v>
      </c>
      <c r="I17" s="231">
        <v>1218.6931145269587</v>
      </c>
      <c r="J17" s="231">
        <v>1124.7867561122098</v>
      </c>
      <c r="K17" s="231">
        <v>956.19227827247357</v>
      </c>
      <c r="L17" s="231">
        <v>1119.8409150979674</v>
      </c>
      <c r="M17" s="231">
        <v>1038.9464390704163</v>
      </c>
      <c r="N17" s="231">
        <v>943.34891291570727</v>
      </c>
      <c r="O17" s="231">
        <v>835.72713289437581</v>
      </c>
      <c r="P17" s="231">
        <v>890.51414693721051</v>
      </c>
      <c r="Q17" s="231">
        <v>902.00651826908472</v>
      </c>
      <c r="R17" s="231">
        <v>912.98726958182715</v>
      </c>
      <c r="S17" s="231">
        <v>860.06725245167911</v>
      </c>
      <c r="T17" s="231">
        <v>875.62457416307041</v>
      </c>
      <c r="U17" s="231">
        <v>843.27626684471602</v>
      </c>
      <c r="V17" s="231">
        <v>664.16096105620818</v>
      </c>
      <c r="W17" s="231">
        <v>637.43336702746819</v>
      </c>
      <c r="DA17" s="73"/>
    </row>
    <row r="18" spans="1:105" ht="12" customHeight="1" x14ac:dyDescent="0.25">
      <c r="A18" s="46" t="s">
        <v>32</v>
      </c>
      <c r="B18" s="231">
        <v>383.32797696097936</v>
      </c>
      <c r="C18" s="231">
        <v>392.83190784115305</v>
      </c>
      <c r="D18" s="231">
        <v>342.14400000121873</v>
      </c>
      <c r="E18" s="231">
        <v>421.34390784094097</v>
      </c>
      <c r="F18" s="231">
        <v>427.68000000101188</v>
      </c>
      <c r="G18" s="231">
        <v>430.84804608062541</v>
      </c>
      <c r="H18" s="231">
        <v>395.9999539207983</v>
      </c>
      <c r="I18" s="231">
        <v>411.83997695939553</v>
      </c>
      <c r="J18" s="231">
        <v>491.04009215913834</v>
      </c>
      <c r="K18" s="231">
        <v>497.37597695937086</v>
      </c>
      <c r="L18" s="231">
        <v>519.55209215916011</v>
      </c>
      <c r="M18" s="231">
        <v>494.2079308794838</v>
      </c>
      <c r="N18" s="231">
        <v>430.84804607931221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228.12852381681259</v>
      </c>
      <c r="C19" s="231">
        <v>234.98489187389984</v>
      </c>
      <c r="D19" s="231">
        <v>235.8864303939543</v>
      </c>
      <c r="E19" s="231">
        <v>272.3233677369912</v>
      </c>
      <c r="F19" s="231">
        <v>282.20066094442154</v>
      </c>
      <c r="G19" s="231">
        <v>277.84236495031365</v>
      </c>
      <c r="H19" s="231">
        <v>316.41590423811289</v>
      </c>
      <c r="I19" s="231">
        <v>254.2867311213885</v>
      </c>
      <c r="J19" s="231">
        <v>250.19090504743215</v>
      </c>
      <c r="K19" s="231">
        <v>188.62905897681506</v>
      </c>
      <c r="L19" s="231">
        <v>250.50126777928108</v>
      </c>
      <c r="M19" s="231">
        <v>249.71120729267335</v>
      </c>
      <c r="N19" s="231">
        <v>219.96367484908313</v>
      </c>
      <c r="O19" s="231">
        <v>340.45779110923769</v>
      </c>
      <c r="P19" s="231">
        <v>366.47731245281193</v>
      </c>
      <c r="Q19" s="231">
        <v>351.52279562906529</v>
      </c>
      <c r="R19" s="231">
        <v>345.50580912182983</v>
      </c>
      <c r="S19" s="231">
        <v>335.63074953204273</v>
      </c>
      <c r="T19" s="231">
        <v>354.15101873201183</v>
      </c>
      <c r="U19" s="231">
        <v>357.82507300004977</v>
      </c>
      <c r="V19" s="231">
        <v>297.45133907547364</v>
      </c>
      <c r="W19" s="231">
        <v>324.34905062573887</v>
      </c>
      <c r="DA19" s="73"/>
    </row>
    <row r="20" spans="1:105" ht="12" customHeight="1" x14ac:dyDescent="0.25">
      <c r="A20" s="46" t="s">
        <v>83</v>
      </c>
      <c r="B20" s="231">
        <v>333.80260442739501</v>
      </c>
      <c r="C20" s="231">
        <v>336.08574995271903</v>
      </c>
      <c r="D20" s="231">
        <v>310.93399022423421</v>
      </c>
      <c r="E20" s="231">
        <v>322.72169355134054</v>
      </c>
      <c r="F20" s="231">
        <v>298.14447051425094</v>
      </c>
      <c r="G20" s="231">
        <v>305.73590607626898</v>
      </c>
      <c r="H20" s="231">
        <v>304.63607594543259</v>
      </c>
      <c r="I20" s="231">
        <v>287.92304999476471</v>
      </c>
      <c r="J20" s="231">
        <v>276.56755722629345</v>
      </c>
      <c r="K20" s="231">
        <v>246.31124308187742</v>
      </c>
      <c r="L20" s="231">
        <v>242.55283251316197</v>
      </c>
      <c r="M20" s="231">
        <v>225.62569590945105</v>
      </c>
      <c r="N20" s="231">
        <v>216.30017940517442</v>
      </c>
      <c r="O20" s="231">
        <v>228.69558187738858</v>
      </c>
      <c r="P20" s="231">
        <v>209.80577665326342</v>
      </c>
      <c r="Q20" s="231">
        <v>194.77773205764109</v>
      </c>
      <c r="R20" s="231">
        <v>181.70420838841684</v>
      </c>
      <c r="S20" s="231">
        <v>209.07431950132005</v>
      </c>
      <c r="T20" s="231">
        <v>199.07392331305374</v>
      </c>
      <c r="U20" s="231">
        <v>195.80873668026788</v>
      </c>
      <c r="V20" s="231">
        <v>186.5542722616828</v>
      </c>
      <c r="W20" s="231">
        <v>163.14286488982555</v>
      </c>
      <c r="DA20" s="73"/>
    </row>
    <row r="21" spans="1:105" ht="12" customHeight="1" x14ac:dyDescent="0.25">
      <c r="A21" s="46" t="s">
        <v>70</v>
      </c>
      <c r="B21" s="231">
        <v>1152.7047730874608</v>
      </c>
      <c r="C21" s="231">
        <v>1108.864885725578</v>
      </c>
      <c r="D21" s="231">
        <v>1009.5253343685861</v>
      </c>
      <c r="E21" s="231">
        <v>986.19661073100099</v>
      </c>
      <c r="F21" s="231">
        <v>1020.6232784437454</v>
      </c>
      <c r="G21" s="231">
        <v>881.4495625414587</v>
      </c>
      <c r="H21" s="231">
        <v>892.6308168303965</v>
      </c>
      <c r="I21" s="231">
        <v>706.90959581436709</v>
      </c>
      <c r="J21" s="231">
        <v>585.71912137604568</v>
      </c>
      <c r="K21" s="231">
        <v>386.26570463176137</v>
      </c>
      <c r="L21" s="231">
        <v>475.9110919876382</v>
      </c>
      <c r="M21" s="231">
        <v>449.10794894658795</v>
      </c>
      <c r="N21" s="231">
        <v>402.28372240312558</v>
      </c>
      <c r="O21" s="231">
        <v>383.83575135450974</v>
      </c>
      <c r="P21" s="231">
        <v>378.65506661613608</v>
      </c>
      <c r="Q21" s="231">
        <v>334.93225296423077</v>
      </c>
      <c r="R21" s="231">
        <v>412.47723200781456</v>
      </c>
      <c r="S21" s="231">
        <v>382.40205860887812</v>
      </c>
      <c r="T21" s="231">
        <v>324.40022050096832</v>
      </c>
      <c r="U21" s="231">
        <v>318.63674585440225</v>
      </c>
      <c r="V21" s="231">
        <v>311.98208411670703</v>
      </c>
      <c r="W21" s="231">
        <v>321.07375788322986</v>
      </c>
      <c r="DA21" s="73"/>
    </row>
    <row r="22" spans="1:105" ht="12" customHeight="1" x14ac:dyDescent="0.25">
      <c r="A22" s="46" t="s">
        <v>34</v>
      </c>
      <c r="B22" s="231">
        <v>33.236092031965576</v>
      </c>
      <c r="C22" s="231">
        <v>33.043646027399646</v>
      </c>
      <c r="D22" s="231">
        <v>36.261134654284447</v>
      </c>
      <c r="E22" s="231">
        <v>39.137644452292747</v>
      </c>
      <c r="F22" s="231">
        <v>36.956093500109752</v>
      </c>
      <c r="G22" s="231">
        <v>47.262326958367417</v>
      </c>
      <c r="H22" s="231">
        <v>55.127952734832633</v>
      </c>
      <c r="I22" s="231">
        <v>54.056974574432175</v>
      </c>
      <c r="J22" s="231">
        <v>53.5516089290536</v>
      </c>
      <c r="K22" s="231">
        <v>53.695878806161019</v>
      </c>
      <c r="L22" s="231">
        <v>40.239042625937415</v>
      </c>
      <c r="M22" s="231">
        <v>45.610587538722712</v>
      </c>
      <c r="N22" s="231">
        <v>44.27252032777924</v>
      </c>
      <c r="O22" s="231">
        <v>256.25491769808292</v>
      </c>
      <c r="P22" s="231">
        <v>249.14432317560872</v>
      </c>
      <c r="Q22" s="231">
        <v>254.84935326729641</v>
      </c>
      <c r="R22" s="231">
        <v>284.10640091130506</v>
      </c>
      <c r="S22" s="231">
        <v>232.20029467264717</v>
      </c>
      <c r="T22" s="231">
        <v>321.73900708230138</v>
      </c>
      <c r="U22" s="231">
        <v>297.14956998693054</v>
      </c>
      <c r="V22" s="231">
        <v>220.03741009181442</v>
      </c>
      <c r="W22" s="231">
        <v>184.6785632525781</v>
      </c>
      <c r="DA22" s="73"/>
    </row>
    <row r="23" spans="1:105" ht="12" customHeight="1" x14ac:dyDescent="0.25">
      <c r="A23" s="46" t="s">
        <v>72</v>
      </c>
      <c r="B23" s="231">
        <v>1478.582906718884</v>
      </c>
      <c r="C23" s="231">
        <v>1513.1005738761012</v>
      </c>
      <c r="D23" s="231">
        <v>1393.0389582438559</v>
      </c>
      <c r="E23" s="231">
        <v>1345.1941308922483</v>
      </c>
      <c r="F23" s="231">
        <v>1380.0119631156508</v>
      </c>
      <c r="G23" s="231">
        <v>1323.8925133533305</v>
      </c>
      <c r="H23" s="231">
        <v>1405.0245057989334</v>
      </c>
      <c r="I23" s="231">
        <v>1395.184993213973</v>
      </c>
      <c r="J23" s="231">
        <v>1247.838128130524</v>
      </c>
      <c r="K23" s="231">
        <v>1065.5852748510697</v>
      </c>
      <c r="L23" s="231">
        <v>1218.214257664355</v>
      </c>
      <c r="M23" s="231">
        <v>1152.6446498867028</v>
      </c>
      <c r="N23" s="231">
        <v>1091.1807007978712</v>
      </c>
      <c r="O23" s="231">
        <v>1129.6060073118219</v>
      </c>
      <c r="P23" s="231">
        <v>1059.9187138823388</v>
      </c>
      <c r="Q23" s="231">
        <v>954.25226067853021</v>
      </c>
      <c r="R23" s="231">
        <v>886.03961095798707</v>
      </c>
      <c r="S23" s="231">
        <v>980.94435315988926</v>
      </c>
      <c r="T23" s="231">
        <v>877.59262884092152</v>
      </c>
      <c r="U23" s="231">
        <v>876.32919401901052</v>
      </c>
      <c r="V23" s="231">
        <v>862.53106243763762</v>
      </c>
      <c r="W23" s="231">
        <v>959.2022176756152</v>
      </c>
      <c r="DA23" s="73"/>
    </row>
    <row r="24" spans="1:105" ht="12" customHeight="1" x14ac:dyDescent="0.25">
      <c r="A24" s="46" t="s">
        <v>36</v>
      </c>
      <c r="B24" s="231">
        <v>131.79088241104066</v>
      </c>
      <c r="C24" s="231">
        <v>109.15284912326766</v>
      </c>
      <c r="D24" s="231">
        <v>126.50796791922727</v>
      </c>
      <c r="E24" s="231">
        <v>85.970831984501544</v>
      </c>
      <c r="F24" s="231">
        <v>90.627667926806197</v>
      </c>
      <c r="G24" s="231">
        <v>84.632413532488769</v>
      </c>
      <c r="H24" s="231">
        <v>74.329746658617267</v>
      </c>
      <c r="I24" s="231">
        <v>58.629882006830798</v>
      </c>
      <c r="J24" s="231">
        <v>48.090607643368429</v>
      </c>
      <c r="K24" s="231">
        <v>36.822604472834293</v>
      </c>
      <c r="L24" s="231">
        <v>61.039959343975625</v>
      </c>
      <c r="M24" s="231">
        <v>54.946523764168077</v>
      </c>
      <c r="N24" s="231">
        <v>41.284878299487431</v>
      </c>
      <c r="O24" s="231">
        <v>39.916014714532551</v>
      </c>
      <c r="P24" s="231">
        <v>43.32230189171311</v>
      </c>
      <c r="Q24" s="231">
        <v>131.10326433344602</v>
      </c>
      <c r="R24" s="231">
        <v>157.0761111473067</v>
      </c>
      <c r="S24" s="231">
        <v>157.6704956715559</v>
      </c>
      <c r="T24" s="231">
        <v>101.21656640404697</v>
      </c>
      <c r="U24" s="231">
        <v>112.68013812566522</v>
      </c>
      <c r="V24" s="231">
        <v>115.38512753381661</v>
      </c>
      <c r="W24" s="231">
        <v>130.74408910002271</v>
      </c>
      <c r="DA24" s="73"/>
    </row>
    <row r="25" spans="1:105" ht="12" customHeight="1" x14ac:dyDescent="0.25">
      <c r="A25" s="46" t="s">
        <v>73</v>
      </c>
      <c r="B25" s="231">
        <v>89.708545414586993</v>
      </c>
      <c r="C25" s="231">
        <v>138.94002173824666</v>
      </c>
      <c r="D25" s="231">
        <v>172.37160716334554</v>
      </c>
      <c r="E25" s="231">
        <v>187.43034065318321</v>
      </c>
      <c r="F25" s="231">
        <v>205.00228523297542</v>
      </c>
      <c r="G25" s="231">
        <v>160.33664327954887</v>
      </c>
      <c r="H25" s="231">
        <v>140.94123847466511</v>
      </c>
      <c r="I25" s="231">
        <v>127.98802476821548</v>
      </c>
      <c r="J25" s="231">
        <v>99.780852759014337</v>
      </c>
      <c r="K25" s="231">
        <v>100.19974518961433</v>
      </c>
      <c r="L25" s="231">
        <v>114.91306308261136</v>
      </c>
      <c r="M25" s="231">
        <v>66.394619984420615</v>
      </c>
      <c r="N25" s="231">
        <v>166.65553428024538</v>
      </c>
      <c r="O25" s="231">
        <v>186.37753543985488</v>
      </c>
      <c r="P25" s="231">
        <v>196.94890285465206</v>
      </c>
      <c r="Q25" s="231">
        <v>156.83369315889726</v>
      </c>
      <c r="R25" s="231">
        <v>151.20856851114527</v>
      </c>
      <c r="S25" s="231">
        <v>166.90670515735798</v>
      </c>
      <c r="T25" s="231">
        <v>178.35853571648479</v>
      </c>
      <c r="U25" s="231">
        <v>163.7197864109468</v>
      </c>
      <c r="V25" s="231">
        <v>158.11747555975978</v>
      </c>
      <c r="W25" s="231">
        <v>176.4316262250162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4918.6356397649588</v>
      </c>
      <c r="C27" s="230">
        <f t="shared" si="3"/>
        <v>4841.8766317651889</v>
      </c>
      <c r="D27" s="230">
        <f t="shared" si="3"/>
        <v>4964.6974056172485</v>
      </c>
      <c r="E27" s="230">
        <f t="shared" si="3"/>
        <v>4554.1018235426973</v>
      </c>
      <c r="F27" s="230">
        <f t="shared" si="3"/>
        <v>4782.5063078469684</v>
      </c>
      <c r="G27" s="230">
        <f t="shared" si="3"/>
        <v>4639.8245001461219</v>
      </c>
      <c r="H27" s="230">
        <f t="shared" si="3"/>
        <v>4335.0493621368641</v>
      </c>
      <c r="I27" s="230">
        <f t="shared" si="3"/>
        <v>4520.0013560238758</v>
      </c>
      <c r="J27" s="230">
        <f t="shared" si="3"/>
        <v>4316.351870189792</v>
      </c>
      <c r="K27" s="230">
        <f t="shared" si="3"/>
        <v>3442.9975402564887</v>
      </c>
      <c r="L27" s="230">
        <f t="shared" si="3"/>
        <v>4289.3481367969462</v>
      </c>
      <c r="M27" s="230">
        <f t="shared" si="3"/>
        <v>4019.3499939393691</v>
      </c>
      <c r="N27" s="230">
        <f t="shared" si="3"/>
        <v>3382.1848153249634</v>
      </c>
      <c r="O27" s="230">
        <f t="shared" si="3"/>
        <v>3549.8849137448583</v>
      </c>
      <c r="P27" s="230">
        <f t="shared" si="3"/>
        <v>3548.530654458174</v>
      </c>
      <c r="Q27" s="230">
        <f t="shared" si="3"/>
        <v>3362.7628804055598</v>
      </c>
      <c r="R27" s="230">
        <f t="shared" si="3"/>
        <v>3427.6669773859194</v>
      </c>
      <c r="S27" s="230">
        <f t="shared" si="3"/>
        <v>3422.4016773001381</v>
      </c>
      <c r="T27" s="230">
        <f t="shared" si="3"/>
        <v>3540.5197724561872</v>
      </c>
      <c r="U27" s="230">
        <f t="shared" si="3"/>
        <v>3443.6143992453572</v>
      </c>
      <c r="V27" s="230">
        <f t="shared" si="3"/>
        <v>3302.5446377435537</v>
      </c>
      <c r="W27" s="230">
        <f t="shared" si="3"/>
        <v>3400.5768854016628</v>
      </c>
      <c r="DA27" s="92"/>
    </row>
    <row r="28" spans="1:105" ht="12" customHeight="1" x14ac:dyDescent="0.25">
      <c r="A28" s="18" t="s">
        <v>30</v>
      </c>
      <c r="B28" s="232">
        <v>657.36651275077054</v>
      </c>
      <c r="C28" s="232">
        <v>747.68203101241954</v>
      </c>
      <c r="D28" s="232">
        <v>686.71140422591952</v>
      </c>
      <c r="E28" s="232">
        <v>693.53873704893033</v>
      </c>
      <c r="F28" s="232">
        <v>682.04694790381848</v>
      </c>
      <c r="G28" s="232">
        <v>702.75901804295006</v>
      </c>
      <c r="H28" s="232">
        <v>578.42915330656626</v>
      </c>
      <c r="I28" s="232">
        <v>616.71070778201579</v>
      </c>
      <c r="J28" s="232">
        <v>652.27814552501741</v>
      </c>
      <c r="K28" s="232">
        <v>353.37769054353458</v>
      </c>
      <c r="L28" s="232">
        <v>433.25238083037522</v>
      </c>
      <c r="M28" s="232">
        <v>437.10090861995877</v>
      </c>
      <c r="N28" s="232">
        <v>297.1013371006083</v>
      </c>
      <c r="O28" s="232">
        <v>261.30263203154442</v>
      </c>
      <c r="P28" s="232">
        <v>282.8581204694749</v>
      </c>
      <c r="Q28" s="232">
        <v>223.619985536668</v>
      </c>
      <c r="R28" s="232">
        <v>223.93630932505519</v>
      </c>
      <c r="S28" s="232">
        <v>232.64386517412211</v>
      </c>
      <c r="T28" s="232">
        <v>232.55221228391221</v>
      </c>
      <c r="U28" s="232">
        <v>199.80053302428405</v>
      </c>
      <c r="V28" s="232">
        <v>156.82058802422009</v>
      </c>
      <c r="W28" s="232">
        <v>175.49856215220126</v>
      </c>
      <c r="DA28" s="71"/>
    </row>
    <row r="29" spans="1:105" ht="12" customHeight="1" x14ac:dyDescent="0.25">
      <c r="A29" s="18" t="s">
        <v>40</v>
      </c>
      <c r="B29" s="232">
        <v>472.17005922124491</v>
      </c>
      <c r="C29" s="232">
        <v>390.86928230892778</v>
      </c>
      <c r="D29" s="232">
        <v>453.40845968759578</v>
      </c>
      <c r="E29" s="232">
        <v>456.53545697521253</v>
      </c>
      <c r="F29" s="232">
        <v>490.93204295321618</v>
      </c>
      <c r="G29" s="232">
        <v>494.0586560418318</v>
      </c>
      <c r="H29" s="232">
        <v>462.78945155257242</v>
      </c>
      <c r="I29" s="232">
        <v>431.5198628646383</v>
      </c>
      <c r="J29" s="232">
        <v>422.13887100202209</v>
      </c>
      <c r="K29" s="232">
        <v>356.47269633574513</v>
      </c>
      <c r="L29" s="232">
        <v>428.39286557627338</v>
      </c>
      <c r="M29" s="232">
        <v>442.51717031077061</v>
      </c>
      <c r="N29" s="232">
        <v>65.442820331258574</v>
      </c>
      <c r="O29" s="232">
        <v>96.606049875147946</v>
      </c>
      <c r="P29" s="232">
        <v>99.722028225644834</v>
      </c>
      <c r="Q29" s="232">
        <v>93.170611195237427</v>
      </c>
      <c r="R29" s="232">
        <v>108.6988556016458</v>
      </c>
      <c r="S29" s="232">
        <v>105.5931304033371</v>
      </c>
      <c r="T29" s="232">
        <v>121.1217563952538</v>
      </c>
      <c r="U29" s="232">
        <v>118.0160311968537</v>
      </c>
      <c r="V29" s="232">
        <v>121.1217563952314</v>
      </c>
      <c r="W29" s="232">
        <v>114.9103059984388</v>
      </c>
      <c r="DA29" s="71"/>
    </row>
    <row r="30" spans="1:105" ht="12" customHeight="1" x14ac:dyDescent="0.25">
      <c r="A30" s="18" t="s">
        <v>33</v>
      </c>
      <c r="B30" s="232">
        <v>442.37192474366566</v>
      </c>
      <c r="C30" s="232">
        <v>447.17636096691899</v>
      </c>
      <c r="D30" s="232">
        <v>431.69887388667945</v>
      </c>
      <c r="E30" s="232">
        <v>453.56641226423199</v>
      </c>
      <c r="F30" s="232">
        <v>472.84124333652841</v>
      </c>
      <c r="G30" s="232">
        <v>509.26680789176982</v>
      </c>
      <c r="H30" s="232">
        <v>517.33716720371353</v>
      </c>
      <c r="I30" s="232">
        <v>518.24626599890109</v>
      </c>
      <c r="J30" s="232">
        <v>554.40958779165896</v>
      </c>
      <c r="K30" s="232">
        <v>461.46515246261771</v>
      </c>
      <c r="L30" s="232">
        <v>545.35356506113999</v>
      </c>
      <c r="M30" s="232">
        <v>534.48304842766208</v>
      </c>
      <c r="N30" s="232">
        <v>552.56977659013558</v>
      </c>
      <c r="O30" s="232">
        <v>725.90075984957184</v>
      </c>
      <c r="P30" s="232">
        <v>749.54704658693959</v>
      </c>
      <c r="Q30" s="232">
        <v>761.58005865078928</v>
      </c>
      <c r="R30" s="232">
        <v>770.51832275729271</v>
      </c>
      <c r="S30" s="232">
        <v>742.41382046774504</v>
      </c>
      <c r="T30" s="232">
        <v>773.55981366762194</v>
      </c>
      <c r="U30" s="232">
        <v>550.77085795941309</v>
      </c>
      <c r="V30" s="232">
        <v>488.44025616414967</v>
      </c>
      <c r="W30" s="232">
        <v>549.18814173392798</v>
      </c>
      <c r="DA30" s="71"/>
    </row>
    <row r="31" spans="1:105" ht="12" customHeight="1" x14ac:dyDescent="0.25">
      <c r="A31" s="18" t="s">
        <v>83</v>
      </c>
      <c r="B31" s="232">
        <v>1083.8477086871808</v>
      </c>
      <c r="C31" s="232">
        <v>1093.0184510122899</v>
      </c>
      <c r="D31" s="232">
        <v>1136.397714645665</v>
      </c>
      <c r="E31" s="232">
        <v>1163.4850501266026</v>
      </c>
      <c r="F31" s="232">
        <v>1201.3111718993803</v>
      </c>
      <c r="G31" s="232">
        <v>1148.7580672055979</v>
      </c>
      <c r="H31" s="232">
        <v>1115.7721535562277</v>
      </c>
      <c r="I31" s="232">
        <v>1304.4403259819655</v>
      </c>
      <c r="J31" s="232">
        <v>1311.6306739817446</v>
      </c>
      <c r="K31" s="232">
        <v>1274.7022479584602</v>
      </c>
      <c r="L31" s="232">
        <v>1300.4843943201638</v>
      </c>
      <c r="M31" s="232">
        <v>1284.3639326549583</v>
      </c>
      <c r="N31" s="232">
        <v>1283.4785632266085</v>
      </c>
      <c r="O31" s="232">
        <v>1310.4755191390027</v>
      </c>
      <c r="P31" s="232">
        <v>1253.9311977906355</v>
      </c>
      <c r="Q31" s="232">
        <v>1150.2200305067395</v>
      </c>
      <c r="R31" s="232">
        <v>1141.1826981523141</v>
      </c>
      <c r="S31" s="232">
        <v>1202.0759464485125</v>
      </c>
      <c r="T31" s="232">
        <v>1199.5744208774254</v>
      </c>
      <c r="U31" s="232">
        <v>1216.7926953174021</v>
      </c>
      <c r="V31" s="232">
        <v>1176.9999557863957</v>
      </c>
      <c r="W31" s="232">
        <v>1146.1732291793467</v>
      </c>
      <c r="DA31" s="71"/>
    </row>
    <row r="32" spans="1:105" ht="12" customHeight="1" x14ac:dyDescent="0.25">
      <c r="A32" s="18" t="s">
        <v>70</v>
      </c>
      <c r="B32" s="232">
        <v>752.79799403583183</v>
      </c>
      <c r="C32" s="232">
        <v>876.16703155790219</v>
      </c>
      <c r="D32" s="232">
        <v>775.09476291409658</v>
      </c>
      <c r="E32" s="232">
        <v>699.80749639060252</v>
      </c>
      <c r="F32" s="232">
        <v>783.0828229179607</v>
      </c>
      <c r="G32" s="232">
        <v>664.58475610096173</v>
      </c>
      <c r="H32" s="232">
        <v>631.1351502914722</v>
      </c>
      <c r="I32" s="232">
        <v>549.64033266481476</v>
      </c>
      <c r="J32" s="232">
        <v>396.47573302284417</v>
      </c>
      <c r="K32" s="232">
        <v>291.76544712855957</v>
      </c>
      <c r="L32" s="232">
        <v>338.35997321272532</v>
      </c>
      <c r="M32" s="232">
        <v>289.42848561366151</v>
      </c>
      <c r="N32" s="232">
        <v>273.76602031772074</v>
      </c>
      <c r="O32" s="232">
        <v>238.04470352605273</v>
      </c>
      <c r="P32" s="232">
        <v>212.00433354418624</v>
      </c>
      <c r="Q32" s="232">
        <v>192.96153671580291</v>
      </c>
      <c r="R32" s="232">
        <v>162.8695069515575</v>
      </c>
      <c r="S32" s="232">
        <v>139.80023043086504</v>
      </c>
      <c r="T32" s="232">
        <v>122.75484277933013</v>
      </c>
      <c r="U32" s="232">
        <v>97.248222065763557</v>
      </c>
      <c r="V32" s="232">
        <v>97.64908764355954</v>
      </c>
      <c r="W32" s="232">
        <v>88.557692517012669</v>
      </c>
      <c r="DA32" s="71"/>
    </row>
    <row r="33" spans="1:105" ht="12" customHeight="1" x14ac:dyDescent="0.25">
      <c r="A33" s="18" t="s">
        <v>34</v>
      </c>
      <c r="B33" s="232">
        <v>116.95524628779366</v>
      </c>
      <c r="C33" s="232">
        <v>68.490581532465541</v>
      </c>
      <c r="D33" s="232">
        <v>146.65141690528401</v>
      </c>
      <c r="E33" s="232">
        <v>165.94258246813649</v>
      </c>
      <c r="F33" s="232">
        <v>205.19836909954722</v>
      </c>
      <c r="G33" s="232">
        <v>191.33552896221272</v>
      </c>
      <c r="H33" s="232">
        <v>197.45776762584597</v>
      </c>
      <c r="I33" s="232">
        <v>187.71995350508297</v>
      </c>
      <c r="J33" s="232">
        <v>163.33480755039298</v>
      </c>
      <c r="K33" s="232">
        <v>131.6515536339345</v>
      </c>
      <c r="L33" s="232">
        <v>151.27076613504715</v>
      </c>
      <c r="M33" s="232">
        <v>200.10592746223992</v>
      </c>
      <c r="N33" s="232">
        <v>223.75127875374139</v>
      </c>
      <c r="O33" s="232">
        <v>217.93778754244806</v>
      </c>
      <c r="P33" s="232">
        <v>199.54357330461093</v>
      </c>
      <c r="Q33" s="232">
        <v>196.89405077149465</v>
      </c>
      <c r="R33" s="232">
        <v>224.11226340745966</v>
      </c>
      <c r="S33" s="232">
        <v>225.12184288771925</v>
      </c>
      <c r="T33" s="232">
        <v>216.0781008779756</v>
      </c>
      <c r="U33" s="232">
        <v>226.17068897370009</v>
      </c>
      <c r="V33" s="232">
        <v>240.3394790288354</v>
      </c>
      <c r="W33" s="232">
        <v>226.92213394798313</v>
      </c>
      <c r="DA33" s="71"/>
    </row>
    <row r="34" spans="1:105" ht="12" customHeight="1" x14ac:dyDescent="0.25">
      <c r="A34" s="18" t="s">
        <v>72</v>
      </c>
      <c r="B34" s="232">
        <v>409.64567048974078</v>
      </c>
      <c r="C34" s="232">
        <v>403.64601470777262</v>
      </c>
      <c r="D34" s="232">
        <v>371.09880627267694</v>
      </c>
      <c r="E34" s="232">
        <v>388.48573886109801</v>
      </c>
      <c r="F34" s="232">
        <v>372.49930379217574</v>
      </c>
      <c r="G34" s="232">
        <v>369.12170729560057</v>
      </c>
      <c r="H34" s="232">
        <v>392.2119095060267</v>
      </c>
      <c r="I34" s="232">
        <v>436.77901163802403</v>
      </c>
      <c r="J34" s="232">
        <v>417.95703739717499</v>
      </c>
      <c r="K34" s="232">
        <v>321.6114713804468</v>
      </c>
      <c r="L34" s="232">
        <v>345.97407074742637</v>
      </c>
      <c r="M34" s="232">
        <v>344.5720625290935</v>
      </c>
      <c r="N34" s="232">
        <v>293.93609389140687</v>
      </c>
      <c r="O34" s="232">
        <v>274.75674319554173</v>
      </c>
      <c r="P34" s="232">
        <v>274.31770639453578</v>
      </c>
      <c r="Q34" s="232">
        <v>276.76211769916705</v>
      </c>
      <c r="R34" s="232">
        <v>288.02693731068467</v>
      </c>
      <c r="S34" s="232">
        <v>327.70036664998446</v>
      </c>
      <c r="T34" s="232">
        <v>365.28889325623214</v>
      </c>
      <c r="U34" s="232">
        <v>533.15550675206475</v>
      </c>
      <c r="V34" s="232">
        <v>539.34428355780767</v>
      </c>
      <c r="W34" s="232">
        <v>568.92397229264452</v>
      </c>
      <c r="DA34" s="71"/>
    </row>
    <row r="35" spans="1:105" ht="12" customHeight="1" x14ac:dyDescent="0.25">
      <c r="A35" s="18" t="s">
        <v>36</v>
      </c>
      <c r="B35" s="232">
        <v>967.25398878715657</v>
      </c>
      <c r="C35" s="232">
        <v>797.7556228733165</v>
      </c>
      <c r="D35" s="232">
        <v>949.42396727868959</v>
      </c>
      <c r="E35" s="232">
        <v>517.1063448137744</v>
      </c>
      <c r="F35" s="232">
        <v>559.97381447149814</v>
      </c>
      <c r="G35" s="232">
        <v>547.15765766554478</v>
      </c>
      <c r="H35" s="232">
        <v>425.70103013997414</v>
      </c>
      <c r="I35" s="232">
        <v>473.81633879159619</v>
      </c>
      <c r="J35" s="232">
        <v>374.5140619574799</v>
      </c>
      <c r="K35" s="232">
        <v>239.15310032686625</v>
      </c>
      <c r="L35" s="232">
        <v>721.0198574533315</v>
      </c>
      <c r="M35" s="232">
        <v>474.1539290342165</v>
      </c>
      <c r="N35" s="232">
        <v>373.77279450203133</v>
      </c>
      <c r="O35" s="232">
        <v>378.3269452879054</v>
      </c>
      <c r="P35" s="232">
        <v>428.41341810665733</v>
      </c>
      <c r="Q35" s="232">
        <v>418.01556446534909</v>
      </c>
      <c r="R35" s="232">
        <v>449.43606325077235</v>
      </c>
      <c r="S35" s="232">
        <v>386.83852592867686</v>
      </c>
      <c r="T35" s="232">
        <v>458.77131759614952</v>
      </c>
      <c r="U35" s="232">
        <v>454.51895627454996</v>
      </c>
      <c r="V35" s="232">
        <v>424.90539246624752</v>
      </c>
      <c r="W35" s="232">
        <v>478.59515809989375</v>
      </c>
      <c r="DA35" s="71"/>
    </row>
    <row r="36" spans="1:105" ht="12" customHeight="1" x14ac:dyDescent="0.25">
      <c r="A36" s="18" t="s">
        <v>73</v>
      </c>
      <c r="B36" s="232">
        <v>16.226534761574023</v>
      </c>
      <c r="C36" s="232">
        <v>17.071255793175702</v>
      </c>
      <c r="D36" s="232">
        <v>14.211999800641543</v>
      </c>
      <c r="E36" s="232">
        <v>15.634004594109129</v>
      </c>
      <c r="F36" s="232">
        <v>14.620591472843664</v>
      </c>
      <c r="G36" s="232">
        <v>12.782300939652135</v>
      </c>
      <c r="H36" s="232">
        <v>14.215578954464917</v>
      </c>
      <c r="I36" s="232">
        <v>1.1285567968370067</v>
      </c>
      <c r="J36" s="232">
        <v>23.612951961457263</v>
      </c>
      <c r="K36" s="232">
        <v>12.798180486323755</v>
      </c>
      <c r="L36" s="232">
        <v>25.240263460463499</v>
      </c>
      <c r="M36" s="232">
        <v>12.624529286807753</v>
      </c>
      <c r="N36" s="232">
        <v>18.366130611452302</v>
      </c>
      <c r="O36" s="232">
        <v>46.533773297643478</v>
      </c>
      <c r="P36" s="232">
        <v>48.19323003548844</v>
      </c>
      <c r="Q36" s="232">
        <v>49.538924864311731</v>
      </c>
      <c r="R36" s="232">
        <v>58.886020629137604</v>
      </c>
      <c r="S36" s="232">
        <v>60.2139489091755</v>
      </c>
      <c r="T36" s="232">
        <v>50.818414722286953</v>
      </c>
      <c r="U36" s="232">
        <v>47.140907681325444</v>
      </c>
      <c r="V36" s="232">
        <v>56.923838677106858</v>
      </c>
      <c r="W36" s="232">
        <v>51.80768948021403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3874.4321622991988</v>
      </c>
      <c r="C38" s="238">
        <f t="shared" si="4"/>
        <v>3943.4216376601862</v>
      </c>
      <c r="D38" s="238">
        <f t="shared" si="4"/>
        <v>3850.7377283714732</v>
      </c>
      <c r="E38" s="238">
        <f t="shared" si="4"/>
        <v>4032.9798284330013</v>
      </c>
      <c r="F38" s="238">
        <f t="shared" si="4"/>
        <v>4201.4637461401589</v>
      </c>
      <c r="G38" s="238">
        <f t="shared" si="4"/>
        <v>3967.3890923189238</v>
      </c>
      <c r="H38" s="238">
        <f t="shared" si="4"/>
        <v>4228.1015403682113</v>
      </c>
      <c r="I38" s="238">
        <f t="shared" si="4"/>
        <v>4621.9678870115831</v>
      </c>
      <c r="J38" s="238">
        <f t="shared" si="4"/>
        <v>4724.7557031010519</v>
      </c>
      <c r="K38" s="238">
        <f t="shared" si="4"/>
        <v>3834.8501336961422</v>
      </c>
      <c r="L38" s="238">
        <f t="shared" si="4"/>
        <v>4576.9016021038724</v>
      </c>
      <c r="M38" s="238">
        <f t="shared" si="4"/>
        <v>4571.7016347762801</v>
      </c>
      <c r="N38" s="238">
        <f t="shared" si="4"/>
        <v>4362.5185937898341</v>
      </c>
      <c r="O38" s="238">
        <f t="shared" si="4"/>
        <v>4190.5323599342428</v>
      </c>
      <c r="P38" s="238">
        <f t="shared" si="4"/>
        <v>3984.280355066046</v>
      </c>
      <c r="Q38" s="238">
        <f t="shared" si="4"/>
        <v>4156.7436989088856</v>
      </c>
      <c r="R38" s="238">
        <f t="shared" si="4"/>
        <v>4455.5584971071939</v>
      </c>
      <c r="S38" s="238">
        <f t="shared" si="4"/>
        <v>4339.9793980815512</v>
      </c>
      <c r="T38" s="238">
        <f t="shared" si="4"/>
        <v>4413.0804978094629</v>
      </c>
      <c r="U38" s="238">
        <f t="shared" si="4"/>
        <v>4139.7770893070392</v>
      </c>
      <c r="V38" s="238">
        <f t="shared" si="4"/>
        <v>3885.4848572826609</v>
      </c>
      <c r="W38" s="238">
        <f t="shared" si="4"/>
        <v>4232.6465443438919</v>
      </c>
      <c r="DA38" s="93"/>
    </row>
    <row r="39" spans="1:105" ht="12" customHeight="1" x14ac:dyDescent="0.25">
      <c r="A39" s="43" t="s">
        <v>107</v>
      </c>
      <c r="B39" s="239">
        <f>ISI!B$53</f>
        <v>2376.4089904749999</v>
      </c>
      <c r="C39" s="239">
        <f>ISI!C$53</f>
        <v>2426.7519654120001</v>
      </c>
      <c r="D39" s="239">
        <f>ISI!D$53</f>
        <v>2304.859290074</v>
      </c>
      <c r="E39" s="239">
        <f>ISI!E$53</f>
        <v>2467.6307391640007</v>
      </c>
      <c r="F39" s="239">
        <f>ISI!F$53</f>
        <v>2562.4621959550004</v>
      </c>
      <c r="G39" s="239">
        <f>ISI!G$53</f>
        <v>2391.2030095</v>
      </c>
      <c r="H39" s="239">
        <f>ISI!H$53</f>
        <v>2459.0046181000002</v>
      </c>
      <c r="I39" s="239">
        <f>ISI!I$53</f>
        <v>2480.1860548949999</v>
      </c>
      <c r="J39" s="239">
        <f>ISI!J$53</f>
        <v>2538.1630097000002</v>
      </c>
      <c r="K39" s="239">
        <f>ISI!K$53</f>
        <v>1953.1569544999998</v>
      </c>
      <c r="L39" s="239">
        <f>ISI!L$53</f>
        <v>2422.0054218999994</v>
      </c>
      <c r="M39" s="239">
        <f>ISI!M$53</f>
        <v>2362.84799264</v>
      </c>
      <c r="N39" s="239">
        <f>ISI!N$53</f>
        <v>2269.7609207700002</v>
      </c>
      <c r="O39" s="239">
        <f>ISI!O$53</f>
        <v>2072.8493455459998</v>
      </c>
      <c r="P39" s="239">
        <f>ISI!P$53</f>
        <v>2050.0414562800001</v>
      </c>
      <c r="Q39" s="239">
        <f>ISI!Q$53</f>
        <v>2129.9557903149998</v>
      </c>
      <c r="R39" s="239">
        <f>ISI!R$53</f>
        <v>2179.4217845950002</v>
      </c>
      <c r="S39" s="239">
        <f>ISI!S$53</f>
        <v>1908.0825785209997</v>
      </c>
      <c r="T39" s="239">
        <f>ISI!T$53</f>
        <v>2073.9809324000007</v>
      </c>
      <c r="U39" s="239">
        <f>ISI!U$53</f>
        <v>1852.2039482949995</v>
      </c>
      <c r="V39" s="239">
        <f>ISI!V$53</f>
        <v>1731.7181519400001</v>
      </c>
      <c r="W39" s="239">
        <f>ISI!W$53</f>
        <v>2075.12862473</v>
      </c>
      <c r="DA39" s="83"/>
    </row>
    <row r="40" spans="1:105" ht="12" customHeight="1" x14ac:dyDescent="0.25">
      <c r="A40" s="44" t="s">
        <v>108</v>
      </c>
      <c r="B40" s="240">
        <f>NFM!B$72</f>
        <v>12.815187121699999</v>
      </c>
      <c r="C40" s="240">
        <f>NFM!C$72</f>
        <v>13.374174242400001</v>
      </c>
      <c r="D40" s="240">
        <f>NFM!D$72</f>
        <v>13.4839467728</v>
      </c>
      <c r="E40" s="240">
        <f>NFM!E$72</f>
        <v>13.2351916235</v>
      </c>
      <c r="F40" s="240">
        <f>NFM!F$72</f>
        <v>13.699131489099999</v>
      </c>
      <c r="G40" s="240">
        <f>NFM!G$72</f>
        <v>12.6335438027</v>
      </c>
      <c r="H40" s="240">
        <f>NFM!H$72</f>
        <v>13.691370017900001</v>
      </c>
      <c r="I40" s="240">
        <f>NFM!I$72</f>
        <v>14.721758892900001</v>
      </c>
      <c r="J40" s="240">
        <f>NFM!J$72</f>
        <v>15.342616423500001</v>
      </c>
      <c r="K40" s="240">
        <f>NFM!K$72</f>
        <v>15.7012995729</v>
      </c>
      <c r="L40" s="240">
        <f>NFM!L$72</f>
        <v>16.839349605300001</v>
      </c>
      <c r="M40" s="240">
        <f>NFM!M$72</f>
        <v>20.4255370624</v>
      </c>
      <c r="N40" s="240">
        <f>NFM!N$72</f>
        <v>21.1516183771</v>
      </c>
      <c r="O40" s="240">
        <f>NFM!O$72</f>
        <v>21.901959999999999</v>
      </c>
      <c r="P40" s="240">
        <f>NFM!P$72</f>
        <v>20.03866</v>
      </c>
      <c r="Q40" s="240">
        <f>NFM!Q$72</f>
        <v>20.45167</v>
      </c>
      <c r="R40" s="240">
        <f>NFM!R$72</f>
        <v>17.187139999999999</v>
      </c>
      <c r="S40" s="240">
        <f>NFM!S$72</f>
        <v>20.083749999999998</v>
      </c>
      <c r="T40" s="240">
        <f>NFM!T$72</f>
        <v>22.316500000000001</v>
      </c>
      <c r="U40" s="240">
        <f>NFM!U$72</f>
        <v>22.759419999999999</v>
      </c>
      <c r="V40" s="240">
        <f>NFM!V$72</f>
        <v>25.047650000000001</v>
      </c>
      <c r="W40" s="240">
        <f>NFM!W$72</f>
        <v>18.953550710769999</v>
      </c>
      <c r="DA40" s="94"/>
    </row>
    <row r="41" spans="1:105" ht="12" customHeight="1" x14ac:dyDescent="0.25">
      <c r="A41" s="44" t="s">
        <v>109</v>
      </c>
      <c r="B41" s="240">
        <f>CHI!B$78</f>
        <v>268.11689512270982</v>
      </c>
      <c r="C41" s="240">
        <f>CHI!C$78</f>
        <v>275.96606585083572</v>
      </c>
      <c r="D41" s="240">
        <f>CHI!D$78</f>
        <v>305.84059051955188</v>
      </c>
      <c r="E41" s="240">
        <f>CHI!E$78</f>
        <v>307.37763114722998</v>
      </c>
      <c r="F41" s="240">
        <f>CHI!F$78</f>
        <v>325.82202225574389</v>
      </c>
      <c r="G41" s="240">
        <f>CHI!G$78</f>
        <v>285.08063344589692</v>
      </c>
      <c r="H41" s="240">
        <f>CHI!H$78</f>
        <v>371.62706560391058</v>
      </c>
      <c r="I41" s="240">
        <f>CHI!I$78</f>
        <v>701.33624896765662</v>
      </c>
      <c r="J41" s="240">
        <f>CHI!J$78</f>
        <v>817.90311825573394</v>
      </c>
      <c r="K41" s="240">
        <f>CHI!K$78</f>
        <v>826.2243621550723</v>
      </c>
      <c r="L41" s="240">
        <f>CHI!L$78</f>
        <v>856.18785644810293</v>
      </c>
      <c r="M41" s="240">
        <f>CHI!M$78</f>
        <v>819.13473466429252</v>
      </c>
      <c r="N41" s="240">
        <f>CHI!N$78</f>
        <v>834.77885194936755</v>
      </c>
      <c r="O41" s="240">
        <f>CHI!O$78</f>
        <v>908.34173404853016</v>
      </c>
      <c r="P41" s="240">
        <f>CHI!P$78</f>
        <v>767.35644478949314</v>
      </c>
      <c r="Q41" s="240">
        <f>CHI!Q$78</f>
        <v>901.24964560326589</v>
      </c>
      <c r="R41" s="240">
        <f>CHI!R$78</f>
        <v>1029.781387412708</v>
      </c>
      <c r="S41" s="240">
        <f>CHI!S$78</f>
        <v>1135.87303841985</v>
      </c>
      <c r="T41" s="240">
        <f>CHI!T$78</f>
        <v>1097.168082316661</v>
      </c>
      <c r="U41" s="240">
        <f>CHI!U$78</f>
        <v>1137.7350700729421</v>
      </c>
      <c r="V41" s="240">
        <f>CHI!V$78</f>
        <v>1049.6679059156961</v>
      </c>
      <c r="W41" s="240">
        <f>CHI!W$78</f>
        <v>968.83504790360996</v>
      </c>
      <c r="DA41" s="94"/>
    </row>
    <row r="42" spans="1:105" ht="12" customHeight="1" x14ac:dyDescent="0.25">
      <c r="A42" s="44" t="s">
        <v>110</v>
      </c>
      <c r="B42" s="240">
        <f>NMM!B$58</f>
        <v>1080.4471421192209</v>
      </c>
      <c r="C42" s="240">
        <f>NMM!C$58</f>
        <v>1084.4865140469904</v>
      </c>
      <c r="D42" s="240">
        <f>NMM!D$58</f>
        <v>1084.3104378650012</v>
      </c>
      <c r="E42" s="240">
        <f>NMM!E$58</f>
        <v>1127.5811720170304</v>
      </c>
      <c r="F42" s="240">
        <f>NMM!F$58</f>
        <v>1189.3622088470345</v>
      </c>
      <c r="G42" s="240">
        <f>NMM!G$58</f>
        <v>1176.1347280359669</v>
      </c>
      <c r="H42" s="240">
        <f>NMM!H$58</f>
        <v>1270.1229127412576</v>
      </c>
      <c r="I42" s="240">
        <f>NMM!I$58</f>
        <v>1295.2960130882002</v>
      </c>
      <c r="J42" s="240">
        <f>NMM!J$58</f>
        <v>1227.45621628406</v>
      </c>
      <c r="K42" s="240">
        <f>NMM!K$58</f>
        <v>909.44069553367797</v>
      </c>
      <c r="L42" s="240">
        <f>NMM!L$58</f>
        <v>1167.5231532492919</v>
      </c>
      <c r="M42" s="240">
        <f>NMM!M$58</f>
        <v>1257.1603599019181</v>
      </c>
      <c r="N42" s="240">
        <f>NMM!N$58</f>
        <v>1120.7729566172495</v>
      </c>
      <c r="O42" s="240">
        <f>NMM!O$58</f>
        <v>1061.6750407963218</v>
      </c>
      <c r="P42" s="240">
        <f>NMM!P$58</f>
        <v>1032.6787015195368</v>
      </c>
      <c r="Q42" s="240">
        <f>NMM!Q$58</f>
        <v>966.70044467686</v>
      </c>
      <c r="R42" s="240">
        <f>NMM!R$58</f>
        <v>1084.6474307956457</v>
      </c>
      <c r="S42" s="240">
        <f>NMM!S$58</f>
        <v>1135.3549648794658</v>
      </c>
      <c r="T42" s="240">
        <f>NMM!T$58</f>
        <v>1061.5280812436429</v>
      </c>
      <c r="U42" s="240">
        <f>NMM!U$58</f>
        <v>972.28142445889512</v>
      </c>
      <c r="V42" s="240">
        <f>NMM!V$58</f>
        <v>946.93959635308329</v>
      </c>
      <c r="W42" s="240">
        <f>NMM!W$58</f>
        <v>1016.9938048709179</v>
      </c>
      <c r="DA42" s="94"/>
    </row>
    <row r="43" spans="1:105" ht="12" customHeight="1" x14ac:dyDescent="0.25">
      <c r="A43" s="45" t="s">
        <v>111</v>
      </c>
      <c r="B43" s="241">
        <v>136.643947460568</v>
      </c>
      <c r="C43" s="241">
        <v>142.84291810796</v>
      </c>
      <c r="D43" s="241">
        <v>142.24346314012001</v>
      </c>
      <c r="E43" s="241">
        <v>117.15509448124</v>
      </c>
      <c r="F43" s="241">
        <v>110.11818759328</v>
      </c>
      <c r="G43" s="241">
        <v>102.33717753435999</v>
      </c>
      <c r="H43" s="241">
        <v>113.6555739051431</v>
      </c>
      <c r="I43" s="241">
        <v>130.42781116782629</v>
      </c>
      <c r="J43" s="241">
        <v>125.8907424377575</v>
      </c>
      <c r="K43" s="241">
        <v>130.32682193449179</v>
      </c>
      <c r="L43" s="241">
        <v>114.3458209011776</v>
      </c>
      <c r="M43" s="241">
        <v>112.1330105076697</v>
      </c>
      <c r="N43" s="241">
        <v>116.05424607611729</v>
      </c>
      <c r="O43" s="241">
        <v>125.7642795433907</v>
      </c>
      <c r="P43" s="241">
        <v>114.16509247701551</v>
      </c>
      <c r="Q43" s="241">
        <v>138.38614831376</v>
      </c>
      <c r="R43" s="241">
        <v>144.52075430383999</v>
      </c>
      <c r="S43" s="241">
        <v>140.58506626123531</v>
      </c>
      <c r="T43" s="241">
        <v>158.08690184915821</v>
      </c>
      <c r="U43" s="241">
        <v>154.7972264802018</v>
      </c>
      <c r="V43" s="241">
        <v>132.1115530738812</v>
      </c>
      <c r="W43" s="241">
        <v>152.7355161285941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0.99999999999999989</v>
      </c>
      <c r="D47" s="234">
        <f t="shared" si="5"/>
        <v>0.99999999999999978</v>
      </c>
      <c r="E47" s="234">
        <f t="shared" si="5"/>
        <v>1</v>
      </c>
      <c r="F47" s="234">
        <f t="shared" si="5"/>
        <v>1</v>
      </c>
      <c r="G47" s="234">
        <f t="shared" si="5"/>
        <v>0.99999999999999978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0.99999999999999989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1.0000000000000002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6.6602585237776025E-3</v>
      </c>
      <c r="C52" s="235">
        <f t="shared" si="10"/>
        <v>6.5345311685976641E-3</v>
      </c>
      <c r="D52" s="235">
        <f t="shared" si="10"/>
        <v>6.2242063591832651E-3</v>
      </c>
      <c r="E52" s="235">
        <f t="shared" si="10"/>
        <v>5.6969455088327538E-3</v>
      </c>
      <c r="F52" s="235">
        <f t="shared" si="10"/>
        <v>6.5101799452446721E-3</v>
      </c>
      <c r="G52" s="235">
        <f t="shared" si="10"/>
        <v>5.9134356633955372E-3</v>
      </c>
      <c r="H52" s="235">
        <f t="shared" si="10"/>
        <v>5.5434781051763469E-3</v>
      </c>
      <c r="I52" s="235">
        <f t="shared" si="10"/>
        <v>7.3976368011011802E-3</v>
      </c>
      <c r="J52" s="235">
        <f t="shared" si="10"/>
        <v>7.7010200354530834E-3</v>
      </c>
      <c r="K52" s="235">
        <f t="shared" si="10"/>
        <v>7.8717872527610533E-3</v>
      </c>
      <c r="L52" s="235">
        <f t="shared" si="10"/>
        <v>7.6914989032834963E-3</v>
      </c>
      <c r="M52" s="235">
        <f t="shared" si="10"/>
        <v>8.0665335190555042E-3</v>
      </c>
      <c r="N52" s="235">
        <f t="shared" si="10"/>
        <v>8.5890316811796305E-3</v>
      </c>
      <c r="O52" s="235">
        <f t="shared" si="10"/>
        <v>9.1505636594144176E-3</v>
      </c>
      <c r="P52" s="235">
        <f t="shared" si="10"/>
        <v>9.6266598447982445E-3</v>
      </c>
      <c r="Q52" s="235">
        <f t="shared" si="10"/>
        <v>8.6646267181439661E-3</v>
      </c>
      <c r="R52" s="235">
        <f t="shared" si="10"/>
        <v>9.5988826550024824E-3</v>
      </c>
      <c r="S52" s="235">
        <f t="shared" si="10"/>
        <v>9.451900022355195E-3</v>
      </c>
      <c r="T52" s="235">
        <f t="shared" si="10"/>
        <v>9.4292623252256562E-3</v>
      </c>
      <c r="U52" s="235">
        <f t="shared" si="10"/>
        <v>9.9458231499324704E-3</v>
      </c>
      <c r="V52" s="235">
        <f t="shared" si="10"/>
        <v>1.0869822760326239E-2</v>
      </c>
      <c r="W52" s="235">
        <f t="shared" si="10"/>
        <v>1.0552471901549124E-2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0.3783685568675596</v>
      </c>
      <c r="C53" s="236">
        <f t="shared" si="11"/>
        <v>0.37481086822092963</v>
      </c>
      <c r="D53" s="236">
        <f t="shared" si="11"/>
        <v>0.35754047239487369</v>
      </c>
      <c r="E53" s="236">
        <f t="shared" si="11"/>
        <v>0.36286059690018668</v>
      </c>
      <c r="F53" s="236">
        <f t="shared" si="11"/>
        <v>0.34644623786571571</v>
      </c>
      <c r="G53" s="236">
        <f t="shared" si="11"/>
        <v>0.34427623723192741</v>
      </c>
      <c r="H53" s="236">
        <f t="shared" si="11"/>
        <v>0.35900768732363719</v>
      </c>
      <c r="I53" s="236">
        <f t="shared" si="11"/>
        <v>0.32817970095492599</v>
      </c>
      <c r="J53" s="236">
        <f t="shared" si="11"/>
        <v>0.31360137656880982</v>
      </c>
      <c r="K53" s="236">
        <f t="shared" si="11"/>
        <v>0.3241100969757521</v>
      </c>
      <c r="L53" s="236">
        <f t="shared" si="11"/>
        <v>0.31076498346094727</v>
      </c>
      <c r="M53" s="236">
        <f t="shared" si="11"/>
        <v>0.30293109913266897</v>
      </c>
      <c r="N53" s="236">
        <f t="shared" si="11"/>
        <v>0.31197626844664056</v>
      </c>
      <c r="O53" s="236">
        <f t="shared" si="11"/>
        <v>0.30245612952711914</v>
      </c>
      <c r="P53" s="236">
        <f t="shared" si="11"/>
        <v>0.30767111183807339</v>
      </c>
      <c r="Q53" s="236">
        <f t="shared" si="11"/>
        <v>0.30110373982309624</v>
      </c>
      <c r="R53" s="236">
        <f t="shared" si="11"/>
        <v>0.29418878533488046</v>
      </c>
      <c r="S53" s="236">
        <f t="shared" si="11"/>
        <v>0.29704945151751166</v>
      </c>
      <c r="T53" s="236">
        <f t="shared" si="11"/>
        <v>0.2862282540608691</v>
      </c>
      <c r="U53" s="236">
        <f t="shared" si="11"/>
        <v>0.29156164336496965</v>
      </c>
      <c r="V53" s="236">
        <f t="shared" si="11"/>
        <v>0.27844247574604331</v>
      </c>
      <c r="W53" s="236">
        <f t="shared" si="11"/>
        <v>0.27221353286755395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0.34400043922492823</v>
      </c>
      <c r="C54" s="237">
        <f t="shared" si="12"/>
        <v>0.34096158855011743</v>
      </c>
      <c r="D54" s="237">
        <f t="shared" si="12"/>
        <v>0.35831649836240864</v>
      </c>
      <c r="E54" s="237">
        <f t="shared" si="12"/>
        <v>0.33488132104994511</v>
      </c>
      <c r="F54" s="237">
        <f t="shared" si="12"/>
        <v>0.34444571772560961</v>
      </c>
      <c r="G54" s="237">
        <f t="shared" si="12"/>
        <v>0.35028826039447325</v>
      </c>
      <c r="H54" s="237">
        <f t="shared" si="12"/>
        <v>0.32169257512121752</v>
      </c>
      <c r="I54" s="237">
        <f t="shared" si="12"/>
        <v>0.32850595473219785</v>
      </c>
      <c r="J54" s="237">
        <f t="shared" si="12"/>
        <v>0.32401977810382593</v>
      </c>
      <c r="K54" s="237">
        <f t="shared" si="12"/>
        <v>0.31602540098216592</v>
      </c>
      <c r="L54" s="237">
        <f t="shared" si="12"/>
        <v>0.3297197240780006</v>
      </c>
      <c r="M54" s="237">
        <f t="shared" si="12"/>
        <v>0.32235188201744225</v>
      </c>
      <c r="N54" s="237">
        <f t="shared" si="12"/>
        <v>0.29671552330952511</v>
      </c>
      <c r="O54" s="237">
        <f t="shared" si="12"/>
        <v>0.31570869220317055</v>
      </c>
      <c r="P54" s="237">
        <f t="shared" si="12"/>
        <v>0.3216050133193567</v>
      </c>
      <c r="Q54" s="237">
        <f t="shared" si="12"/>
        <v>0.30867521577305779</v>
      </c>
      <c r="R54" s="237">
        <f t="shared" si="12"/>
        <v>0.30271670237027731</v>
      </c>
      <c r="S54" s="237">
        <f t="shared" si="12"/>
        <v>0.30576068279134738</v>
      </c>
      <c r="T54" s="237">
        <f t="shared" si="12"/>
        <v>0.31353580832301986</v>
      </c>
      <c r="U54" s="237">
        <f t="shared" si="12"/>
        <v>0.3171851208928963</v>
      </c>
      <c r="V54" s="237">
        <f t="shared" si="12"/>
        <v>0.32652590801166725</v>
      </c>
      <c r="W54" s="237">
        <f t="shared" si="12"/>
        <v>0.319525475450124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0.2709707453837345</v>
      </c>
      <c r="C55" s="242">
        <f t="shared" si="13"/>
        <v>0.27769301206035524</v>
      </c>
      <c r="D55" s="242">
        <f t="shared" si="13"/>
        <v>0.27791882288353426</v>
      </c>
      <c r="E55" s="242">
        <f t="shared" si="13"/>
        <v>0.2965611365410355</v>
      </c>
      <c r="F55" s="242">
        <f t="shared" si="13"/>
        <v>0.3025978644634299</v>
      </c>
      <c r="G55" s="242">
        <f t="shared" si="13"/>
        <v>0.29952206671020365</v>
      </c>
      <c r="H55" s="242">
        <f t="shared" si="13"/>
        <v>0.31375625944996893</v>
      </c>
      <c r="I55" s="242">
        <f t="shared" si="13"/>
        <v>0.3359167075117751</v>
      </c>
      <c r="J55" s="242">
        <f t="shared" si="13"/>
        <v>0.35467782529191111</v>
      </c>
      <c r="K55" s="242">
        <f t="shared" si="13"/>
        <v>0.35199271478932098</v>
      </c>
      <c r="L55" s="242">
        <f t="shared" si="13"/>
        <v>0.35182379355776849</v>
      </c>
      <c r="M55" s="242">
        <f t="shared" si="13"/>
        <v>0.36665048533083328</v>
      </c>
      <c r="N55" s="242">
        <f t="shared" si="13"/>
        <v>0.38271917656265469</v>
      </c>
      <c r="O55" s="242">
        <f t="shared" si="13"/>
        <v>0.37268461461029584</v>
      </c>
      <c r="P55" s="242">
        <f t="shared" si="13"/>
        <v>0.36109721499777175</v>
      </c>
      <c r="Q55" s="242">
        <f t="shared" si="13"/>
        <v>0.38155641768570209</v>
      </c>
      <c r="R55" s="242">
        <f t="shared" si="13"/>
        <v>0.39349562963983969</v>
      </c>
      <c r="S55" s="242">
        <f t="shared" si="13"/>
        <v>0.38773796566878577</v>
      </c>
      <c r="T55" s="242">
        <f t="shared" si="13"/>
        <v>0.39080667529088542</v>
      </c>
      <c r="U55" s="242">
        <f t="shared" si="13"/>
        <v>0.38130741259220152</v>
      </c>
      <c r="V55" s="242">
        <f t="shared" si="13"/>
        <v>0.38416179348196322</v>
      </c>
      <c r="W55" s="242">
        <f t="shared" si="13"/>
        <v>0.39770851978077293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FI: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1534.1630108415989</v>
      </c>
      <c r="C3" s="205">
        <f t="shared" si="0"/>
        <v>1460.3979949289439</v>
      </c>
      <c r="D3" s="205">
        <f t="shared" si="0"/>
        <v>1278.477889632602</v>
      </c>
      <c r="E3" s="205">
        <f t="shared" si="0"/>
        <v>1380.8717708635688</v>
      </c>
      <c r="F3" s="205">
        <f t="shared" si="0"/>
        <v>1616.7952081493056</v>
      </c>
      <c r="G3" s="205">
        <f t="shared" si="0"/>
        <v>1904.0040253765844</v>
      </c>
      <c r="H3" s="205">
        <f t="shared" si="0"/>
        <v>2421.0348562164213</v>
      </c>
      <c r="I3" s="205">
        <f t="shared" si="0"/>
        <v>2250.5593824634407</v>
      </c>
      <c r="J3" s="205">
        <f t="shared" si="0"/>
        <v>2016.1326896809601</v>
      </c>
      <c r="K3" s="205">
        <f t="shared" si="0"/>
        <v>583.69487265714815</v>
      </c>
      <c r="L3" s="205">
        <f t="shared" si="0"/>
        <v>853.19765411128969</v>
      </c>
      <c r="M3" s="205">
        <f t="shared" si="0"/>
        <v>865.74129958648518</v>
      </c>
      <c r="N3" s="205">
        <f t="shared" si="0"/>
        <v>716.77922020157973</v>
      </c>
      <c r="O3" s="205">
        <f t="shared" si="0"/>
        <v>869.14661601699072</v>
      </c>
      <c r="P3" s="205">
        <f t="shared" si="0"/>
        <v>763.46332315988593</v>
      </c>
      <c r="Q3" s="205">
        <f t="shared" si="0"/>
        <v>902.59303127354985</v>
      </c>
      <c r="R3" s="205">
        <f t="shared" si="0"/>
        <v>871.83479814800125</v>
      </c>
      <c r="S3" s="205">
        <f t="shared" si="0"/>
        <v>1289.8867460554056</v>
      </c>
      <c r="T3" s="205">
        <f t="shared" si="0"/>
        <v>1059.2616835915014</v>
      </c>
      <c r="U3" s="205">
        <f t="shared" si="0"/>
        <v>696.39714248485757</v>
      </c>
      <c r="V3" s="205">
        <f t="shared" si="0"/>
        <v>994.35538337992784</v>
      </c>
      <c r="W3" s="205">
        <f t="shared" si="0"/>
        <v>892.71178371696658</v>
      </c>
      <c r="DA3" s="112"/>
    </row>
    <row r="4" spans="1:105" ht="12" customHeight="1" x14ac:dyDescent="0.25">
      <c r="A4" s="50" t="s">
        <v>41</v>
      </c>
      <c r="B4" s="243">
        <v>1217.530959518642</v>
      </c>
      <c r="C4" s="243">
        <v>1182.9549086352499</v>
      </c>
      <c r="D4" s="243">
        <v>1028.3011306094911</v>
      </c>
      <c r="E4" s="243">
        <v>1037.45912620486</v>
      </c>
      <c r="F4" s="243">
        <v>1173.307566069155</v>
      </c>
      <c r="G4" s="243">
        <v>1393.6250694719581</v>
      </c>
      <c r="H4" s="243">
        <v>1727.868060568085</v>
      </c>
      <c r="I4" s="243">
        <v>1646.9642493562651</v>
      </c>
      <c r="J4" s="243">
        <v>1497.038064256576</v>
      </c>
      <c r="K4" s="243">
        <v>447.21878112124091</v>
      </c>
      <c r="L4" s="243">
        <v>621.16238625909796</v>
      </c>
      <c r="M4" s="243">
        <v>622.7652205564832</v>
      </c>
      <c r="N4" s="243">
        <v>470.81010829427072</v>
      </c>
      <c r="O4" s="243">
        <v>583.8354183914056</v>
      </c>
      <c r="P4" s="243">
        <v>542.84439437207595</v>
      </c>
      <c r="Q4" s="243">
        <v>631.47172968072505</v>
      </c>
      <c r="R4" s="243">
        <v>621.77248564907109</v>
      </c>
      <c r="S4" s="243">
        <v>917.78119058062896</v>
      </c>
      <c r="T4" s="243">
        <v>756.32485392994397</v>
      </c>
      <c r="U4" s="243">
        <v>494.96421075832791</v>
      </c>
      <c r="V4" s="243">
        <v>714.76012780991505</v>
      </c>
      <c r="W4" s="243">
        <v>645.86288518461947</v>
      </c>
      <c r="DA4" s="83" t="s">
        <v>114</v>
      </c>
    </row>
    <row r="5" spans="1:105" ht="12" customHeight="1" x14ac:dyDescent="0.25">
      <c r="A5" s="49" t="s">
        <v>42</v>
      </c>
      <c r="B5" s="244">
        <v>316.63205132295678</v>
      </c>
      <c r="C5" s="244">
        <v>277.44308629369402</v>
      </c>
      <c r="D5" s="244">
        <v>250.17675902311089</v>
      </c>
      <c r="E5" s="244">
        <v>343.41264465870881</v>
      </c>
      <c r="F5" s="244">
        <v>443.48764208015058</v>
      </c>
      <c r="G5" s="244">
        <v>510.37895590462631</v>
      </c>
      <c r="H5" s="244">
        <v>693.16679564833635</v>
      </c>
      <c r="I5" s="244">
        <v>603.59513310717534</v>
      </c>
      <c r="J5" s="244">
        <v>519.09462542438405</v>
      </c>
      <c r="K5" s="244">
        <v>136.4760915359073</v>
      </c>
      <c r="L5" s="244">
        <v>232.03526785219171</v>
      </c>
      <c r="M5" s="244">
        <v>242.97607903000201</v>
      </c>
      <c r="N5" s="244">
        <v>245.96911190730901</v>
      </c>
      <c r="O5" s="244">
        <v>285.31119762558518</v>
      </c>
      <c r="P5" s="244">
        <v>220.61892878781001</v>
      </c>
      <c r="Q5" s="244">
        <v>271.12130159282481</v>
      </c>
      <c r="R5" s="244">
        <v>250.06231249893011</v>
      </c>
      <c r="S5" s="244">
        <v>372.10555547477668</v>
      </c>
      <c r="T5" s="244">
        <v>302.93682966155751</v>
      </c>
      <c r="U5" s="244">
        <v>201.43293172652969</v>
      </c>
      <c r="V5" s="244">
        <v>279.5952555700128</v>
      </c>
      <c r="W5" s="244">
        <v>246.84889853234711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4096.3999999999996</v>
      </c>
      <c r="C7" s="205">
        <f t="shared" si="1"/>
        <v>3938.1</v>
      </c>
      <c r="D7" s="205">
        <f t="shared" si="1"/>
        <v>4002.9</v>
      </c>
      <c r="E7" s="205">
        <f t="shared" si="1"/>
        <v>4766.2000000000007</v>
      </c>
      <c r="F7" s="205">
        <f t="shared" si="1"/>
        <v>4832.3999999999996</v>
      </c>
      <c r="G7" s="205">
        <f t="shared" si="1"/>
        <v>4739</v>
      </c>
      <c r="H7" s="205">
        <f t="shared" si="1"/>
        <v>5053.7</v>
      </c>
      <c r="I7" s="205">
        <f t="shared" si="1"/>
        <v>4430.7</v>
      </c>
      <c r="J7" s="205">
        <f t="shared" si="1"/>
        <v>4416.8</v>
      </c>
      <c r="K7" s="205">
        <f t="shared" si="1"/>
        <v>3066.2999999999997</v>
      </c>
      <c r="L7" s="205">
        <f t="shared" si="1"/>
        <v>4029.4</v>
      </c>
      <c r="M7" s="205">
        <f t="shared" si="1"/>
        <v>3989</v>
      </c>
      <c r="N7" s="205">
        <f t="shared" si="1"/>
        <v>3759.2</v>
      </c>
      <c r="O7" s="205">
        <f t="shared" si="1"/>
        <v>3516.6</v>
      </c>
      <c r="P7" s="205">
        <f t="shared" si="1"/>
        <v>3807.4</v>
      </c>
      <c r="Q7" s="205">
        <f t="shared" si="1"/>
        <v>3988.3</v>
      </c>
      <c r="R7" s="205">
        <f t="shared" si="1"/>
        <v>4101.2</v>
      </c>
      <c r="S7" s="205">
        <f t="shared" si="1"/>
        <v>4003.2</v>
      </c>
      <c r="T7" s="205">
        <f t="shared" si="1"/>
        <v>4146.3</v>
      </c>
      <c r="U7" s="205">
        <f t="shared" si="1"/>
        <v>3473.3</v>
      </c>
      <c r="V7" s="205">
        <f t="shared" si="1"/>
        <v>3497.6</v>
      </c>
      <c r="W7" s="205">
        <f t="shared" si="1"/>
        <v>4339.7</v>
      </c>
      <c r="DA7" s="112"/>
    </row>
    <row r="8" spans="1:105" ht="12" customHeight="1" x14ac:dyDescent="0.25">
      <c r="A8" s="50" t="s">
        <v>41</v>
      </c>
      <c r="B8" s="243">
        <v>3131.4</v>
      </c>
      <c r="C8" s="243">
        <v>3079.1</v>
      </c>
      <c r="D8" s="243">
        <v>3094.9</v>
      </c>
      <c r="E8" s="243">
        <v>3409.3</v>
      </c>
      <c r="F8" s="243">
        <v>3337.5</v>
      </c>
      <c r="G8" s="243">
        <v>3317.4</v>
      </c>
      <c r="H8" s="243">
        <v>3454</v>
      </c>
      <c r="I8" s="243">
        <v>3117</v>
      </c>
      <c r="J8" s="243">
        <v>3150.1</v>
      </c>
      <c r="K8" s="243">
        <v>2220.6999999999998</v>
      </c>
      <c r="L8" s="243">
        <v>2764.8</v>
      </c>
      <c r="M8" s="243">
        <v>2702.6</v>
      </c>
      <c r="N8" s="243">
        <v>2299.1999999999998</v>
      </c>
      <c r="O8" s="243">
        <v>2216.6</v>
      </c>
      <c r="P8" s="243">
        <v>2542.4</v>
      </c>
      <c r="Q8" s="243">
        <v>2623.3</v>
      </c>
      <c r="R8" s="243">
        <v>2751.2</v>
      </c>
      <c r="S8" s="243">
        <v>2703.2</v>
      </c>
      <c r="T8" s="243">
        <v>2796.3</v>
      </c>
      <c r="U8" s="243">
        <v>2318.3000000000002</v>
      </c>
      <c r="V8" s="243">
        <v>2381.866</v>
      </c>
      <c r="W8" s="243">
        <v>2955.3359999999998</v>
      </c>
      <c r="DA8" s="83" t="s">
        <v>117</v>
      </c>
    </row>
    <row r="9" spans="1:105" ht="12" customHeight="1" x14ac:dyDescent="0.25">
      <c r="A9" s="49" t="s">
        <v>42</v>
      </c>
      <c r="B9" s="244">
        <v>965</v>
      </c>
      <c r="C9" s="244">
        <v>859</v>
      </c>
      <c r="D9" s="244">
        <v>908</v>
      </c>
      <c r="E9" s="244">
        <v>1356.9</v>
      </c>
      <c r="F9" s="244">
        <v>1494.9</v>
      </c>
      <c r="G9" s="244">
        <v>1421.6</v>
      </c>
      <c r="H9" s="244">
        <v>1599.7</v>
      </c>
      <c r="I9" s="244">
        <v>1313.7</v>
      </c>
      <c r="J9" s="244">
        <v>1266.7</v>
      </c>
      <c r="K9" s="244">
        <v>845.6</v>
      </c>
      <c r="L9" s="244">
        <v>1264.5999999999999</v>
      </c>
      <c r="M9" s="244">
        <v>1286.4000000000001</v>
      </c>
      <c r="N9" s="244">
        <v>1460</v>
      </c>
      <c r="O9" s="244">
        <v>1300</v>
      </c>
      <c r="P9" s="244">
        <v>1265</v>
      </c>
      <c r="Q9" s="244">
        <v>1365</v>
      </c>
      <c r="R9" s="244">
        <v>1350</v>
      </c>
      <c r="S9" s="244">
        <v>1300</v>
      </c>
      <c r="T9" s="244">
        <v>1350</v>
      </c>
      <c r="U9" s="244">
        <v>1155</v>
      </c>
      <c r="V9" s="244">
        <v>1115.7339999999999</v>
      </c>
      <c r="W9" s="244">
        <v>1384.364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4700.0000000000009</v>
      </c>
      <c r="C11" s="205">
        <f t="shared" si="2"/>
        <v>4317.5266338944875</v>
      </c>
      <c r="D11" s="205">
        <f t="shared" si="2"/>
        <v>4317.5266338944875</v>
      </c>
      <c r="E11" s="205">
        <f t="shared" si="2"/>
        <v>5162.7172338075416</v>
      </c>
      <c r="F11" s="205">
        <f t="shared" si="2"/>
        <v>5347.804127330558</v>
      </c>
      <c r="G11" s="205">
        <f t="shared" si="2"/>
        <v>5347.804127330558</v>
      </c>
      <c r="H11" s="205">
        <f t="shared" si="2"/>
        <v>5440.3475740920658</v>
      </c>
      <c r="I11" s="205">
        <f t="shared" si="2"/>
        <v>5440.3475740920658</v>
      </c>
      <c r="J11" s="205">
        <f t="shared" si="2"/>
        <v>5440.3475740920658</v>
      </c>
      <c r="K11" s="205">
        <f t="shared" si="2"/>
        <v>5440.3475740920658</v>
      </c>
      <c r="L11" s="205">
        <f t="shared" si="2"/>
        <v>5347.804127330558</v>
      </c>
      <c r="M11" s="205">
        <f t="shared" si="2"/>
        <v>4965.3307612250446</v>
      </c>
      <c r="N11" s="205">
        <f t="shared" si="2"/>
        <v>4965.3307612250446</v>
      </c>
      <c r="O11" s="205">
        <f t="shared" si="2"/>
        <v>4872.7873144635359</v>
      </c>
      <c r="P11" s="205">
        <f t="shared" si="2"/>
        <v>4872.7873144635359</v>
      </c>
      <c r="Q11" s="205">
        <f t="shared" si="2"/>
        <v>4872.7873144635359</v>
      </c>
      <c r="R11" s="205">
        <f t="shared" si="2"/>
        <v>4397.7705015965139</v>
      </c>
      <c r="S11" s="205">
        <f t="shared" si="2"/>
        <v>4397.7705015965139</v>
      </c>
      <c r="T11" s="205">
        <f t="shared" si="2"/>
        <v>4780.2438677020282</v>
      </c>
      <c r="U11" s="205">
        <f t="shared" si="2"/>
        <v>4687.7004209405204</v>
      </c>
      <c r="V11" s="205">
        <f t="shared" si="2"/>
        <v>4305.2270548350061</v>
      </c>
      <c r="W11" s="205">
        <f t="shared" si="2"/>
        <v>4780.2438677020282</v>
      </c>
      <c r="DA11" s="112"/>
    </row>
    <row r="12" spans="1:105" ht="12" customHeight="1" x14ac:dyDescent="0.25">
      <c r="A12" s="50" t="s">
        <v>41</v>
      </c>
      <c r="B12" s="243">
        <v>3684.21052631579</v>
      </c>
      <c r="C12" s="243">
        <v>3301.7371602102762</v>
      </c>
      <c r="D12" s="243">
        <v>3301.7371602102762</v>
      </c>
      <c r="E12" s="243">
        <v>3684.21052631579</v>
      </c>
      <c r="F12" s="243">
        <v>3684.21052631579</v>
      </c>
      <c r="G12" s="243">
        <v>3684.21052631579</v>
      </c>
      <c r="H12" s="243">
        <v>3684.21052631579</v>
      </c>
      <c r="I12" s="243">
        <v>3684.21052631579</v>
      </c>
      <c r="J12" s="243">
        <v>3684.21052631579</v>
      </c>
      <c r="K12" s="243">
        <v>3684.21052631579</v>
      </c>
      <c r="L12" s="243">
        <v>3684.21052631579</v>
      </c>
      <c r="M12" s="243">
        <v>3301.7371602102762</v>
      </c>
      <c r="N12" s="243">
        <v>3301.7371602102762</v>
      </c>
      <c r="O12" s="243">
        <v>3301.7371602102762</v>
      </c>
      <c r="P12" s="243">
        <v>3301.7371602102762</v>
      </c>
      <c r="Q12" s="243">
        <v>3301.7371602102762</v>
      </c>
      <c r="R12" s="243">
        <v>2919.2637941047619</v>
      </c>
      <c r="S12" s="243">
        <v>2919.2637941047619</v>
      </c>
      <c r="T12" s="243">
        <v>3301.7371602102762</v>
      </c>
      <c r="U12" s="243">
        <v>3301.7371602102762</v>
      </c>
      <c r="V12" s="243">
        <v>2919.2637941047619</v>
      </c>
      <c r="W12" s="243">
        <v>3301.7371602102762</v>
      </c>
      <c r="DA12" s="83" t="s">
        <v>120</v>
      </c>
    </row>
    <row r="13" spans="1:105" ht="12" customHeight="1" x14ac:dyDescent="0.25">
      <c r="A13" s="49" t="s">
        <v>42</v>
      </c>
      <c r="B13" s="244">
        <v>1015.789473684211</v>
      </c>
      <c r="C13" s="244">
        <v>1015.789473684211</v>
      </c>
      <c r="D13" s="244">
        <v>1015.789473684211</v>
      </c>
      <c r="E13" s="244">
        <v>1478.506707491752</v>
      </c>
      <c r="F13" s="244">
        <v>1663.593601014768</v>
      </c>
      <c r="G13" s="244">
        <v>1663.593601014768</v>
      </c>
      <c r="H13" s="244">
        <v>1756.1370477762759</v>
      </c>
      <c r="I13" s="244">
        <v>1756.1370477762759</v>
      </c>
      <c r="J13" s="244">
        <v>1756.1370477762759</v>
      </c>
      <c r="K13" s="244">
        <v>1756.1370477762759</v>
      </c>
      <c r="L13" s="244">
        <v>1663.593601014768</v>
      </c>
      <c r="M13" s="244">
        <v>1663.593601014768</v>
      </c>
      <c r="N13" s="244">
        <v>1663.593601014768</v>
      </c>
      <c r="O13" s="244">
        <v>1571.05015425326</v>
      </c>
      <c r="P13" s="244">
        <v>1571.05015425326</v>
      </c>
      <c r="Q13" s="244">
        <v>1571.05015425326</v>
      </c>
      <c r="R13" s="244">
        <v>1478.506707491752</v>
      </c>
      <c r="S13" s="244">
        <v>1478.506707491752</v>
      </c>
      <c r="T13" s="244">
        <v>1478.506707491752</v>
      </c>
      <c r="U13" s="244">
        <v>1385.963260730244</v>
      </c>
      <c r="V13" s="244">
        <v>1385.963260730244</v>
      </c>
      <c r="W13" s="244">
        <v>1478.506707491752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0</v>
      </c>
      <c r="E14" s="212">
        <f t="shared" si="3"/>
        <v>937.73404667456339</v>
      </c>
      <c r="F14" s="212">
        <f t="shared" si="3"/>
        <v>185.0868935230165</v>
      </c>
      <c r="G14" s="212">
        <f t="shared" si="3"/>
        <v>0</v>
      </c>
      <c r="H14" s="212">
        <f t="shared" si="3"/>
        <v>567.56025962853039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0</v>
      </c>
      <c r="T14" s="212">
        <f t="shared" si="3"/>
        <v>382.47336610551389</v>
      </c>
      <c r="U14" s="212">
        <f t="shared" si="3"/>
        <v>0</v>
      </c>
      <c r="V14" s="212">
        <f t="shared" si="3"/>
        <v>0</v>
      </c>
      <c r="W14" s="212">
        <f t="shared" si="3"/>
        <v>475.01681286702211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0</v>
      </c>
      <c r="E15" s="243">
        <v>382.47336610551389</v>
      </c>
      <c r="F15" s="243">
        <v>0</v>
      </c>
      <c r="G15" s="243">
        <v>0</v>
      </c>
      <c r="H15" s="243">
        <v>382.47336610551389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0</v>
      </c>
      <c r="T15" s="243">
        <v>382.47336610551389</v>
      </c>
      <c r="U15" s="243">
        <v>0</v>
      </c>
      <c r="V15" s="243">
        <v>0</v>
      </c>
      <c r="W15" s="243">
        <v>382.47336610551389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555.26068056904944</v>
      </c>
      <c r="F16" s="244">
        <v>185.0868935230165</v>
      </c>
      <c r="G16" s="244">
        <v>0</v>
      </c>
      <c r="H16" s="244">
        <v>185.0868935230165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92.543446761508235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382.47336610551383</v>
      </c>
      <c r="D17" s="212">
        <f t="shared" si="4"/>
        <v>0</v>
      </c>
      <c r="E17" s="212">
        <f t="shared" si="4"/>
        <v>92.543446761508449</v>
      </c>
      <c r="F17" s="212">
        <f t="shared" si="4"/>
        <v>0</v>
      </c>
      <c r="G17" s="212">
        <f t="shared" si="4"/>
        <v>0</v>
      </c>
      <c r="H17" s="212">
        <f t="shared" si="4"/>
        <v>475.01681286702228</v>
      </c>
      <c r="I17" s="212">
        <f t="shared" si="4"/>
        <v>0</v>
      </c>
      <c r="J17" s="212">
        <f t="shared" si="4"/>
        <v>0</v>
      </c>
      <c r="K17" s="212">
        <f t="shared" si="4"/>
        <v>0</v>
      </c>
      <c r="L17" s="212">
        <f t="shared" si="4"/>
        <v>92.543446761507994</v>
      </c>
      <c r="M17" s="212">
        <f t="shared" si="4"/>
        <v>382.47336610551383</v>
      </c>
      <c r="N17" s="212">
        <f t="shared" si="4"/>
        <v>0</v>
      </c>
      <c r="O17" s="212">
        <f t="shared" si="4"/>
        <v>92.543446761507994</v>
      </c>
      <c r="P17" s="212">
        <f t="shared" si="4"/>
        <v>0</v>
      </c>
      <c r="Q17" s="212">
        <f t="shared" si="4"/>
        <v>0</v>
      </c>
      <c r="R17" s="212">
        <f t="shared" si="4"/>
        <v>475.01681286702228</v>
      </c>
      <c r="S17" s="212">
        <f t="shared" si="4"/>
        <v>0</v>
      </c>
      <c r="T17" s="212">
        <f t="shared" si="4"/>
        <v>0</v>
      </c>
      <c r="U17" s="212">
        <f t="shared" si="4"/>
        <v>92.543446761507994</v>
      </c>
      <c r="V17" s="212">
        <f t="shared" si="4"/>
        <v>382.47336610551429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382.47336610551383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382.47336610551383</v>
      </c>
      <c r="I18" s="243">
        <f t="shared" si="5"/>
        <v>0</v>
      </c>
      <c r="J18" s="243">
        <f t="shared" si="5"/>
        <v>0</v>
      </c>
      <c r="K18" s="243">
        <f t="shared" si="5"/>
        <v>0</v>
      </c>
      <c r="L18" s="243">
        <f t="shared" si="5"/>
        <v>0</v>
      </c>
      <c r="M18" s="243">
        <f t="shared" si="5"/>
        <v>382.47336610551383</v>
      </c>
      <c r="N18" s="243">
        <f t="shared" si="5"/>
        <v>0</v>
      </c>
      <c r="O18" s="243">
        <f t="shared" si="5"/>
        <v>0</v>
      </c>
      <c r="P18" s="243">
        <f t="shared" si="5"/>
        <v>0</v>
      </c>
      <c r="Q18" s="243">
        <f t="shared" si="5"/>
        <v>0</v>
      </c>
      <c r="R18" s="243">
        <f t="shared" si="5"/>
        <v>382.47336610551429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382.47336610551429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92.543446761508449</v>
      </c>
      <c r="F19" s="244">
        <f t="shared" si="6"/>
        <v>0</v>
      </c>
      <c r="G19" s="244">
        <f t="shared" si="6"/>
        <v>0</v>
      </c>
      <c r="H19" s="244">
        <f t="shared" si="6"/>
        <v>92.543446761508449</v>
      </c>
      <c r="I19" s="244">
        <f t="shared" si="6"/>
        <v>0</v>
      </c>
      <c r="J19" s="244">
        <f t="shared" si="6"/>
        <v>0</v>
      </c>
      <c r="K19" s="244">
        <f t="shared" si="6"/>
        <v>0</v>
      </c>
      <c r="L19" s="244">
        <f t="shared" si="6"/>
        <v>92.543446761507994</v>
      </c>
      <c r="M19" s="244">
        <f t="shared" si="6"/>
        <v>0</v>
      </c>
      <c r="N19" s="244">
        <f t="shared" si="6"/>
        <v>0</v>
      </c>
      <c r="O19" s="244">
        <f t="shared" si="6"/>
        <v>92.543446761507994</v>
      </c>
      <c r="P19" s="244">
        <f t="shared" si="6"/>
        <v>0</v>
      </c>
      <c r="Q19" s="244">
        <f t="shared" si="6"/>
        <v>0</v>
      </c>
      <c r="R19" s="244">
        <f t="shared" si="6"/>
        <v>92.543446761507994</v>
      </c>
      <c r="S19" s="244">
        <f t="shared" si="6"/>
        <v>0</v>
      </c>
      <c r="T19" s="244">
        <f t="shared" si="6"/>
        <v>0</v>
      </c>
      <c r="U19" s="244">
        <f t="shared" si="6"/>
        <v>92.543446761507994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603.60000000000093</v>
      </c>
      <c r="C20" s="205">
        <f t="shared" si="7"/>
        <v>379.42663389448728</v>
      </c>
      <c r="D20" s="205">
        <f t="shared" si="7"/>
        <v>314.6266338944871</v>
      </c>
      <c r="E20" s="205">
        <f t="shared" si="7"/>
        <v>396.51723380754174</v>
      </c>
      <c r="F20" s="205">
        <f t="shared" si="7"/>
        <v>515.40412733055791</v>
      </c>
      <c r="G20" s="205">
        <f t="shared" si="7"/>
        <v>608.804127330558</v>
      </c>
      <c r="H20" s="205">
        <f t="shared" si="7"/>
        <v>386.64757409206595</v>
      </c>
      <c r="I20" s="205">
        <f t="shared" si="7"/>
        <v>1009.647574092066</v>
      </c>
      <c r="J20" s="205">
        <f t="shared" si="7"/>
        <v>1023.547574092066</v>
      </c>
      <c r="K20" s="205">
        <f t="shared" si="7"/>
        <v>2374.047574092066</v>
      </c>
      <c r="L20" s="205">
        <f t="shared" si="7"/>
        <v>1318.4041273305579</v>
      </c>
      <c r="M20" s="205">
        <f t="shared" si="7"/>
        <v>976.33076122504417</v>
      </c>
      <c r="N20" s="205">
        <f t="shared" si="7"/>
        <v>1206.1307612250444</v>
      </c>
      <c r="O20" s="205">
        <f t="shared" si="7"/>
        <v>1356.1873144635363</v>
      </c>
      <c r="P20" s="205">
        <f t="shared" si="7"/>
        <v>1065.3873144635361</v>
      </c>
      <c r="Q20" s="205">
        <f t="shared" si="7"/>
        <v>884.48731446353599</v>
      </c>
      <c r="R20" s="205">
        <f t="shared" si="7"/>
        <v>296.57050159651408</v>
      </c>
      <c r="S20" s="205">
        <f t="shared" si="7"/>
        <v>394.57050159651408</v>
      </c>
      <c r="T20" s="205">
        <f t="shared" si="7"/>
        <v>633.943867702028</v>
      </c>
      <c r="U20" s="205">
        <f t="shared" si="7"/>
        <v>1214.40042094052</v>
      </c>
      <c r="V20" s="205">
        <f t="shared" si="7"/>
        <v>807.62705483500599</v>
      </c>
      <c r="W20" s="205">
        <f t="shared" si="7"/>
        <v>440.54386770202836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552.81052631578996</v>
      </c>
      <c r="C21" s="243">
        <f t="shared" si="8"/>
        <v>222.63716021027631</v>
      </c>
      <c r="D21" s="243">
        <f t="shared" si="8"/>
        <v>206.83716021027612</v>
      </c>
      <c r="E21" s="243">
        <f t="shared" si="8"/>
        <v>274.91052631578987</v>
      </c>
      <c r="F21" s="243">
        <f t="shared" si="8"/>
        <v>346.71052631579005</v>
      </c>
      <c r="G21" s="243">
        <f t="shared" si="8"/>
        <v>366.81052631578996</v>
      </c>
      <c r="H21" s="243">
        <f t="shared" si="8"/>
        <v>230.21052631579005</v>
      </c>
      <c r="I21" s="243">
        <f t="shared" si="8"/>
        <v>567.21052631579005</v>
      </c>
      <c r="J21" s="243">
        <f t="shared" si="8"/>
        <v>534.11052631579014</v>
      </c>
      <c r="K21" s="243">
        <f t="shared" si="8"/>
        <v>1463.5105263157902</v>
      </c>
      <c r="L21" s="243">
        <f t="shared" si="8"/>
        <v>919.41052631578987</v>
      </c>
      <c r="M21" s="243">
        <f t="shared" si="8"/>
        <v>599.13716021027631</v>
      </c>
      <c r="N21" s="243">
        <f t="shared" si="8"/>
        <v>1002.5371602102764</v>
      </c>
      <c r="O21" s="243">
        <f t="shared" si="8"/>
        <v>1085.1371602102763</v>
      </c>
      <c r="P21" s="243">
        <f t="shared" si="8"/>
        <v>759.33716021027612</v>
      </c>
      <c r="Q21" s="243">
        <f t="shared" si="8"/>
        <v>678.43716021027603</v>
      </c>
      <c r="R21" s="243">
        <f t="shared" si="8"/>
        <v>168.06379410476211</v>
      </c>
      <c r="S21" s="243">
        <f t="shared" si="8"/>
        <v>216.06379410476211</v>
      </c>
      <c r="T21" s="243">
        <f t="shared" si="8"/>
        <v>505.43716021027603</v>
      </c>
      <c r="U21" s="243">
        <f t="shared" si="8"/>
        <v>983.43716021027603</v>
      </c>
      <c r="V21" s="243">
        <f t="shared" si="8"/>
        <v>537.39779410476194</v>
      </c>
      <c r="W21" s="243">
        <f t="shared" si="8"/>
        <v>346.40116021027643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50.789473684210975</v>
      </c>
      <c r="C22" s="244">
        <f t="shared" si="9"/>
        <v>156.78947368421098</v>
      </c>
      <c r="D22" s="244">
        <f t="shared" si="9"/>
        <v>107.78947368421098</v>
      </c>
      <c r="E22" s="244">
        <f t="shared" si="9"/>
        <v>121.60670749175188</v>
      </c>
      <c r="F22" s="244">
        <f t="shared" si="9"/>
        <v>168.69360101476786</v>
      </c>
      <c r="G22" s="244">
        <f t="shared" si="9"/>
        <v>241.99360101476805</v>
      </c>
      <c r="H22" s="244">
        <f t="shared" si="9"/>
        <v>156.4370477762759</v>
      </c>
      <c r="I22" s="244">
        <f t="shared" si="9"/>
        <v>442.4370477762759</v>
      </c>
      <c r="J22" s="244">
        <f t="shared" si="9"/>
        <v>489.4370477762759</v>
      </c>
      <c r="K22" s="244">
        <f t="shared" si="9"/>
        <v>910.53704777627593</v>
      </c>
      <c r="L22" s="244">
        <f t="shared" si="9"/>
        <v>398.99360101476805</v>
      </c>
      <c r="M22" s="244">
        <f t="shared" si="9"/>
        <v>377.19360101476786</v>
      </c>
      <c r="N22" s="244">
        <f t="shared" si="9"/>
        <v>203.59360101476796</v>
      </c>
      <c r="O22" s="244">
        <f t="shared" si="9"/>
        <v>271.05015425325996</v>
      </c>
      <c r="P22" s="244">
        <f t="shared" si="9"/>
        <v>306.05015425325996</v>
      </c>
      <c r="Q22" s="244">
        <f t="shared" si="9"/>
        <v>206.05015425325996</v>
      </c>
      <c r="R22" s="244">
        <f t="shared" si="9"/>
        <v>128.50670749175197</v>
      </c>
      <c r="S22" s="244">
        <f t="shared" si="9"/>
        <v>178.50670749175197</v>
      </c>
      <c r="T22" s="244">
        <f t="shared" si="9"/>
        <v>128.50670749175197</v>
      </c>
      <c r="U22" s="244">
        <f t="shared" si="9"/>
        <v>230.96326073024397</v>
      </c>
      <c r="V22" s="244">
        <f t="shared" si="9"/>
        <v>270.22926073024405</v>
      </c>
      <c r="W22" s="244">
        <f t="shared" si="9"/>
        <v>94.142707491751935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694.43731728288901</v>
      </c>
      <c r="C25" s="212">
        <v>683.40498710232157</v>
      </c>
      <c r="D25" s="212">
        <v>723.47618228718829</v>
      </c>
      <c r="E25" s="212">
        <v>694.07188306104888</v>
      </c>
      <c r="F25" s="212">
        <v>730.51986242476346</v>
      </c>
      <c r="G25" s="212">
        <v>741.43258813413581</v>
      </c>
      <c r="H25" s="212">
        <v>745.93714531384353</v>
      </c>
      <c r="I25" s="212">
        <v>724.34273430782457</v>
      </c>
      <c r="J25" s="212">
        <v>693.5741186586414</v>
      </c>
      <c r="K25" s="212">
        <v>565.17403267411873</v>
      </c>
      <c r="L25" s="212">
        <v>743.57601031814272</v>
      </c>
      <c r="M25" s="212">
        <v>721.05735167669809</v>
      </c>
      <c r="N25" s="212">
        <v>613.73147033533962</v>
      </c>
      <c r="O25" s="212">
        <v>657.21109200343949</v>
      </c>
      <c r="P25" s="212">
        <v>721.89329320722265</v>
      </c>
      <c r="Q25" s="212">
        <v>762.27970765262251</v>
      </c>
      <c r="R25" s="212">
        <v>777.67781599312116</v>
      </c>
      <c r="S25" s="212">
        <v>735.0023215821152</v>
      </c>
      <c r="T25" s="212">
        <v>766.24178847807389</v>
      </c>
      <c r="U25" s="212">
        <v>753.89871023215812</v>
      </c>
      <c r="V25" s="212">
        <v>733.97067927773014</v>
      </c>
      <c r="W25" s="212">
        <v>807.08572656921751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106.34135855546002</v>
      </c>
      <c r="C26" s="215">
        <f t="shared" si="10"/>
        <v>88.14608770421323</v>
      </c>
      <c r="D26" s="215">
        <f t="shared" si="10"/>
        <v>102.14247635425622</v>
      </c>
      <c r="E26" s="215">
        <f t="shared" si="10"/>
        <v>102.84230438521062</v>
      </c>
      <c r="F26" s="215">
        <f t="shared" si="10"/>
        <v>110.75528804815136</v>
      </c>
      <c r="G26" s="215">
        <f t="shared" si="10"/>
        <v>111.45503009458295</v>
      </c>
      <c r="H26" s="215">
        <f t="shared" si="10"/>
        <v>104.45692175408426</v>
      </c>
      <c r="I26" s="215">
        <f t="shared" si="10"/>
        <v>97.458727429062748</v>
      </c>
      <c r="J26" s="215">
        <f t="shared" si="10"/>
        <v>94.475494411006011</v>
      </c>
      <c r="K26" s="215">
        <f t="shared" si="10"/>
        <v>80.663026655202046</v>
      </c>
      <c r="L26" s="215">
        <f t="shared" si="10"/>
        <v>97.642648323301799</v>
      </c>
      <c r="M26" s="215">
        <f t="shared" si="10"/>
        <v>100.25795356835768</v>
      </c>
      <c r="N26" s="215">
        <f t="shared" si="10"/>
        <v>14.69621668099742</v>
      </c>
      <c r="O26" s="215">
        <f t="shared" si="10"/>
        <v>22.412897678417888</v>
      </c>
      <c r="P26" s="215">
        <f t="shared" si="10"/>
        <v>24.549527085124677</v>
      </c>
      <c r="Q26" s="215">
        <f t="shared" si="10"/>
        <v>23.149957007738607</v>
      </c>
      <c r="R26" s="215">
        <f t="shared" si="10"/>
        <v>25.212123817712808</v>
      </c>
      <c r="S26" s="215">
        <f t="shared" si="10"/>
        <v>24.512295786758376</v>
      </c>
      <c r="T26" s="215">
        <f t="shared" si="10"/>
        <v>27.292949269131551</v>
      </c>
      <c r="U26" s="215">
        <f t="shared" si="10"/>
        <v>26.59312123817713</v>
      </c>
      <c r="V26" s="215">
        <f t="shared" si="10"/>
        <v>27.292949269131551</v>
      </c>
      <c r="W26" s="215">
        <f t="shared" si="10"/>
        <v>30.203955288048153</v>
      </c>
      <c r="DA26" s="85"/>
    </row>
    <row r="27" spans="1:105" ht="12" customHeight="1" x14ac:dyDescent="0.25">
      <c r="A27" s="18" t="s">
        <v>39</v>
      </c>
      <c r="B27" s="206">
        <v>0.66878761822871979</v>
      </c>
      <c r="C27" s="206">
        <v>0.66878761822871979</v>
      </c>
      <c r="D27" s="206">
        <v>0.66878761822871979</v>
      </c>
      <c r="E27" s="206">
        <v>0.66878761822871979</v>
      </c>
      <c r="F27" s="206">
        <v>0.88374892519345849</v>
      </c>
      <c r="G27" s="206">
        <v>0.88374892519345849</v>
      </c>
      <c r="H27" s="206">
        <v>0.88374892519345849</v>
      </c>
      <c r="I27" s="206">
        <v>0.88374892519345849</v>
      </c>
      <c r="J27" s="206">
        <v>0</v>
      </c>
      <c r="K27" s="206">
        <v>0.88374892519345849</v>
      </c>
      <c r="L27" s="206">
        <v>1.767497850386931</v>
      </c>
      <c r="M27" s="206">
        <v>0.88374892519345849</v>
      </c>
      <c r="N27" s="206">
        <v>0</v>
      </c>
      <c r="O27" s="206">
        <v>0.71848667239896713</v>
      </c>
      <c r="P27" s="206">
        <v>2.1553740326741182</v>
      </c>
      <c r="Q27" s="206">
        <v>2.1553740326741182</v>
      </c>
      <c r="R27" s="206">
        <v>0.71848667239896713</v>
      </c>
      <c r="S27" s="206">
        <v>0.71848667239896713</v>
      </c>
      <c r="T27" s="206">
        <v>0</v>
      </c>
      <c r="U27" s="206">
        <v>0</v>
      </c>
      <c r="V27" s="206">
        <v>0</v>
      </c>
      <c r="W27" s="206">
        <v>4.3106620808254519</v>
      </c>
      <c r="DA27" s="71" t="s">
        <v>128</v>
      </c>
    </row>
    <row r="28" spans="1:105" ht="12" customHeight="1" x14ac:dyDescent="0.25">
      <c r="A28" s="18" t="s">
        <v>40</v>
      </c>
      <c r="B28" s="206">
        <v>105.6725709372313</v>
      </c>
      <c r="C28" s="206">
        <v>87.47730008598451</v>
      </c>
      <c r="D28" s="206">
        <v>101.4736887360275</v>
      </c>
      <c r="E28" s="206">
        <v>102.1735167669819</v>
      </c>
      <c r="F28" s="206">
        <v>109.8715391229579</v>
      </c>
      <c r="G28" s="206">
        <v>110.57128116938949</v>
      </c>
      <c r="H28" s="206">
        <v>103.5731728288908</v>
      </c>
      <c r="I28" s="206">
        <v>96.574978503869289</v>
      </c>
      <c r="J28" s="206">
        <v>94.475494411006011</v>
      </c>
      <c r="K28" s="206">
        <v>79.779277730008587</v>
      </c>
      <c r="L28" s="206">
        <v>95.875150472914868</v>
      </c>
      <c r="M28" s="206">
        <v>99.374204643164219</v>
      </c>
      <c r="N28" s="206">
        <v>14.69621668099742</v>
      </c>
      <c r="O28" s="206">
        <v>21.694411006018921</v>
      </c>
      <c r="P28" s="206">
        <v>22.394153052450559</v>
      </c>
      <c r="Q28" s="206">
        <v>20.994582975064489</v>
      </c>
      <c r="R28" s="206">
        <v>24.493637145313841</v>
      </c>
      <c r="S28" s="206">
        <v>23.793809114359409</v>
      </c>
      <c r="T28" s="206">
        <v>27.292949269131551</v>
      </c>
      <c r="U28" s="206">
        <v>26.59312123817713</v>
      </c>
      <c r="V28" s="206">
        <v>27.292949269131551</v>
      </c>
      <c r="W28" s="206">
        <v>25.893293207222701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103.16001719690456</v>
      </c>
      <c r="C29" s="206">
        <f t="shared" si="11"/>
        <v>109.49174548581256</v>
      </c>
      <c r="D29" s="206">
        <f t="shared" si="11"/>
        <v>119.43009458297504</v>
      </c>
      <c r="E29" s="206">
        <f t="shared" si="11"/>
        <v>125.35829750644882</v>
      </c>
      <c r="F29" s="206">
        <f t="shared" si="11"/>
        <v>131.70687876182285</v>
      </c>
      <c r="G29" s="206">
        <f t="shared" si="11"/>
        <v>147.31779879621664</v>
      </c>
      <c r="H29" s="206">
        <f t="shared" si="11"/>
        <v>156.75915735167669</v>
      </c>
      <c r="I29" s="206">
        <f t="shared" si="11"/>
        <v>129.28736027515049</v>
      </c>
      <c r="J29" s="206">
        <f t="shared" si="11"/>
        <v>136.11324161650896</v>
      </c>
      <c r="K29" s="206">
        <f t="shared" si="11"/>
        <v>108.08976784178847</v>
      </c>
      <c r="L29" s="206">
        <f t="shared" si="11"/>
        <v>123.13095442820291</v>
      </c>
      <c r="M29" s="206">
        <f t="shared" si="11"/>
        <v>113.73886500429923</v>
      </c>
      <c r="N29" s="206">
        <f t="shared" si="11"/>
        <v>117.11134995700772</v>
      </c>
      <c r="O29" s="206">
        <f t="shared" si="11"/>
        <v>110.05425623387789</v>
      </c>
      <c r="P29" s="206">
        <f t="shared" si="11"/>
        <v>107.84299226139295</v>
      </c>
      <c r="Q29" s="206">
        <f t="shared" si="11"/>
        <v>110.32975064488392</v>
      </c>
      <c r="R29" s="206">
        <f t="shared" si="11"/>
        <v>107.93938091143593</v>
      </c>
      <c r="S29" s="206">
        <f t="shared" si="11"/>
        <v>114.77128116938951</v>
      </c>
      <c r="T29" s="206">
        <f t="shared" si="11"/>
        <v>99.367755803955276</v>
      </c>
      <c r="U29" s="206">
        <f t="shared" si="11"/>
        <v>14.847463456577813</v>
      </c>
      <c r="V29" s="206">
        <f t="shared" si="11"/>
        <v>8.6883920894239033</v>
      </c>
      <c r="W29" s="206">
        <f t="shared" si="11"/>
        <v>7.6289767841788469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78.346259673258814</v>
      </c>
      <c r="C31" s="206">
        <v>82.76010318142734</v>
      </c>
      <c r="D31" s="206">
        <v>83.863542562338765</v>
      </c>
      <c r="E31" s="206">
        <v>92.691315563198614</v>
      </c>
      <c r="F31" s="206">
        <v>98.208684436801363</v>
      </c>
      <c r="G31" s="206">
        <v>114.7607050730868</v>
      </c>
      <c r="H31" s="206">
        <v>120.2779879621668</v>
      </c>
      <c r="I31" s="206">
        <v>102.6225279449699</v>
      </c>
      <c r="J31" s="206">
        <v>111.4503009458297</v>
      </c>
      <c r="K31" s="206">
        <v>89.380911435941528</v>
      </c>
      <c r="L31" s="206">
        <v>99.312123817712802</v>
      </c>
      <c r="M31" s="206">
        <v>96.001719690455715</v>
      </c>
      <c r="N31" s="206">
        <v>99.312123817712802</v>
      </c>
      <c r="O31" s="206">
        <v>97.315391229578665</v>
      </c>
      <c r="P31" s="206">
        <v>95.10369733447979</v>
      </c>
      <c r="Q31" s="206">
        <v>99.527085124677555</v>
      </c>
      <c r="R31" s="206">
        <v>103.95047291487531</v>
      </c>
      <c r="S31" s="206">
        <v>111.6914875322442</v>
      </c>
      <c r="T31" s="206">
        <v>97.315391229578665</v>
      </c>
      <c r="U31" s="206">
        <v>6.635167669819432</v>
      </c>
      <c r="V31" s="206">
        <v>6.635167669819432</v>
      </c>
      <c r="W31" s="206">
        <v>6.635167669819432</v>
      </c>
      <c r="DA31" s="71" t="s">
        <v>131</v>
      </c>
    </row>
    <row r="32" spans="1:105" ht="12" customHeight="1" x14ac:dyDescent="0.25">
      <c r="A32" s="18" t="s">
        <v>69</v>
      </c>
      <c r="B32" s="206">
        <v>6.1622527944969896</v>
      </c>
      <c r="C32" s="206">
        <v>5.135167669819432</v>
      </c>
      <c r="D32" s="206">
        <v>5.135167669819432</v>
      </c>
      <c r="E32" s="206">
        <v>6.1622527944969896</v>
      </c>
      <c r="F32" s="206">
        <v>3.0668099742046429</v>
      </c>
      <c r="G32" s="206">
        <v>4.0890799656061896</v>
      </c>
      <c r="H32" s="206">
        <v>4.086500429922614</v>
      </c>
      <c r="I32" s="206">
        <v>4.086758383490972</v>
      </c>
      <c r="J32" s="206">
        <v>5.1085984522785894</v>
      </c>
      <c r="K32" s="206">
        <v>3.0654342218400692</v>
      </c>
      <c r="L32" s="206">
        <v>8.1754084264832318</v>
      </c>
      <c r="M32" s="206">
        <v>3.065348237317282</v>
      </c>
      <c r="N32" s="206">
        <v>4.0871023215821154</v>
      </c>
      <c r="O32" s="206">
        <v>3.0954428202923472</v>
      </c>
      <c r="P32" s="206">
        <v>3.0954428202923472</v>
      </c>
      <c r="Q32" s="206">
        <v>3.0914015477214098</v>
      </c>
      <c r="R32" s="206">
        <v>2.059071367153912</v>
      </c>
      <c r="S32" s="206">
        <v>3.079793637145313</v>
      </c>
      <c r="T32" s="206">
        <v>2.0523645743766119</v>
      </c>
      <c r="U32" s="206">
        <v>8.2122957867583821</v>
      </c>
      <c r="V32" s="206">
        <v>2.0532244196044709</v>
      </c>
      <c r="W32" s="206">
        <v>0.99380911435941521</v>
      </c>
      <c r="DA32" s="71" t="s">
        <v>132</v>
      </c>
    </row>
    <row r="33" spans="1:105" ht="12" customHeight="1" x14ac:dyDescent="0.25">
      <c r="A33" s="18" t="s">
        <v>70</v>
      </c>
      <c r="B33" s="206">
        <v>18.651504729148751</v>
      </c>
      <c r="C33" s="206">
        <v>21.59647463456578</v>
      </c>
      <c r="D33" s="206">
        <v>30.431384350816849</v>
      </c>
      <c r="E33" s="206">
        <v>26.504729148753221</v>
      </c>
      <c r="F33" s="206">
        <v>30.431384350816849</v>
      </c>
      <c r="G33" s="206">
        <v>28.46801375752365</v>
      </c>
      <c r="H33" s="206">
        <v>32.394668959587271</v>
      </c>
      <c r="I33" s="206">
        <v>22.578073946689599</v>
      </c>
      <c r="J33" s="206">
        <v>19.554342218400691</v>
      </c>
      <c r="K33" s="206">
        <v>15.64342218400688</v>
      </c>
      <c r="L33" s="206">
        <v>15.64342218400688</v>
      </c>
      <c r="M33" s="206">
        <v>14.67179707652623</v>
      </c>
      <c r="N33" s="206">
        <v>13.71212381771281</v>
      </c>
      <c r="O33" s="206">
        <v>9.6434221840068783</v>
      </c>
      <c r="P33" s="206">
        <v>9.6438521066208072</v>
      </c>
      <c r="Q33" s="206">
        <v>7.7112639724849528</v>
      </c>
      <c r="R33" s="206">
        <v>1.9298366294067071</v>
      </c>
      <c r="S33" s="206">
        <v>0</v>
      </c>
      <c r="T33" s="206">
        <v>0</v>
      </c>
      <c r="U33" s="206">
        <v>0</v>
      </c>
      <c r="V33" s="206">
        <v>0</v>
      </c>
      <c r="W33" s="206">
        <v>0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241.5997420464316</v>
      </c>
      <c r="C35" s="206">
        <f t="shared" si="12"/>
        <v>225.32003439380904</v>
      </c>
      <c r="D35" s="206">
        <f t="shared" si="12"/>
        <v>241.88641444539979</v>
      </c>
      <c r="E35" s="206">
        <f t="shared" si="12"/>
        <v>188.05528804815137</v>
      </c>
      <c r="F35" s="206">
        <f t="shared" si="12"/>
        <v>194.85047291487535</v>
      </c>
      <c r="G35" s="206">
        <f t="shared" si="12"/>
        <v>186.1612209802235</v>
      </c>
      <c r="H35" s="206">
        <f t="shared" si="12"/>
        <v>172.57334479793639</v>
      </c>
      <c r="I35" s="206">
        <f t="shared" si="12"/>
        <v>165.52914875322438</v>
      </c>
      <c r="J35" s="206">
        <f t="shared" si="12"/>
        <v>148.48744625967325</v>
      </c>
      <c r="K35" s="206">
        <f t="shared" si="12"/>
        <v>107.49028374892519</v>
      </c>
      <c r="L35" s="206">
        <f t="shared" si="12"/>
        <v>197.33662940670683</v>
      </c>
      <c r="M35" s="206">
        <f t="shared" si="12"/>
        <v>165.72106620808259</v>
      </c>
      <c r="N35" s="206">
        <f t="shared" si="12"/>
        <v>148.27050730868442</v>
      </c>
      <c r="O35" s="206">
        <f t="shared" si="12"/>
        <v>148.58073946689598</v>
      </c>
      <c r="P35" s="206">
        <f t="shared" si="12"/>
        <v>154.79647463456575</v>
      </c>
      <c r="Q35" s="206">
        <f t="shared" si="12"/>
        <v>159.06655202063621</v>
      </c>
      <c r="R35" s="206">
        <f t="shared" si="12"/>
        <v>168.59243336199486</v>
      </c>
      <c r="S35" s="206">
        <f t="shared" si="12"/>
        <v>144.91616509028376</v>
      </c>
      <c r="T35" s="206">
        <f t="shared" si="12"/>
        <v>182.00490111779874</v>
      </c>
      <c r="U35" s="206">
        <f t="shared" si="12"/>
        <v>255.8516766981943</v>
      </c>
      <c r="V35" s="206">
        <f t="shared" si="12"/>
        <v>249.35554600171972</v>
      </c>
      <c r="W35" s="206">
        <f t="shared" si="12"/>
        <v>270.83903697334478</v>
      </c>
      <c r="DA35" s="71"/>
    </row>
    <row r="36" spans="1:105" ht="12" customHeight="1" x14ac:dyDescent="0.25">
      <c r="A36" s="18" t="s">
        <v>72</v>
      </c>
      <c r="B36" s="206">
        <v>63.628546861564907</v>
      </c>
      <c r="C36" s="206">
        <v>66.143594153052447</v>
      </c>
      <c r="D36" s="206">
        <v>60.941530524505588</v>
      </c>
      <c r="E36" s="206">
        <v>59.178847807394668</v>
      </c>
      <c r="F36" s="206">
        <v>60.554600171969042</v>
      </c>
      <c r="G36" s="206">
        <v>57.115219260533102</v>
      </c>
      <c r="H36" s="206">
        <v>55.846947549441097</v>
      </c>
      <c r="I36" s="206">
        <v>54.083662940670678</v>
      </c>
      <c r="J36" s="206">
        <v>50.902235597592437</v>
      </c>
      <c r="K36" s="206">
        <v>37.639810834049868</v>
      </c>
      <c r="L36" s="206">
        <v>48.73147033533963</v>
      </c>
      <c r="M36" s="206">
        <v>50.150730868443681</v>
      </c>
      <c r="N36" s="206">
        <v>47.398710232158201</v>
      </c>
      <c r="O36" s="206">
        <v>47.892863284608772</v>
      </c>
      <c r="P36" s="206">
        <v>52.107050730868437</v>
      </c>
      <c r="Q36" s="206">
        <v>51.934651762682712</v>
      </c>
      <c r="R36" s="206">
        <v>55.697162510748058</v>
      </c>
      <c r="S36" s="206">
        <v>54.730352536543421</v>
      </c>
      <c r="T36" s="206">
        <v>66.49423903697334</v>
      </c>
      <c r="U36" s="206">
        <v>140.55597592433361</v>
      </c>
      <c r="V36" s="206">
        <v>146.29595872742911</v>
      </c>
      <c r="W36" s="206">
        <v>155.15881341358559</v>
      </c>
      <c r="DA36" s="71" t="s">
        <v>135</v>
      </c>
    </row>
    <row r="37" spans="1:105" ht="12" customHeight="1" x14ac:dyDescent="0.25">
      <c r="A37" s="18" t="s">
        <v>36</v>
      </c>
      <c r="B37" s="206">
        <v>177.9711951848667</v>
      </c>
      <c r="C37" s="206">
        <v>159.17644024075659</v>
      </c>
      <c r="D37" s="206">
        <v>180.9448839208942</v>
      </c>
      <c r="E37" s="206">
        <v>128.87644024075669</v>
      </c>
      <c r="F37" s="206">
        <v>134.29587274290631</v>
      </c>
      <c r="G37" s="206">
        <v>129.04600171969039</v>
      </c>
      <c r="H37" s="206">
        <v>116.7263972484953</v>
      </c>
      <c r="I37" s="206">
        <v>111.4454858125537</v>
      </c>
      <c r="J37" s="206">
        <v>97.585210662080812</v>
      </c>
      <c r="K37" s="206">
        <v>69.850472914875326</v>
      </c>
      <c r="L37" s="206">
        <v>148.60515907136721</v>
      </c>
      <c r="M37" s="206">
        <v>115.5703353396389</v>
      </c>
      <c r="N37" s="206">
        <v>100.87179707652621</v>
      </c>
      <c r="O37" s="206">
        <v>100.6878761822872</v>
      </c>
      <c r="P37" s="206">
        <v>102.6894239036973</v>
      </c>
      <c r="Q37" s="206">
        <v>107.1319002579535</v>
      </c>
      <c r="R37" s="206">
        <v>112.89527085124681</v>
      </c>
      <c r="S37" s="206">
        <v>90.185812553740334</v>
      </c>
      <c r="T37" s="206">
        <v>115.5106620808254</v>
      </c>
      <c r="U37" s="206">
        <v>115.2957007738607</v>
      </c>
      <c r="V37" s="206">
        <v>103.05958727429061</v>
      </c>
      <c r="W37" s="206">
        <v>115.6802235597592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2.3903697334479789E-2</v>
      </c>
      <c r="H38" s="206">
        <f t="shared" si="13"/>
        <v>2.3903697334479789E-2</v>
      </c>
      <c r="I38" s="206">
        <f t="shared" si="13"/>
        <v>2.3903697334479789E-2</v>
      </c>
      <c r="J38" s="206">
        <f t="shared" si="13"/>
        <v>2.3903697334479789E-2</v>
      </c>
      <c r="K38" s="206">
        <f t="shared" si="13"/>
        <v>2.3903697334479789E-2</v>
      </c>
      <c r="L38" s="206">
        <f t="shared" si="13"/>
        <v>2.3903697334479789E-2</v>
      </c>
      <c r="M38" s="206">
        <f t="shared" si="13"/>
        <v>2.3903697334479789E-2</v>
      </c>
      <c r="N38" s="206">
        <f t="shared" si="13"/>
        <v>2.3903697334479789E-2</v>
      </c>
      <c r="O38" s="206">
        <f t="shared" si="13"/>
        <v>2.3903697334479789E-2</v>
      </c>
      <c r="P38" s="206">
        <f t="shared" si="13"/>
        <v>2.3903697334479789E-2</v>
      </c>
      <c r="Q38" s="206">
        <f t="shared" si="13"/>
        <v>2.3903697334479789E-2</v>
      </c>
      <c r="R38" s="206">
        <f t="shared" si="13"/>
        <v>2.3903697334479789E-2</v>
      </c>
      <c r="S38" s="206">
        <f t="shared" si="13"/>
        <v>4.7807394668959592E-2</v>
      </c>
      <c r="T38" s="206">
        <f t="shared" si="13"/>
        <v>2.3903697334479789E-2</v>
      </c>
      <c r="U38" s="206">
        <f t="shared" si="13"/>
        <v>0</v>
      </c>
      <c r="V38" s="206">
        <f t="shared" si="13"/>
        <v>0</v>
      </c>
      <c r="W38" s="206">
        <f t="shared" si="13"/>
        <v>3.3104041272570939E-2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2.3903697334479789E-2</v>
      </c>
      <c r="H39" s="206">
        <v>2.3903697334479789E-2</v>
      </c>
      <c r="I39" s="206">
        <v>2.3903697334479789E-2</v>
      </c>
      <c r="J39" s="206">
        <v>2.3903697334479789E-2</v>
      </c>
      <c r="K39" s="206">
        <v>2.3903697334479789E-2</v>
      </c>
      <c r="L39" s="206">
        <v>2.3903697334479789E-2</v>
      </c>
      <c r="M39" s="206">
        <v>2.3903697334479789E-2</v>
      </c>
      <c r="N39" s="206">
        <v>2.3903697334479789E-2</v>
      </c>
      <c r="O39" s="206">
        <v>2.3903697334479789E-2</v>
      </c>
      <c r="P39" s="206">
        <v>2.3903697334479789E-2</v>
      </c>
      <c r="Q39" s="206">
        <v>2.3903697334479789E-2</v>
      </c>
      <c r="R39" s="206">
        <v>2.3903697334479789E-2</v>
      </c>
      <c r="S39" s="206">
        <v>4.7807394668959592E-2</v>
      </c>
      <c r="T39" s="206">
        <v>2.3903697334479789E-2</v>
      </c>
      <c r="U39" s="206">
        <v>0</v>
      </c>
      <c r="V39" s="206">
        <v>0</v>
      </c>
      <c r="W39" s="206">
        <v>0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3.3104041272570939E-2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35.826913155631978</v>
      </c>
      <c r="J45" s="206">
        <v>32.100859845227859</v>
      </c>
      <c r="K45" s="206">
        <v>40.962080825451423</v>
      </c>
      <c r="L45" s="206">
        <v>43.756577815993118</v>
      </c>
      <c r="M45" s="206">
        <v>40.627687016337063</v>
      </c>
      <c r="N45" s="206">
        <v>45.667325881341363</v>
      </c>
      <c r="O45" s="206">
        <v>40.627687016337063</v>
      </c>
      <c r="P45" s="206">
        <v>90.570335339638859</v>
      </c>
      <c r="Q45" s="206">
        <v>95.418916595012888</v>
      </c>
      <c r="R45" s="206">
        <v>96.374290627687017</v>
      </c>
      <c r="S45" s="206">
        <v>87.72811693895099</v>
      </c>
      <c r="T45" s="206">
        <v>87.130954428202912</v>
      </c>
      <c r="U45" s="206">
        <v>86.271109200343929</v>
      </c>
      <c r="V45" s="206">
        <v>78.12648323301805</v>
      </c>
      <c r="W45" s="206">
        <v>88.922355975924319</v>
      </c>
      <c r="DA45" s="71" t="s">
        <v>143</v>
      </c>
    </row>
    <row r="46" spans="1:105" ht="12" customHeight="1" x14ac:dyDescent="0.25">
      <c r="A46" s="21" t="s">
        <v>38</v>
      </c>
      <c r="B46" s="209">
        <v>243.33619948409279</v>
      </c>
      <c r="C46" s="209">
        <v>260.44711951848672</v>
      </c>
      <c r="D46" s="209">
        <v>260.01719690455718</v>
      </c>
      <c r="E46" s="209">
        <v>277.81599312123808</v>
      </c>
      <c r="F46" s="209">
        <v>293.20722269991398</v>
      </c>
      <c r="G46" s="209">
        <v>296.47463456577822</v>
      </c>
      <c r="H46" s="209">
        <v>312.12381771281167</v>
      </c>
      <c r="I46" s="209">
        <v>296.21668099742038</v>
      </c>
      <c r="J46" s="209">
        <v>282.3731728288908</v>
      </c>
      <c r="K46" s="209">
        <v>227.944969905417</v>
      </c>
      <c r="L46" s="209">
        <v>281.6852966466036</v>
      </c>
      <c r="M46" s="209">
        <v>300.68787618228708</v>
      </c>
      <c r="N46" s="209">
        <v>287.96216680997418</v>
      </c>
      <c r="O46" s="209">
        <v>335.51160791057612</v>
      </c>
      <c r="P46" s="209">
        <v>344.11006018916589</v>
      </c>
      <c r="Q46" s="209">
        <v>374.2906276870163</v>
      </c>
      <c r="R46" s="209">
        <v>379.5356835769561</v>
      </c>
      <c r="S46" s="209">
        <v>363.02665520206358</v>
      </c>
      <c r="T46" s="209">
        <v>370.42132416165089</v>
      </c>
      <c r="U46" s="209">
        <v>370.33533963886498</v>
      </c>
      <c r="V46" s="209">
        <v>370.50730868443679</v>
      </c>
      <c r="W46" s="209">
        <v>409.45829750644879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694.43731728288878</v>
      </c>
      <c r="C47" s="212">
        <f t="shared" si="14"/>
        <v>683.40498710232157</v>
      </c>
      <c r="D47" s="212">
        <f t="shared" si="14"/>
        <v>723.47618228718829</v>
      </c>
      <c r="E47" s="212">
        <f t="shared" si="14"/>
        <v>694.07188306104877</v>
      </c>
      <c r="F47" s="212">
        <f t="shared" si="14"/>
        <v>730.51986242476346</v>
      </c>
      <c r="G47" s="212">
        <f t="shared" si="14"/>
        <v>741.4325881341357</v>
      </c>
      <c r="H47" s="212">
        <f t="shared" si="14"/>
        <v>745.93714531384353</v>
      </c>
      <c r="I47" s="212">
        <f t="shared" si="14"/>
        <v>724.34273430782457</v>
      </c>
      <c r="J47" s="212">
        <f t="shared" si="14"/>
        <v>693.5741186586414</v>
      </c>
      <c r="K47" s="212">
        <f t="shared" si="14"/>
        <v>565.17403267411873</v>
      </c>
      <c r="L47" s="212">
        <f t="shared" si="14"/>
        <v>743.57601031814283</v>
      </c>
      <c r="M47" s="212">
        <f t="shared" si="14"/>
        <v>721.0573516766982</v>
      </c>
      <c r="N47" s="212">
        <f t="shared" si="14"/>
        <v>613.73147033533951</v>
      </c>
      <c r="O47" s="212">
        <f t="shared" si="14"/>
        <v>657.21109200343926</v>
      </c>
      <c r="P47" s="212">
        <f t="shared" si="14"/>
        <v>721.89329320722265</v>
      </c>
      <c r="Q47" s="212">
        <f t="shared" si="14"/>
        <v>762.27970765262273</v>
      </c>
      <c r="R47" s="212">
        <f t="shared" si="14"/>
        <v>777.67781599312116</v>
      </c>
      <c r="S47" s="212">
        <f t="shared" si="14"/>
        <v>735.00232158211497</v>
      </c>
      <c r="T47" s="212">
        <f t="shared" si="14"/>
        <v>766.24178847807377</v>
      </c>
      <c r="U47" s="212">
        <f t="shared" si="14"/>
        <v>753.89871023215824</v>
      </c>
      <c r="V47" s="212">
        <f t="shared" si="14"/>
        <v>733.97067927773003</v>
      </c>
      <c r="W47" s="212">
        <f t="shared" si="14"/>
        <v>807.08572656921785</v>
      </c>
      <c r="DA47" s="109"/>
    </row>
    <row r="48" spans="1:105" ht="12" customHeight="1" x14ac:dyDescent="0.25">
      <c r="A48" s="51" t="s">
        <v>41</v>
      </c>
      <c r="B48" s="243">
        <f>ISI_fec!B5</f>
        <v>593.97742736681414</v>
      </c>
      <c r="C48" s="243">
        <f>ISI_fec!C5</f>
        <v>593.00600538823778</v>
      </c>
      <c r="D48" s="243">
        <f>ISI_fec!D5</f>
        <v>624.67774307239733</v>
      </c>
      <c r="E48" s="243">
        <f>ISI_fec!E5</f>
        <v>565.66136192373426</v>
      </c>
      <c r="F48" s="243">
        <f>ISI_fec!F5</f>
        <v>583.62753190082867</v>
      </c>
      <c r="G48" s="243">
        <f>ISI_fec!G5</f>
        <v>598.57025385203167</v>
      </c>
      <c r="H48" s="243">
        <f>ISI_fec!H5</f>
        <v>591.14808927963054</v>
      </c>
      <c r="I48" s="243">
        <f>ISI_fec!I5</f>
        <v>588.03013933693148</v>
      </c>
      <c r="J48" s="243">
        <f>ISI_fec!J5</f>
        <v>566.55787047019714</v>
      </c>
      <c r="K48" s="243">
        <f>ISI_fec!K5</f>
        <v>469.92370966396828</v>
      </c>
      <c r="L48" s="243">
        <f>ISI_fec!L5</f>
        <v>598.75461392922762</v>
      </c>
      <c r="M48" s="243">
        <f>ISI_fec!M5</f>
        <v>575.5081903325738</v>
      </c>
      <c r="N48" s="243">
        <f>ISI_fec!N5</f>
        <v>456.64004456430189</v>
      </c>
      <c r="O48" s="243">
        <f>ISI_fec!O5</f>
        <v>503.20301720160103</v>
      </c>
      <c r="P48" s="243">
        <f>ISI_fec!P5</f>
        <v>572.83842118882478</v>
      </c>
      <c r="Q48" s="243">
        <f>ISI_fec!Q5</f>
        <v>599.74881332080122</v>
      </c>
      <c r="R48" s="243">
        <f>ISI_fec!R5</f>
        <v>618.80438728693412</v>
      </c>
      <c r="S48" s="243">
        <f>ISI_fec!S5</f>
        <v>586.00427602574462</v>
      </c>
      <c r="T48" s="243">
        <f>ISI_fec!T5</f>
        <v>610.68954918671511</v>
      </c>
      <c r="U48" s="243">
        <f>ISI_fec!U5</f>
        <v>603.03221312360324</v>
      </c>
      <c r="V48" s="243">
        <f>ISI_fec!V5</f>
        <v>592.77541522759623</v>
      </c>
      <c r="W48" s="243">
        <f>ISI_fec!W5</f>
        <v>647.23145888835234</v>
      </c>
      <c r="DA48" s="83"/>
    </row>
    <row r="49" spans="1:105" ht="12" customHeight="1" x14ac:dyDescent="0.25">
      <c r="A49" s="52" t="s">
        <v>42</v>
      </c>
      <c r="B49" s="244">
        <f>ISI_fec!B54</f>
        <v>100.4598899160746</v>
      </c>
      <c r="C49" s="244">
        <f>ISI_fec!C54</f>
        <v>90.398981714083789</v>
      </c>
      <c r="D49" s="244">
        <f>ISI_fec!D54</f>
        <v>98.798439214790932</v>
      </c>
      <c r="E49" s="244">
        <f>ISI_fec!E54</f>
        <v>128.4105211373145</v>
      </c>
      <c r="F49" s="244">
        <f>ISI_fec!F54</f>
        <v>146.89233052393479</v>
      </c>
      <c r="G49" s="244">
        <f>ISI_fec!G54</f>
        <v>142.862334282104</v>
      </c>
      <c r="H49" s="244">
        <f>ISI_fec!H54</f>
        <v>154.78905603421299</v>
      </c>
      <c r="I49" s="244">
        <f>ISI_fec!I54</f>
        <v>136.31259497089309</v>
      </c>
      <c r="J49" s="244">
        <f>ISI_fec!J54</f>
        <v>127.01624818844429</v>
      </c>
      <c r="K49" s="244">
        <f>ISI_fec!K54</f>
        <v>95.250323010150467</v>
      </c>
      <c r="L49" s="244">
        <f>ISI_fec!L54</f>
        <v>144.82139638891519</v>
      </c>
      <c r="M49" s="244">
        <f>ISI_fec!M54</f>
        <v>145.5491613441244</v>
      </c>
      <c r="N49" s="244">
        <f>ISI_fec!N54</f>
        <v>157.09142577103759</v>
      </c>
      <c r="O49" s="244">
        <f>ISI_fec!O54</f>
        <v>154.00807480183829</v>
      </c>
      <c r="P49" s="244">
        <f>ISI_fec!P54</f>
        <v>149.0548720183979</v>
      </c>
      <c r="Q49" s="244">
        <f>ISI_fec!Q54</f>
        <v>162.53089433182149</v>
      </c>
      <c r="R49" s="244">
        <f>ISI_fec!R54</f>
        <v>158.8734287061871</v>
      </c>
      <c r="S49" s="244">
        <f>ISI_fec!S54</f>
        <v>148.99804555637041</v>
      </c>
      <c r="T49" s="244">
        <f>ISI_fec!T54</f>
        <v>155.55223929135869</v>
      </c>
      <c r="U49" s="244">
        <f>ISI_fec!U54</f>
        <v>150.866497108555</v>
      </c>
      <c r="V49" s="244">
        <f>ISI_fec!V54</f>
        <v>141.1952640501338</v>
      </c>
      <c r="W49" s="244">
        <f>ISI_fec!W54</f>
        <v>159.85426768086549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4347.5526829749742</v>
      </c>
      <c r="C51" s="205">
        <f t="shared" si="15"/>
        <v>4148.8631078782582</v>
      </c>
      <c r="D51" s="205">
        <f t="shared" si="15"/>
        <v>4278.0197374001873</v>
      </c>
      <c r="E51" s="205">
        <f t="shared" si="15"/>
        <v>3980.0275564178328</v>
      </c>
      <c r="F51" s="205">
        <f t="shared" si="15"/>
        <v>4179.434033387045</v>
      </c>
      <c r="G51" s="205">
        <f t="shared" si="15"/>
        <v>4025.3485927002303</v>
      </c>
      <c r="H51" s="205">
        <f t="shared" si="15"/>
        <v>3952.3974310513358</v>
      </c>
      <c r="I51" s="205">
        <f t="shared" si="15"/>
        <v>3893.3677525586136</v>
      </c>
      <c r="J51" s="205">
        <f t="shared" si="15"/>
        <v>3843.8715170628625</v>
      </c>
      <c r="K51" s="205">
        <f t="shared" si="15"/>
        <v>2943.8059640365823</v>
      </c>
      <c r="L51" s="205">
        <f t="shared" si="15"/>
        <v>4059.4692894351338</v>
      </c>
      <c r="M51" s="205">
        <f t="shared" si="15"/>
        <v>3731.119509309674</v>
      </c>
      <c r="N51" s="205">
        <f t="shared" si="15"/>
        <v>3147.7895591835663</v>
      </c>
      <c r="O51" s="205">
        <f t="shared" si="15"/>
        <v>2970.6447273436111</v>
      </c>
      <c r="P51" s="205">
        <f t="shared" si="15"/>
        <v>3006.8872159461962</v>
      </c>
      <c r="Q51" s="205">
        <f t="shared" si="15"/>
        <v>3074.5251350307594</v>
      </c>
      <c r="R51" s="205">
        <f t="shared" si="15"/>
        <v>3164.0954184771499</v>
      </c>
      <c r="S51" s="205">
        <f t="shared" si="15"/>
        <v>2840.924674045179</v>
      </c>
      <c r="T51" s="205">
        <f t="shared" si="15"/>
        <v>3080.3181493958286</v>
      </c>
      <c r="U51" s="205">
        <f t="shared" si="15"/>
        <v>2808.5369142123755</v>
      </c>
      <c r="V51" s="205">
        <f t="shared" si="15"/>
        <v>2656.3172548155239</v>
      </c>
      <c r="W51" s="205">
        <f t="shared" si="15"/>
        <v>3083.3463258888619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1971.1436924999748</v>
      </c>
      <c r="C52" s="215">
        <f>(ISI_emi!C5-ISI_emi!C52)+(ISI_emi!C54-ISI_emi!C96)</f>
        <v>1722.1111424662586</v>
      </c>
      <c r="D52" s="215">
        <f>(ISI_emi!D5-ISI_emi!D52)+(ISI_emi!D54-ISI_emi!D96)</f>
        <v>1973.1604473261873</v>
      </c>
      <c r="E52" s="215">
        <f>(ISI_emi!E5-ISI_emi!E52)+(ISI_emi!E54-ISI_emi!E96)</f>
        <v>1512.3968172538318</v>
      </c>
      <c r="F52" s="215">
        <f>(ISI_emi!F5-ISI_emi!F52)+(ISI_emi!F54-ISI_emi!F96)</f>
        <v>1616.9718374320446</v>
      </c>
      <c r="G52" s="215">
        <f>(ISI_emi!G5-ISI_emi!G52)+(ISI_emi!G54-ISI_emi!G96)</f>
        <v>1634.1455832002305</v>
      </c>
      <c r="H52" s="215">
        <f>(ISI_emi!H5-ISI_emi!H52)+(ISI_emi!H54-ISI_emi!H96)</f>
        <v>1493.3928129513354</v>
      </c>
      <c r="I52" s="215">
        <f>(ISI_emi!I5-ISI_emi!I52)+(ISI_emi!I54-ISI_emi!I96)</f>
        <v>1413.1816976636135</v>
      </c>
      <c r="J52" s="215">
        <f>(ISI_emi!J5-ISI_emi!J52)+(ISI_emi!J54-ISI_emi!J96)</f>
        <v>1305.7085073628623</v>
      </c>
      <c r="K52" s="215">
        <f>(ISI_emi!K5-ISI_emi!K52)+(ISI_emi!K54-ISI_emi!K96)</f>
        <v>990.64900953658253</v>
      </c>
      <c r="L52" s="215">
        <f>(ISI_emi!L5-ISI_emi!L52)+(ISI_emi!L54-ISI_emi!L96)</f>
        <v>1637.4638675351343</v>
      </c>
      <c r="M52" s="215">
        <f>(ISI_emi!M5-ISI_emi!M52)+(ISI_emi!M54-ISI_emi!M96)</f>
        <v>1368.2715166696737</v>
      </c>
      <c r="N52" s="215">
        <f>(ISI_emi!N5-ISI_emi!N52)+(ISI_emi!N54-ISI_emi!N96)</f>
        <v>878.02863841356611</v>
      </c>
      <c r="O52" s="215">
        <f>(ISI_emi!O5-ISI_emi!O52)+(ISI_emi!O54-ISI_emi!O96)</f>
        <v>897.79538179761118</v>
      </c>
      <c r="P52" s="215">
        <f>(ISI_emi!P5-ISI_emi!P52)+(ISI_emi!P54-ISI_emi!P96)</f>
        <v>956.84575966619627</v>
      </c>
      <c r="Q52" s="215">
        <f>(ISI_emi!Q5-ISI_emi!Q52)+(ISI_emi!Q54-ISI_emi!Q96)</f>
        <v>944.56934471575948</v>
      </c>
      <c r="R52" s="215">
        <f>(ISI_emi!R5-ISI_emi!R52)+(ISI_emi!R54-ISI_emi!R96)</f>
        <v>984.67363388214972</v>
      </c>
      <c r="S52" s="215">
        <f>(ISI_emi!S5-ISI_emi!S52)+(ISI_emi!S54-ISI_emi!S96)</f>
        <v>932.84209552417906</v>
      </c>
      <c r="T52" s="215">
        <f>(ISI_emi!T5-ISI_emi!T52)+(ISI_emi!T54-ISI_emi!T96)</f>
        <v>1006.337216995828</v>
      </c>
      <c r="U52" s="215">
        <f>(ISI_emi!U5-ISI_emi!U52)+(ISI_emi!U54-ISI_emi!U96)</f>
        <v>956.33296591737587</v>
      </c>
      <c r="V52" s="215">
        <f>(ISI_emi!V5-ISI_emi!V52)+(ISI_emi!V54-ISI_emi!V96)</f>
        <v>924.59910287552395</v>
      </c>
      <c r="W52" s="215">
        <f>(ISI_emi!W5-ISI_emi!W52)+(ISI_emi!W54-ISI_emi!W96)</f>
        <v>1008.2177011588619</v>
      </c>
      <c r="DA52" s="85"/>
    </row>
    <row r="53" spans="1:105" ht="12" customHeight="1" x14ac:dyDescent="0.25">
      <c r="A53" s="14" t="s">
        <v>147</v>
      </c>
      <c r="B53" s="206">
        <f>ISI_emi!B52+ISI_emi!B96</f>
        <v>2376.4089904749999</v>
      </c>
      <c r="C53" s="206">
        <f>ISI_emi!C52+ISI_emi!C96</f>
        <v>2426.7519654120001</v>
      </c>
      <c r="D53" s="206">
        <f>ISI_emi!D52+ISI_emi!D96</f>
        <v>2304.859290074</v>
      </c>
      <c r="E53" s="206">
        <f>ISI_emi!E52+ISI_emi!E96</f>
        <v>2467.6307391640007</v>
      </c>
      <c r="F53" s="206">
        <f>ISI_emi!F52+ISI_emi!F96</f>
        <v>2562.4621959550004</v>
      </c>
      <c r="G53" s="206">
        <f>ISI_emi!G52+ISI_emi!G96</f>
        <v>2391.2030095</v>
      </c>
      <c r="H53" s="206">
        <f>ISI_emi!H52+ISI_emi!H96</f>
        <v>2459.0046181000002</v>
      </c>
      <c r="I53" s="206">
        <f>ISI_emi!I52+ISI_emi!I96</f>
        <v>2480.1860548949999</v>
      </c>
      <c r="J53" s="206">
        <f>ISI_emi!J52+ISI_emi!J96</f>
        <v>2538.1630097000002</v>
      </c>
      <c r="K53" s="206">
        <f>ISI_emi!K52+ISI_emi!K96</f>
        <v>1953.1569544999998</v>
      </c>
      <c r="L53" s="206">
        <f>ISI_emi!L52+ISI_emi!L96</f>
        <v>2422.0054218999994</v>
      </c>
      <c r="M53" s="206">
        <f>ISI_emi!M52+ISI_emi!M96</f>
        <v>2362.84799264</v>
      </c>
      <c r="N53" s="206">
        <f>ISI_emi!N52+ISI_emi!N96</f>
        <v>2269.7609207700002</v>
      </c>
      <c r="O53" s="206">
        <f>ISI_emi!O52+ISI_emi!O96</f>
        <v>2072.8493455459998</v>
      </c>
      <c r="P53" s="206">
        <f>ISI_emi!P52+ISI_emi!P96</f>
        <v>2050.0414562800001</v>
      </c>
      <c r="Q53" s="206">
        <f>ISI_emi!Q52+ISI_emi!Q96</f>
        <v>2129.9557903149998</v>
      </c>
      <c r="R53" s="206">
        <f>ISI_emi!R52+ISI_emi!R96</f>
        <v>2179.4217845950002</v>
      </c>
      <c r="S53" s="206">
        <f>ISI_emi!S52+ISI_emi!S96</f>
        <v>1908.0825785209997</v>
      </c>
      <c r="T53" s="206">
        <f>ISI_emi!T52+ISI_emi!T96</f>
        <v>2073.9809324000007</v>
      </c>
      <c r="U53" s="206">
        <f>ISI_emi!U52+ISI_emi!U96</f>
        <v>1852.2039482949995</v>
      </c>
      <c r="V53" s="206">
        <f>ISI_emi!V52+ISI_emi!V96</f>
        <v>1731.7181519400001</v>
      </c>
      <c r="W53" s="206">
        <f>ISI_emi!W52+ISI_emi!W96</f>
        <v>2075.12862473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4347.5526829749751</v>
      </c>
      <c r="C54" s="212">
        <f t="shared" si="16"/>
        <v>4148.8631078782591</v>
      </c>
      <c r="D54" s="212">
        <f t="shared" si="16"/>
        <v>4278.0197374001873</v>
      </c>
      <c r="E54" s="212">
        <f t="shared" si="16"/>
        <v>3980.0275564178323</v>
      </c>
      <c r="F54" s="212">
        <f t="shared" si="16"/>
        <v>4179.434033387045</v>
      </c>
      <c r="G54" s="212">
        <f t="shared" si="16"/>
        <v>4025.3485927002303</v>
      </c>
      <c r="H54" s="212">
        <f t="shared" si="16"/>
        <v>3952.3974310513358</v>
      </c>
      <c r="I54" s="212">
        <f t="shared" si="16"/>
        <v>3893.3677525586131</v>
      </c>
      <c r="J54" s="212">
        <f t="shared" si="16"/>
        <v>3843.8715170628625</v>
      </c>
      <c r="K54" s="212">
        <f t="shared" si="16"/>
        <v>2943.8059640365823</v>
      </c>
      <c r="L54" s="212">
        <f t="shared" si="16"/>
        <v>4059.4692894351338</v>
      </c>
      <c r="M54" s="212">
        <f t="shared" si="16"/>
        <v>3731.1195093096735</v>
      </c>
      <c r="N54" s="212">
        <f t="shared" si="16"/>
        <v>3147.7895591835663</v>
      </c>
      <c r="O54" s="212">
        <f t="shared" si="16"/>
        <v>2970.6447273436111</v>
      </c>
      <c r="P54" s="212">
        <f t="shared" si="16"/>
        <v>3006.8872159461962</v>
      </c>
      <c r="Q54" s="212">
        <f t="shared" si="16"/>
        <v>3074.5251350307594</v>
      </c>
      <c r="R54" s="212">
        <f t="shared" si="16"/>
        <v>3164.0954184771499</v>
      </c>
      <c r="S54" s="212">
        <f t="shared" si="16"/>
        <v>2840.924674045179</v>
      </c>
      <c r="T54" s="212">
        <f t="shared" si="16"/>
        <v>3080.3181493958286</v>
      </c>
      <c r="U54" s="212">
        <f t="shared" si="16"/>
        <v>2808.5369142123755</v>
      </c>
      <c r="V54" s="212">
        <f t="shared" si="16"/>
        <v>2656.3172548155239</v>
      </c>
      <c r="W54" s="212">
        <f t="shared" si="16"/>
        <v>3083.3463258888619</v>
      </c>
      <c r="DA54" s="109"/>
    </row>
    <row r="55" spans="1:105" ht="12" customHeight="1" x14ac:dyDescent="0.25">
      <c r="A55" s="51" t="s">
        <v>41</v>
      </c>
      <c r="B55" s="243">
        <f>ISI_emi!B$5</f>
        <v>4182.5890302228991</v>
      </c>
      <c r="C55" s="243">
        <f>ISI_emi!C$5</f>
        <v>4012.2353267606577</v>
      </c>
      <c r="D55" s="243">
        <f>ISI_emi!D$5</f>
        <v>4123.1877749151763</v>
      </c>
      <c r="E55" s="243">
        <f>ISI_emi!E$5</f>
        <v>3795.9260935171237</v>
      </c>
      <c r="F55" s="243">
        <f>ISI_emi!F$5</f>
        <v>3964.6665328758945</v>
      </c>
      <c r="G55" s="243">
        <f>ISI_emi!G$5</f>
        <v>3818.7776573173742</v>
      </c>
      <c r="H55" s="243">
        <f>ISI_emi!H$5</f>
        <v>3738.2443272255691</v>
      </c>
      <c r="I55" s="243">
        <f>ISI_emi!I$5</f>
        <v>3709.4021434504202</v>
      </c>
      <c r="J55" s="243">
        <f>ISI_emi!J$5</f>
        <v>3670.1411220063801</v>
      </c>
      <c r="K55" s="243">
        <f>ISI_emi!K$5</f>
        <v>2820.8776377425716</v>
      </c>
      <c r="L55" s="243">
        <f>ISI_emi!L$5</f>
        <v>3848.6412491445662</v>
      </c>
      <c r="M55" s="243">
        <f>ISI_emi!M$5</f>
        <v>3540.0165081482464</v>
      </c>
      <c r="N55" s="243">
        <f>ISI_emi!N$5</f>
        <v>2943.2737121286164</v>
      </c>
      <c r="O55" s="243">
        <f>ISI_emi!O$5</f>
        <v>2792.5518159324934</v>
      </c>
      <c r="P55" s="243">
        <f>ISI_emi!P$5</f>
        <v>2847.6100180744947</v>
      </c>
      <c r="Q55" s="243">
        <f>ISI_emi!Q$5</f>
        <v>2906.6989249071357</v>
      </c>
      <c r="R55" s="243">
        <f>ISI_emi!R$5</f>
        <v>2999.638339523186</v>
      </c>
      <c r="S55" s="243">
        <f>ISI_emi!S$5</f>
        <v>2686.5352466458016</v>
      </c>
      <c r="T55" s="243">
        <f>ISI_emi!T$5</f>
        <v>2920.768343028411</v>
      </c>
      <c r="U55" s="243">
        <f>ISI_emi!U$5</f>
        <v>2681.3542705260152</v>
      </c>
      <c r="V55" s="243">
        <f>ISI_emi!V$5</f>
        <v>2543.3269558377056</v>
      </c>
      <c r="W55" s="243">
        <f>ISI_emi!W$5</f>
        <v>2953.745741246405</v>
      </c>
      <c r="DA55" s="83"/>
    </row>
    <row r="56" spans="1:105" ht="12" customHeight="1" x14ac:dyDescent="0.25">
      <c r="A56" s="52" t="s">
        <v>42</v>
      </c>
      <c r="B56" s="244">
        <f>ISI_emi!B$54</f>
        <v>164.9636527520758</v>
      </c>
      <c r="C56" s="244">
        <f>ISI_emi!C$54</f>
        <v>136.62778111760113</v>
      </c>
      <c r="D56" s="244">
        <f>ISI_emi!D$54</f>
        <v>154.83196248501127</v>
      </c>
      <c r="E56" s="244">
        <f>ISI_emi!E$54</f>
        <v>184.10146290070867</v>
      </c>
      <c r="F56" s="244">
        <f>ISI_emi!F$54</f>
        <v>214.76750051115053</v>
      </c>
      <c r="G56" s="244">
        <f>ISI_emi!G$54</f>
        <v>206.57093538285611</v>
      </c>
      <c r="H56" s="244">
        <f>ISI_emi!H$54</f>
        <v>214.15310382576652</v>
      </c>
      <c r="I56" s="244">
        <f>ISI_emi!I$54</f>
        <v>183.96560910819304</v>
      </c>
      <c r="J56" s="244">
        <f>ISI_emi!J$54</f>
        <v>173.73039505648254</v>
      </c>
      <c r="K56" s="244">
        <f>ISI_emi!K$54</f>
        <v>122.92832629401067</v>
      </c>
      <c r="L56" s="244">
        <f>ISI_emi!L$54</f>
        <v>210.82804029056732</v>
      </c>
      <c r="M56" s="244">
        <f>ISI_emi!M$54</f>
        <v>191.10300116142727</v>
      </c>
      <c r="N56" s="244">
        <f>ISI_emi!N$54</f>
        <v>204.51584705494983</v>
      </c>
      <c r="O56" s="244">
        <f>ISI_emi!O$54</f>
        <v>178.09291141111754</v>
      </c>
      <c r="P56" s="244">
        <f>ISI_emi!P$54</f>
        <v>159.27719787170153</v>
      </c>
      <c r="Q56" s="244">
        <f>ISI_emi!Q$54</f>
        <v>167.82621012362364</v>
      </c>
      <c r="R56" s="244">
        <f>ISI_emi!R$54</f>
        <v>164.45707895396393</v>
      </c>
      <c r="S56" s="244">
        <f>ISI_emi!S$54</f>
        <v>154.38942739937715</v>
      </c>
      <c r="T56" s="244">
        <f>ISI_emi!T$54</f>
        <v>159.5498063674178</v>
      </c>
      <c r="U56" s="244">
        <f>ISI_emi!U$54</f>
        <v>127.18264368636025</v>
      </c>
      <c r="V56" s="244">
        <f>ISI_emi!V$54</f>
        <v>112.9902989778184</v>
      </c>
      <c r="W56" s="244">
        <f>ISI_emi!W$54</f>
        <v>129.60058464245685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374.51494259388704</v>
      </c>
      <c r="C58" s="252">
        <f t="shared" si="17"/>
        <v>370.83822018967118</v>
      </c>
      <c r="D58" s="252">
        <f t="shared" si="17"/>
        <v>319.38791616892803</v>
      </c>
      <c r="E58" s="252">
        <f t="shared" si="17"/>
        <v>289.72174286928134</v>
      </c>
      <c r="F58" s="252">
        <f t="shared" si="17"/>
        <v>334.57396079573414</v>
      </c>
      <c r="G58" s="252">
        <f t="shared" si="17"/>
        <v>401.77337526410304</v>
      </c>
      <c r="H58" s="252">
        <f t="shared" si="17"/>
        <v>479.06184700643519</v>
      </c>
      <c r="I58" s="252">
        <f t="shared" si="17"/>
        <v>507.94668618128981</v>
      </c>
      <c r="J58" s="252">
        <f t="shared" si="17"/>
        <v>456.46909293627971</v>
      </c>
      <c r="K58" s="252">
        <f t="shared" si="17"/>
        <v>190.35804476311782</v>
      </c>
      <c r="L58" s="252">
        <f t="shared" si="17"/>
        <v>211.74310173010613</v>
      </c>
      <c r="M58" s="252">
        <f t="shared" si="17"/>
        <v>217.03216334582231</v>
      </c>
      <c r="N58" s="252">
        <f t="shared" si="17"/>
        <v>190.67334012597885</v>
      </c>
      <c r="O58" s="252">
        <f t="shared" si="17"/>
        <v>247.15538190780606</v>
      </c>
      <c r="P58" s="252">
        <f t="shared" si="17"/>
        <v>200.52091273832167</v>
      </c>
      <c r="Q58" s="252">
        <f t="shared" si="17"/>
        <v>226.31021519784113</v>
      </c>
      <c r="R58" s="252">
        <f t="shared" si="17"/>
        <v>212.58041503657498</v>
      </c>
      <c r="S58" s="252">
        <f t="shared" si="17"/>
        <v>322.2139153815462</v>
      </c>
      <c r="T58" s="252">
        <f t="shared" si="17"/>
        <v>255.47154899344028</v>
      </c>
      <c r="U58" s="252">
        <f t="shared" si="17"/>
        <v>200.50014179162685</v>
      </c>
      <c r="V58" s="252">
        <f t="shared" si="17"/>
        <v>284.29648426919255</v>
      </c>
      <c r="W58" s="252">
        <f t="shared" si="17"/>
        <v>205.70817884115644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0.1695238056056266</v>
      </c>
      <c r="C59" s="253">
        <f t="shared" si="18"/>
        <v>0.17353672763574352</v>
      </c>
      <c r="D59" s="253">
        <f t="shared" si="18"/>
        <v>0.18073801051417429</v>
      </c>
      <c r="E59" s="253">
        <f t="shared" si="18"/>
        <v>0.14562374282679044</v>
      </c>
      <c r="F59" s="253">
        <f t="shared" si="18"/>
        <v>0.1511712321878908</v>
      </c>
      <c r="G59" s="253">
        <f t="shared" si="18"/>
        <v>0.15645338428658698</v>
      </c>
      <c r="H59" s="253">
        <f t="shared" si="18"/>
        <v>0.14760218163204059</v>
      </c>
      <c r="I59" s="253">
        <f t="shared" si="18"/>
        <v>0.16348268542393404</v>
      </c>
      <c r="J59" s="253">
        <f t="shared" si="18"/>
        <v>0.15703090895187496</v>
      </c>
      <c r="K59" s="253">
        <f t="shared" si="18"/>
        <v>0.18431791823178384</v>
      </c>
      <c r="L59" s="253">
        <f t="shared" si="18"/>
        <v>0.18453765084581894</v>
      </c>
      <c r="M59" s="253">
        <f t="shared" si="18"/>
        <v>0.1807614318567807</v>
      </c>
      <c r="N59" s="253">
        <f t="shared" si="18"/>
        <v>0.16326119130010097</v>
      </c>
      <c r="O59" s="253">
        <f t="shared" si="18"/>
        <v>0.18688821361640201</v>
      </c>
      <c r="P59" s="253">
        <f t="shared" si="18"/>
        <v>0.18960269296822574</v>
      </c>
      <c r="Q59" s="253">
        <f t="shared" si="18"/>
        <v>0.19112897917724914</v>
      </c>
      <c r="R59" s="253">
        <f t="shared" si="18"/>
        <v>0.18962201696896547</v>
      </c>
      <c r="S59" s="253">
        <f t="shared" si="18"/>
        <v>0.18360369743757868</v>
      </c>
      <c r="T59" s="253">
        <f t="shared" si="18"/>
        <v>0.18480133817574071</v>
      </c>
      <c r="U59" s="253">
        <f t="shared" si="18"/>
        <v>0.21705545453377428</v>
      </c>
      <c r="V59" s="253">
        <f t="shared" si="18"/>
        <v>0.20984980537446535</v>
      </c>
      <c r="W59" s="253">
        <f t="shared" si="18"/>
        <v>0.18597730870088205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0.18968430330421349</v>
      </c>
      <c r="C60" s="254">
        <f t="shared" si="19"/>
        <v>0.19259069383528882</v>
      </c>
      <c r="D60" s="254">
        <f t="shared" si="19"/>
        <v>0.20184101039529462</v>
      </c>
      <c r="E60" s="254">
        <f t="shared" si="19"/>
        <v>0.16591715657869188</v>
      </c>
      <c r="F60" s="254">
        <f t="shared" si="19"/>
        <v>0.17486967247964905</v>
      </c>
      <c r="G60" s="254">
        <f t="shared" si="19"/>
        <v>0.18043354851752325</v>
      </c>
      <c r="H60" s="254">
        <f t="shared" si="19"/>
        <v>0.17114883881865389</v>
      </c>
      <c r="I60" s="254">
        <f t="shared" si="19"/>
        <v>0.18865259523161099</v>
      </c>
      <c r="J60" s="254">
        <f t="shared" si="19"/>
        <v>0.17985393177048259</v>
      </c>
      <c r="K60" s="254">
        <f t="shared" si="19"/>
        <v>0.21161062262528407</v>
      </c>
      <c r="L60" s="254">
        <f t="shared" si="19"/>
        <v>0.21656344543157827</v>
      </c>
      <c r="M60" s="254">
        <f t="shared" si="19"/>
        <v>0.2129461223757026</v>
      </c>
      <c r="N60" s="254">
        <f t="shared" si="19"/>
        <v>0.1986082309343693</v>
      </c>
      <c r="O60" s="254">
        <f t="shared" si="19"/>
        <v>0.22701570748064651</v>
      </c>
      <c r="P60" s="254">
        <f t="shared" si="19"/>
        <v>0.22531404231781968</v>
      </c>
      <c r="Q60" s="254">
        <f t="shared" si="19"/>
        <v>0.22862379953524231</v>
      </c>
      <c r="R60" s="254">
        <f t="shared" si="19"/>
        <v>0.22492162957507056</v>
      </c>
      <c r="S60" s="254">
        <f t="shared" si="19"/>
        <v>0.21678169429777472</v>
      </c>
      <c r="T60" s="254">
        <f t="shared" si="19"/>
        <v>0.21839199985220295</v>
      </c>
      <c r="U60" s="254">
        <f t="shared" si="19"/>
        <v>0.26011828198404141</v>
      </c>
      <c r="V60" s="254">
        <f t="shared" si="19"/>
        <v>0.24887017793091476</v>
      </c>
      <c r="W60" s="254">
        <f t="shared" si="19"/>
        <v>0.21900435648885688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0.10410351286639855</v>
      </c>
      <c r="C61" s="255">
        <f t="shared" si="20"/>
        <v>0.10523746416074946</v>
      </c>
      <c r="D61" s="255">
        <f t="shared" si="20"/>
        <v>0.10880885376078296</v>
      </c>
      <c r="E61" s="255">
        <f t="shared" si="20"/>
        <v>9.4635213455165818E-2</v>
      </c>
      <c r="F61" s="255">
        <f t="shared" si="20"/>
        <v>9.8262312210806599E-2</v>
      </c>
      <c r="G61" s="255">
        <f t="shared" si="20"/>
        <v>0.10049404493676421</v>
      </c>
      <c r="H61" s="255">
        <f t="shared" si="20"/>
        <v>9.6761302765651674E-2</v>
      </c>
      <c r="I61" s="255">
        <f t="shared" si="20"/>
        <v>0.10376234678457265</v>
      </c>
      <c r="J61" s="255">
        <f t="shared" si="20"/>
        <v>0.10027334663964971</v>
      </c>
      <c r="K61" s="255">
        <f t="shared" si="20"/>
        <v>0.11264229305836147</v>
      </c>
      <c r="L61" s="255">
        <f t="shared" si="20"/>
        <v>0.11451952901226886</v>
      </c>
      <c r="M61" s="255">
        <f t="shared" si="20"/>
        <v>0.11314455950258426</v>
      </c>
      <c r="N61" s="255">
        <f t="shared" si="20"/>
        <v>0.1075968669664641</v>
      </c>
      <c r="O61" s="255">
        <f t="shared" si="20"/>
        <v>0.11846774984756792</v>
      </c>
      <c r="P61" s="255">
        <f t="shared" si="20"/>
        <v>0.11782993835446474</v>
      </c>
      <c r="Q61" s="255">
        <f t="shared" si="20"/>
        <v>0.11907025225774467</v>
      </c>
      <c r="R61" s="255">
        <f t="shared" si="20"/>
        <v>0.1176840212638423</v>
      </c>
      <c r="S61" s="255">
        <f t="shared" si="20"/>
        <v>0.11461388119720801</v>
      </c>
      <c r="T61" s="255">
        <f t="shared" si="20"/>
        <v>0.115223880956562</v>
      </c>
      <c r="U61" s="255">
        <f t="shared" si="20"/>
        <v>0.13062034381693075</v>
      </c>
      <c r="V61" s="255">
        <f t="shared" si="20"/>
        <v>0.12654921697298263</v>
      </c>
      <c r="W61" s="255">
        <f t="shared" si="20"/>
        <v>0.11547126888655403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8.8627058207880707E-2</v>
      </c>
      <c r="C62" s="253">
        <f>IF(SUM(ISI_ued!C$5,ISI_ued!C$54)=0,"",SUM(ISI_ued!C$5,ISI_ued!C$54)/C$7)</f>
        <v>9.1184886027800116E-2</v>
      </c>
      <c r="D62" s="253">
        <f>IF(SUM(ISI_ued!D$5,ISI_ued!D$54)=0,"",SUM(ISI_ued!D$5,ISI_ued!D$54)/D$7)</f>
        <v>9.4471201282964587E-2</v>
      </c>
      <c r="E62" s="253">
        <f>IF(SUM(ISI_ued!E$5,ISI_ued!E$54)=0,"",SUM(ISI_ued!E$5,ISI_ued!E$54)/E$7)</f>
        <v>7.7685545028133893E-2</v>
      </c>
      <c r="F62" s="253">
        <f>IF(SUM(ISI_ued!F$5,ISI_ued!F$54)=0,"",SUM(ISI_ued!F$5,ISI_ued!F$54)/F$7)</f>
        <v>8.0879172718261755E-2</v>
      </c>
      <c r="G62" s="253">
        <f>IF(SUM(ISI_ued!G$5,ISI_ued!G$54)=0,"",SUM(ISI_ued!G$5,ISI_ued!G$54)/G$7)</f>
        <v>8.3551445194705351E-2</v>
      </c>
      <c r="H62" s="253">
        <f>IF(SUM(ISI_ued!H$5,ISI_ued!H$54)=0,"",SUM(ISI_ued!H$5,ISI_ued!H$54)/H$7)</f>
        <v>7.9894480017709296E-2</v>
      </c>
      <c r="I62" s="253">
        <f>IF(SUM(ISI_ued!I$5,ISI_ued!I$54)=0,"",SUM(ISI_ued!I$5,ISI_ued!I$54)/I$7)</f>
        <v>8.8697957297483587E-2</v>
      </c>
      <c r="J62" s="253">
        <f>IF(SUM(ISI_ued!J$5,ISI_ued!J$54)=0,"",SUM(ISI_ued!J$5,ISI_ued!J$54)/J$7)</f>
        <v>8.5050527786970379E-2</v>
      </c>
      <c r="K62" s="253">
        <f>IF(SUM(ISI_ued!K$5,ISI_ued!K$54)=0,"",SUM(ISI_ued!K$5,ISI_ued!K$54)/K$7)</f>
        <v>9.9871625281366894E-2</v>
      </c>
      <c r="L62" s="253">
        <f>IF(SUM(ISI_ued!L$5,ISI_ued!L$54)=0,"",SUM(ISI_ued!L$5,ISI_ued!L$54)/L$7)</f>
        <v>9.9617505113397689E-2</v>
      </c>
      <c r="M62" s="253">
        <f>IF(SUM(ISI_ued!M$5,ISI_ued!M$54)=0,"",SUM(ISI_ued!M$5,ISI_ued!M$54)/M$7)</f>
        <v>9.8545659047926809E-2</v>
      </c>
      <c r="N62" s="253">
        <f>IF(SUM(ISI_ued!N$5,ISI_ued!N$54)=0,"",SUM(ISI_ued!N$5,ISI_ued!N$54)/N$7)</f>
        <v>9.0266163386775566E-2</v>
      </c>
      <c r="O62" s="253">
        <f>IF(SUM(ISI_ued!O$5,ISI_ued!O$54)=0,"",SUM(ISI_ued!O$5,ISI_ued!O$54)/O$7)</f>
        <v>0.10395061159607419</v>
      </c>
      <c r="P62" s="253">
        <f>IF(SUM(ISI_ued!P$5,ISI_ued!P$54)=0,"",SUM(ISI_ued!P$5,ISI_ued!P$54)/P$7)</f>
        <v>0.1051535995409678</v>
      </c>
      <c r="Q62" s="253">
        <f>IF(SUM(ISI_ued!Q$5,ISI_ued!Q$54)=0,"",SUM(ISI_ued!Q$5,ISI_ued!Q$54)/Q$7)</f>
        <v>0.10636462150998187</v>
      </c>
      <c r="R62" s="253">
        <f>IF(SUM(ISI_ued!R$5,ISI_ued!R$54)=0,"",SUM(ISI_ued!R$5,ISI_ued!R$54)/R$7)</f>
        <v>0.10543130356925941</v>
      </c>
      <c r="S62" s="253">
        <f>IF(SUM(ISI_ued!S$5,ISI_ued!S$54)=0,"",SUM(ISI_ued!S$5,ISI_ued!S$54)/S$7)</f>
        <v>0.10202582942513388</v>
      </c>
      <c r="T62" s="253">
        <f>IF(SUM(ISI_ued!T$5,ISI_ued!T$54)=0,"",SUM(ISI_ued!T$5,ISI_ued!T$54)/T$7)</f>
        <v>0.10515038393332121</v>
      </c>
      <c r="U62" s="253">
        <f>IF(SUM(ISI_ued!U$5,ISI_ued!U$54)=0,"",SUM(ISI_ued!U$5,ISI_ued!U$54)/U$7)</f>
        <v>0.12492330593554286</v>
      </c>
      <c r="V62" s="253">
        <f>IF(SUM(ISI_ued!V$5,ISI_ued!V$54)=0,"",SUM(ISI_ued!V$5,ISI_ued!V$54)/V$7)</f>
        <v>0.12109052549612029</v>
      </c>
      <c r="W62" s="253">
        <f>IF(SUM(ISI_ued!W$5,ISI_ued!W$54)=0,"",SUM(ISI_ued!W$5,ISI_ued!W$54)/W$7)</f>
        <v>0.1105252575632379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9.7120714907776559E-2</v>
      </c>
      <c r="C63" s="254">
        <f>IF(ISI_ued!C$5=0,"",ISI_ued!C$5/C$8)</f>
        <v>9.9305790239821279E-2</v>
      </c>
      <c r="D63" s="254">
        <f>IF(ISI_ued!D$5=0,"",ISI_ued!D$5/D$8)</f>
        <v>0.10344457719054964</v>
      </c>
      <c r="E63" s="254">
        <f>IF(ISI_ued!E$5=0,"",ISI_ued!E$5/E$8)</f>
        <v>8.6059191764304641E-2</v>
      </c>
      <c r="F63" s="254">
        <f>IF(ISI_ued!F$5=0,"",ISI_ued!F$5/F$8)</f>
        <v>9.0641381237486329E-2</v>
      </c>
      <c r="G63" s="254">
        <f>IF(ISI_ued!G$5=0,"",ISI_ued!G$5/G$8)</f>
        <v>9.3507893121485858E-2</v>
      </c>
      <c r="H63" s="254">
        <f>IF(ISI_ued!H$5=0,"",ISI_ued!H$5/H$8)</f>
        <v>8.9759595620832036E-2</v>
      </c>
      <c r="I63" s="254">
        <f>IF(ISI_ued!I$5=0,"",ISI_ued!I$5/I$8)</f>
        <v>9.9518283435787516E-2</v>
      </c>
      <c r="J63" s="254">
        <f>IF(ISI_ued!J$5=0,"",ISI_ued!J$5/J$8)</f>
        <v>9.4816658182645314E-2</v>
      </c>
      <c r="K63" s="254">
        <f>IF(ISI_ued!K$5=0,"",ISI_ued!K$5/K$8)</f>
        <v>0.11188668235961405</v>
      </c>
      <c r="L63" s="254">
        <f>IF(ISI_ued!L$5=0,"",ISI_ued!L$5/L$8)</f>
        <v>0.11351901118420366</v>
      </c>
      <c r="M63" s="254">
        <f>IF(ISI_ued!M$5=0,"",ISI_ued!M$5/M$8)</f>
        <v>0.11266057511338567</v>
      </c>
      <c r="N63" s="254">
        <f>IF(ISI_ued!N$5=0,"",ISI_ued!N$5/N$8)</f>
        <v>0.10584865916399287</v>
      </c>
      <c r="O63" s="254">
        <f>IF(ISI_ued!O$5=0,"",ISI_ued!O$5/O$8)</f>
        <v>0.12208712706653767</v>
      </c>
      <c r="P63" s="254">
        <f>IF(ISI_ued!P$5=0,"",ISI_ued!P$5/P$8)</f>
        <v>0.12136032702267584</v>
      </c>
      <c r="Q63" s="254">
        <f>IF(ISI_ued!Q$5=0,"",ISI_ued!Q$5/Q$8)</f>
        <v>0.12346597945284506</v>
      </c>
      <c r="R63" s="254">
        <f>IF(ISI_ued!R$5=0,"",ISI_ued!R$5/R$8)</f>
        <v>0.12151784780447814</v>
      </c>
      <c r="S63" s="254">
        <f>IF(ISI_ued!S$5=0,"",ISI_ued!S$5/S$8)</f>
        <v>0.11711398343258098</v>
      </c>
      <c r="T63" s="254">
        <f>IF(ISI_ued!T$5=0,"",ISI_ued!T$5/T$8)</f>
        <v>0.12156279117608811</v>
      </c>
      <c r="U63" s="254">
        <f>IF(ISI_ued!U$5=0,"",ISI_ued!U$5/U$8)</f>
        <v>0.14636626424646607</v>
      </c>
      <c r="V63" s="254">
        <f>IF(ISI_ued!V$5=0,"",ISI_ued!V$5/V$8)</f>
        <v>0.14052242503713558</v>
      </c>
      <c r="W63" s="254">
        <f>IF(ISI_ued!W$5=0,"",ISI_ued!W$5/W$8)</f>
        <v>0.1276005877284061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6.1065362259638302E-2</v>
      </c>
      <c r="C64" s="255">
        <f>IF(ISI_ued!C$54=0,"",ISI_ued!C$54/C$9)</f>
        <v>6.2075367798190853E-2</v>
      </c>
      <c r="D64" s="255">
        <f>IF(ISI_ued!D$54=0,"",ISI_ued!D$54/D$9)</f>
        <v>6.3885627388267405E-2</v>
      </c>
      <c r="E64" s="255">
        <f>IF(ISI_ued!E$54=0,"",ISI_ued!E$54/E$9)</f>
        <v>5.6646209913072426E-2</v>
      </c>
      <c r="F64" s="255">
        <f>IF(ISI_ued!F$54=0,"",ISI_ued!F$54/F$9)</f>
        <v>5.9084155705142437E-2</v>
      </c>
      <c r="G64" s="255">
        <f>IF(ISI_ued!G$54=0,"",ISI_ued!G$54/G$9)</f>
        <v>6.0317398801696349E-2</v>
      </c>
      <c r="H64" s="255">
        <f>IF(ISI_ued!H$54=0,"",ISI_ued!H$54/H$9)</f>
        <v>5.8594167900946161E-2</v>
      </c>
      <c r="I64" s="255">
        <f>IF(ISI_ued!I$54=0,"",ISI_ued!I$54/I$9)</f>
        <v>6.3024701171204123E-2</v>
      </c>
      <c r="J64" s="255">
        <f>IF(ISI_ued!J$54=0,"",ISI_ued!J$54/J$9)</f>
        <v>6.0763571633646277E-2</v>
      </c>
      <c r="K64" s="255">
        <f>IF(ISI_ued!K$54=0,"",ISI_ued!K$54/K$9)</f>
        <v>6.8317891537677838E-2</v>
      </c>
      <c r="L64" s="255">
        <f>IF(ISI_ued!L$54=0,"",ISI_ued!L$54/L$9)</f>
        <v>6.92245872068942E-2</v>
      </c>
      <c r="M64" s="255">
        <f>IF(ISI_ued!M$54=0,"",ISI_ued!M$54/M$9)</f>
        <v>6.8891607307792202E-2</v>
      </c>
      <c r="N64" s="255">
        <f>IF(ISI_ued!N$54=0,"",ISI_ued!N$54/N$9)</f>
        <v>6.5726934420352254E-2</v>
      </c>
      <c r="O64" s="255">
        <f>IF(ISI_ued!O$54=0,"",ISI_ued!O$54/O$9)</f>
        <v>7.3026457602359332E-2</v>
      </c>
      <c r="P64" s="255">
        <f>IF(ISI_ued!P$54=0,"",ISI_ued!P$54/P$9)</f>
        <v>7.2581280213304122E-2</v>
      </c>
      <c r="Q64" s="255">
        <f>IF(ISI_ued!Q$54=0,"",ISI_ued!Q$54/Q$9)</f>
        <v>7.3498693091290992E-2</v>
      </c>
      <c r="R64" s="255">
        <f>IF(ISI_ued!R$54=0,"",ISI_ued!R$54/R$9)</f>
        <v>7.2648118013752885E-2</v>
      </c>
      <c r="S64" s="255">
        <f>IF(ISI_ued!S$54=0,"",ISI_ued!S$54/S$9)</f>
        <v>7.0651754107494663E-2</v>
      </c>
      <c r="T64" s="255">
        <f>IF(ISI_ued!T$54=0,"",ISI_ued!T$54/T$9)</f>
        <v>7.1154817731136716E-2</v>
      </c>
      <c r="U64" s="255">
        <f>IF(ISI_ued!U$54=0,"",ISI_ued!U$54/U$9)</f>
        <v>8.1883297059167762E-2</v>
      </c>
      <c r="V64" s="255">
        <f>IF(ISI_ued!V$54=0,"",ISI_ued!V$54/V$9)</f>
        <v>7.9607357615460644E-2</v>
      </c>
      <c r="W64" s="255">
        <f>IF(ISI_ued!W$54=0,"",ISI_ued!W$54/W$9)</f>
        <v>7.4072895360083546E-2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6.2605401161123639</v>
      </c>
      <c r="C65" s="256">
        <f t="shared" si="21"/>
        <v>6.0708704006824554</v>
      </c>
      <c r="D65" s="256">
        <f t="shared" si="21"/>
        <v>5.9131452315067383</v>
      </c>
      <c r="E65" s="256">
        <f t="shared" si="21"/>
        <v>5.7343160752526252</v>
      </c>
      <c r="F65" s="256">
        <f t="shared" si="21"/>
        <v>5.7211778191965132</v>
      </c>
      <c r="G65" s="256">
        <f t="shared" si="21"/>
        <v>5.429149806903264</v>
      </c>
      <c r="H65" s="256">
        <f t="shared" si="21"/>
        <v>5.2985663147106248</v>
      </c>
      <c r="I65" s="256">
        <f t="shared" si="21"/>
        <v>5.3750352811629707</v>
      </c>
      <c r="J65" s="256">
        <f t="shared" si="21"/>
        <v>5.5421207534341592</v>
      </c>
      <c r="K65" s="256">
        <f t="shared" si="21"/>
        <v>5.2086716548316554</v>
      </c>
      <c r="L65" s="256">
        <f t="shared" si="21"/>
        <v>5.4593871145712045</v>
      </c>
      <c r="M65" s="256">
        <f t="shared" si="21"/>
        <v>5.1745114319042438</v>
      </c>
      <c r="N65" s="256">
        <f t="shared" si="21"/>
        <v>5.1289362063568804</v>
      </c>
      <c r="O65" s="256">
        <f t="shared" si="21"/>
        <v>4.5200769790538855</v>
      </c>
      <c r="P65" s="256">
        <f t="shared" si="21"/>
        <v>4.1652793345498722</v>
      </c>
      <c r="Q65" s="256">
        <f t="shared" si="21"/>
        <v>4.0333293726242632</v>
      </c>
      <c r="R65" s="256">
        <f t="shared" si="21"/>
        <v>4.0686455925664946</v>
      </c>
      <c r="S65" s="256">
        <f t="shared" si="21"/>
        <v>3.8651914295046059</v>
      </c>
      <c r="T65" s="256">
        <f t="shared" si="21"/>
        <v>4.0200341402862199</v>
      </c>
      <c r="U65" s="256">
        <f t="shared" si="21"/>
        <v>3.725350469624102</v>
      </c>
      <c r="V65" s="256">
        <f t="shared" si="21"/>
        <v>3.6191054081744722</v>
      </c>
      <c r="W65" s="256">
        <f t="shared" si="21"/>
        <v>3.8203455028199236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7.0416632644861732</v>
      </c>
      <c r="C66" s="257">
        <f t="shared" si="22"/>
        <v>6.7659269725841469</v>
      </c>
      <c r="D66" s="257">
        <f t="shared" si="22"/>
        <v>6.6005037327499556</v>
      </c>
      <c r="E66" s="257">
        <f t="shared" si="22"/>
        <v>6.7105981582473939</v>
      </c>
      <c r="F66" s="257">
        <f t="shared" si="22"/>
        <v>6.7931451416681616</v>
      </c>
      <c r="G66" s="257">
        <f t="shared" si="22"/>
        <v>6.3798319958969882</v>
      </c>
      <c r="H66" s="257">
        <f t="shared" si="22"/>
        <v>6.3237019539062889</v>
      </c>
      <c r="I66" s="257">
        <f t="shared" si="22"/>
        <v>6.3081837057419854</v>
      </c>
      <c r="J66" s="257">
        <f t="shared" si="22"/>
        <v>6.477963352552953</v>
      </c>
      <c r="K66" s="257">
        <f t="shared" si="22"/>
        <v>6.0028416947927923</v>
      </c>
      <c r="L66" s="257">
        <f t="shared" si="22"/>
        <v>6.4277437862039974</v>
      </c>
      <c r="M66" s="257">
        <f t="shared" si="22"/>
        <v>6.1511140373216007</v>
      </c>
      <c r="N66" s="257">
        <f t="shared" si="22"/>
        <v>6.4455006676799638</v>
      </c>
      <c r="O66" s="257">
        <f t="shared" si="22"/>
        <v>5.5495530043964303</v>
      </c>
      <c r="P66" s="257">
        <f t="shared" si="22"/>
        <v>4.9710527659174533</v>
      </c>
      <c r="Q66" s="257">
        <f t="shared" si="22"/>
        <v>4.8465271799585272</v>
      </c>
      <c r="R66" s="257">
        <f t="shared" si="22"/>
        <v>4.8474742602823211</v>
      </c>
      <c r="S66" s="257">
        <f t="shared" si="22"/>
        <v>4.5844976846683885</v>
      </c>
      <c r="T66" s="257">
        <f t="shared" si="22"/>
        <v>4.7827383765092097</v>
      </c>
      <c r="U66" s="257">
        <f t="shared" si="22"/>
        <v>4.4464527966707799</v>
      </c>
      <c r="V66" s="257">
        <f t="shared" si="22"/>
        <v>4.290540549596165</v>
      </c>
      <c r="W66" s="257">
        <f t="shared" si="22"/>
        <v>4.5636621963950725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1.6420847453634324</v>
      </c>
      <c r="C67" s="258">
        <f t="shared" si="23"/>
        <v>1.5113862847452306</v>
      </c>
      <c r="D67" s="258">
        <f t="shared" si="23"/>
        <v>1.5671498832932136</v>
      </c>
      <c r="E67" s="258">
        <f t="shared" si="23"/>
        <v>1.4336945389688249</v>
      </c>
      <c r="F67" s="258">
        <f t="shared" si="23"/>
        <v>1.462074294451718</v>
      </c>
      <c r="G67" s="258">
        <f t="shared" si="23"/>
        <v>1.445944002111498</v>
      </c>
      <c r="H67" s="258">
        <f t="shared" si="23"/>
        <v>1.3835157944139946</v>
      </c>
      <c r="I67" s="258">
        <f t="shared" si="23"/>
        <v>1.3495862883945193</v>
      </c>
      <c r="J67" s="258">
        <f t="shared" si="23"/>
        <v>1.3677808747644005</v>
      </c>
      <c r="K67" s="258">
        <f t="shared" si="23"/>
        <v>1.2905817262258592</v>
      </c>
      <c r="L67" s="258">
        <f t="shared" si="23"/>
        <v>1.4557796399393395</v>
      </c>
      <c r="M67" s="258">
        <f t="shared" si="23"/>
        <v>1.312979060797191</v>
      </c>
      <c r="N67" s="258">
        <f t="shared" si="23"/>
        <v>1.3018905777393213</v>
      </c>
      <c r="O67" s="258">
        <f t="shared" si="23"/>
        <v>1.1563868429643649</v>
      </c>
      <c r="P67" s="258">
        <f t="shared" si="23"/>
        <v>1.0685809575687126</v>
      </c>
      <c r="Q67" s="258">
        <f t="shared" si="23"/>
        <v>1.0325803645735887</v>
      </c>
      <c r="R67" s="258">
        <f t="shared" si="23"/>
        <v>1.0351452744064771</v>
      </c>
      <c r="S67" s="258">
        <f t="shared" si="23"/>
        <v>1.0361842453897627</v>
      </c>
      <c r="T67" s="258">
        <f t="shared" si="23"/>
        <v>1.0256991933659754</v>
      </c>
      <c r="U67" s="258">
        <f t="shared" si="23"/>
        <v>0.8430144937669416</v>
      </c>
      <c r="V67" s="258">
        <f t="shared" si="23"/>
        <v>0.80024142267051712</v>
      </c>
      <c r="W67" s="258">
        <f t="shared" si="23"/>
        <v>0.81074209980550926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FI: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593.97742736681414</v>
      </c>
      <c r="C5" s="225">
        <v>593.00600538823778</v>
      </c>
      <c r="D5" s="225">
        <v>624.67774307239733</v>
      </c>
      <c r="E5" s="225">
        <v>565.66136192373426</v>
      </c>
      <c r="F5" s="225">
        <v>583.62753190082867</v>
      </c>
      <c r="G5" s="225">
        <v>598.57025385203167</v>
      </c>
      <c r="H5" s="225">
        <v>591.14808927963054</v>
      </c>
      <c r="I5" s="225">
        <v>588.03013933693148</v>
      </c>
      <c r="J5" s="225">
        <v>566.55787047019714</v>
      </c>
      <c r="K5" s="225">
        <v>469.92370966396828</v>
      </c>
      <c r="L5" s="225">
        <v>598.75461392922762</v>
      </c>
      <c r="M5" s="225">
        <v>575.5081903325738</v>
      </c>
      <c r="N5" s="225">
        <v>456.64004456430189</v>
      </c>
      <c r="O5" s="225">
        <v>503.20301720160103</v>
      </c>
      <c r="P5" s="225">
        <v>572.83842118882478</v>
      </c>
      <c r="Q5" s="225">
        <v>599.74881332080122</v>
      </c>
      <c r="R5" s="225">
        <v>618.80438728693412</v>
      </c>
      <c r="S5" s="225">
        <v>586.00427602574462</v>
      </c>
      <c r="T5" s="225">
        <v>610.68954918671511</v>
      </c>
      <c r="U5" s="225">
        <v>603.03221312360324</v>
      </c>
      <c r="V5" s="225">
        <v>592.77541522759623</v>
      </c>
      <c r="W5" s="225">
        <v>647.23145888835234</v>
      </c>
      <c r="DA5" s="89" t="s">
        <v>154</v>
      </c>
    </row>
    <row r="6" spans="1:105" ht="12" customHeight="1" x14ac:dyDescent="0.25">
      <c r="A6" s="55" t="s">
        <v>92</v>
      </c>
      <c r="B6" s="261">
        <v>1.845349979353947</v>
      </c>
      <c r="C6" s="261">
        <v>1.978759797797307</v>
      </c>
      <c r="D6" s="261">
        <v>1.9942834187525831</v>
      </c>
      <c r="E6" s="261">
        <v>1.8548729226469329</v>
      </c>
      <c r="F6" s="261">
        <v>1.885572726167154</v>
      </c>
      <c r="G6" s="261">
        <v>1.9629460787221999</v>
      </c>
      <c r="H6" s="261">
        <v>1.9838351791555859</v>
      </c>
      <c r="I6" s="261">
        <v>1.920832030208264</v>
      </c>
      <c r="J6" s="261">
        <v>1.8738366942283831</v>
      </c>
      <c r="K6" s="261">
        <v>1.5320662637894851</v>
      </c>
      <c r="L6" s="261">
        <v>1.8430958893152001</v>
      </c>
      <c r="M6" s="261">
        <v>1.8471999404149699</v>
      </c>
      <c r="N6" s="261">
        <v>1.6275623020995169</v>
      </c>
      <c r="O6" s="261">
        <v>1.8813870479980399</v>
      </c>
      <c r="P6" s="261">
        <v>2.0138307530708999</v>
      </c>
      <c r="Q6" s="261">
        <v>2.134431764683562</v>
      </c>
      <c r="R6" s="261">
        <v>2.2023755400896521</v>
      </c>
      <c r="S6" s="261">
        <v>2.1370172312957001</v>
      </c>
      <c r="T6" s="261">
        <v>2.171151780351916</v>
      </c>
      <c r="U6" s="261">
        <v>2.1054648806445182</v>
      </c>
      <c r="V6" s="261">
        <v>2.1212828656579998</v>
      </c>
      <c r="W6" s="261">
        <v>2.3022786913893798</v>
      </c>
      <c r="DA6" s="67" t="s">
        <v>155</v>
      </c>
    </row>
    <row r="7" spans="1:105" ht="12" customHeight="1" x14ac:dyDescent="0.25">
      <c r="A7" s="202" t="s">
        <v>93</v>
      </c>
      <c r="B7" s="226">
        <v>0.98418665565543806</v>
      </c>
      <c r="C7" s="226">
        <v>1.05533855882523</v>
      </c>
      <c r="D7" s="226">
        <v>1.0636178233347111</v>
      </c>
      <c r="E7" s="226">
        <v>0.98926555874503097</v>
      </c>
      <c r="F7" s="226">
        <v>1.005638787289149</v>
      </c>
      <c r="G7" s="226">
        <v>1.0469045753185069</v>
      </c>
      <c r="H7" s="226">
        <v>1.058045428882979</v>
      </c>
      <c r="I7" s="226">
        <v>1.0244437494444081</v>
      </c>
      <c r="J7" s="226">
        <v>0.99937957025513746</v>
      </c>
      <c r="K7" s="226">
        <v>0.81710200735439209</v>
      </c>
      <c r="L7" s="226">
        <v>0.98298447430144043</v>
      </c>
      <c r="M7" s="226">
        <v>0.98517330155465088</v>
      </c>
      <c r="N7" s="226">
        <v>0.86803322778640912</v>
      </c>
      <c r="O7" s="226">
        <v>1.003406425598955</v>
      </c>
      <c r="P7" s="226">
        <v>1.0740430683044799</v>
      </c>
      <c r="Q7" s="226">
        <v>1.1383636078312329</v>
      </c>
      <c r="R7" s="226">
        <v>1.1746002880478139</v>
      </c>
      <c r="S7" s="226">
        <v>1.1397425233577061</v>
      </c>
      <c r="T7" s="226">
        <v>1.1579476161876889</v>
      </c>
      <c r="U7" s="226">
        <v>1.12291460301041</v>
      </c>
      <c r="V7" s="226">
        <v>1.1313508616842669</v>
      </c>
      <c r="W7" s="226">
        <v>1.227881968741003</v>
      </c>
      <c r="DA7" s="174" t="s">
        <v>156</v>
      </c>
    </row>
    <row r="8" spans="1:105" ht="12" customHeight="1" x14ac:dyDescent="0.25">
      <c r="A8" s="202" t="s">
        <v>94</v>
      </c>
      <c r="B8" s="226">
        <v>24.604666391385958</v>
      </c>
      <c r="C8" s="226">
        <v>26.38346397063075</v>
      </c>
      <c r="D8" s="226">
        <v>26.590445583367771</v>
      </c>
      <c r="E8" s="226">
        <v>24.73163896862577</v>
      </c>
      <c r="F8" s="226">
        <v>25.140969682228722</v>
      </c>
      <c r="G8" s="226">
        <v>26.17261438296266</v>
      </c>
      <c r="H8" s="226">
        <v>26.451135722074469</v>
      </c>
      <c r="I8" s="226">
        <v>25.611093736110181</v>
      </c>
      <c r="J8" s="226">
        <v>24.984489256378431</v>
      </c>
      <c r="K8" s="226">
        <v>20.4275501838598</v>
      </c>
      <c r="L8" s="226">
        <v>24.574611857536009</v>
      </c>
      <c r="M8" s="226">
        <v>24.629332538866269</v>
      </c>
      <c r="N8" s="226">
        <v>21.70083069466023</v>
      </c>
      <c r="O8" s="226">
        <v>25.085160639973861</v>
      </c>
      <c r="P8" s="226">
        <v>26.851076707611998</v>
      </c>
      <c r="Q8" s="226">
        <v>28.459090195780831</v>
      </c>
      <c r="R8" s="226">
        <v>29.365007201195361</v>
      </c>
      <c r="S8" s="226">
        <v>28.493563083942661</v>
      </c>
      <c r="T8" s="226">
        <v>28.948690404692211</v>
      </c>
      <c r="U8" s="226">
        <v>28.072865075260239</v>
      </c>
      <c r="V8" s="226">
        <v>28.28377154210666</v>
      </c>
      <c r="W8" s="226">
        <v>30.697049218525059</v>
      </c>
      <c r="DA8" s="174" t="s">
        <v>157</v>
      </c>
    </row>
    <row r="9" spans="1:105" ht="12" customHeight="1" x14ac:dyDescent="0.25">
      <c r="A9" s="202" t="s">
        <v>95</v>
      </c>
      <c r="B9" s="226">
        <v>0.61511665978464891</v>
      </c>
      <c r="C9" s="226">
        <v>0.65958659926576879</v>
      </c>
      <c r="D9" s="226">
        <v>0.66476113958419414</v>
      </c>
      <c r="E9" s="226">
        <v>0.61829097421564427</v>
      </c>
      <c r="F9" s="226">
        <v>0.628524242055718</v>
      </c>
      <c r="G9" s="226">
        <v>0.6543153595740665</v>
      </c>
      <c r="H9" s="226">
        <v>0.66127839305186176</v>
      </c>
      <c r="I9" s="226">
        <v>0.64027734340275466</v>
      </c>
      <c r="J9" s="226">
        <v>0.62461223140946076</v>
      </c>
      <c r="K9" s="226">
        <v>0.51068875459649488</v>
      </c>
      <c r="L9" s="226">
        <v>0.61436529643840032</v>
      </c>
      <c r="M9" s="226">
        <v>0.61573331347165672</v>
      </c>
      <c r="N9" s="226">
        <v>0.54252076736650579</v>
      </c>
      <c r="O9" s="226">
        <v>0.62712901599934667</v>
      </c>
      <c r="P9" s="226">
        <v>0.67127691769030007</v>
      </c>
      <c r="Q9" s="226">
        <v>0.71147725489452041</v>
      </c>
      <c r="R9" s="226">
        <v>0.73412518002988381</v>
      </c>
      <c r="S9" s="226">
        <v>0.71233907709856636</v>
      </c>
      <c r="T9" s="226">
        <v>0.72371726011730542</v>
      </c>
      <c r="U9" s="226">
        <v>0.70182162688150584</v>
      </c>
      <c r="V9" s="226">
        <v>0.70709428855266654</v>
      </c>
      <c r="W9" s="226">
        <v>0.76742623046312675</v>
      </c>
      <c r="DA9" s="174" t="s">
        <v>158</v>
      </c>
    </row>
    <row r="10" spans="1:105" ht="12" customHeight="1" x14ac:dyDescent="0.25">
      <c r="A10" s="56" t="s">
        <v>96</v>
      </c>
      <c r="B10" s="262">
        <v>1.2203339152428929</v>
      </c>
      <c r="C10" s="262">
        <v>1.2922535736593439</v>
      </c>
      <c r="D10" s="262">
        <v>1.3132785662999611</v>
      </c>
      <c r="E10" s="262">
        <v>1.219899213313804</v>
      </c>
      <c r="F10" s="262">
        <v>1.238333426702984</v>
      </c>
      <c r="G10" s="262">
        <v>1.288472078181764</v>
      </c>
      <c r="H10" s="262">
        <v>1.29963823201276</v>
      </c>
      <c r="I10" s="262">
        <v>1.2579784969999801</v>
      </c>
      <c r="J10" s="262">
        <v>1.227132676852499</v>
      </c>
      <c r="K10" s="262">
        <v>1.001510961540429</v>
      </c>
      <c r="L10" s="262">
        <v>1.2249975325408331</v>
      </c>
      <c r="M10" s="262">
        <v>1.211367314099455</v>
      </c>
      <c r="N10" s="262">
        <v>1.054312683818605</v>
      </c>
      <c r="O10" s="262">
        <v>1.2146699386121751</v>
      </c>
      <c r="P10" s="262">
        <v>1.297430451239735</v>
      </c>
      <c r="Q10" s="262">
        <v>1.37619879478346</v>
      </c>
      <c r="R10" s="262">
        <v>1.4151618475592329</v>
      </c>
      <c r="S10" s="262">
        <v>1.368993087861418</v>
      </c>
      <c r="T10" s="262">
        <v>1.388649677206105</v>
      </c>
      <c r="U10" s="262">
        <v>1.335280074445387</v>
      </c>
      <c r="V10" s="262">
        <v>1.329944797656359</v>
      </c>
      <c r="W10" s="262">
        <v>1.44513590827405</v>
      </c>
      <c r="DA10" s="68" t="s">
        <v>159</v>
      </c>
    </row>
    <row r="11" spans="1:105" ht="12" customHeight="1" x14ac:dyDescent="0.25">
      <c r="A11" s="37" t="s">
        <v>160</v>
      </c>
      <c r="B11" s="228">
        <v>4.3917818479219509E-2</v>
      </c>
      <c r="C11" s="228">
        <v>3.6979152279303193E-2</v>
      </c>
      <c r="D11" s="228">
        <v>3.7775309442004593E-2</v>
      </c>
      <c r="E11" s="228">
        <v>4.1875129225320447E-2</v>
      </c>
      <c r="F11" s="228">
        <v>2.0548722423491012E-2</v>
      </c>
      <c r="G11" s="228">
        <v>2.899854341007194E-2</v>
      </c>
      <c r="H11" s="228">
        <v>2.841273061812884E-2</v>
      </c>
      <c r="I11" s="228">
        <v>3.0236926377106819E-2</v>
      </c>
      <c r="J11" s="228">
        <v>3.9536220015404758E-2</v>
      </c>
      <c r="K11" s="228">
        <v>2.493580039607058E-2</v>
      </c>
      <c r="L11" s="228">
        <v>6.0281536436532362E-2</v>
      </c>
      <c r="M11" s="228">
        <v>2.1671110817440449E-2</v>
      </c>
      <c r="N11" s="228">
        <v>2.8552865740632791E-2</v>
      </c>
      <c r="O11" s="228">
        <v>2.0671743471051999E-2</v>
      </c>
      <c r="P11" s="228">
        <v>2.2203687323568911E-2</v>
      </c>
      <c r="Q11" s="228">
        <v>2.1733407342223461E-2</v>
      </c>
      <c r="R11" s="228">
        <v>1.4684445215141499E-2</v>
      </c>
      <c r="S11" s="228">
        <v>2.2752761956478851E-2</v>
      </c>
      <c r="T11" s="228">
        <v>1.4299671108716669E-2</v>
      </c>
      <c r="U11" s="228">
        <v>4.3198666573293021E-2</v>
      </c>
      <c r="V11" s="228">
        <v>1.0867234917047009E-2</v>
      </c>
      <c r="W11" s="228">
        <v>5.395369342116603E-3</v>
      </c>
      <c r="DA11" s="69" t="s">
        <v>161</v>
      </c>
    </row>
    <row r="12" spans="1:105" ht="12" customHeight="1" x14ac:dyDescent="0.25">
      <c r="A12" s="37" t="s">
        <v>162</v>
      </c>
      <c r="B12" s="228">
        <v>0.21262592316171211</v>
      </c>
      <c r="C12" s="228">
        <v>0.19797961573954229</v>
      </c>
      <c r="D12" s="228">
        <v>0.20227082987520081</v>
      </c>
      <c r="E12" s="228">
        <v>0.16321086487955411</v>
      </c>
      <c r="F12" s="228">
        <v>0.169253331326782</v>
      </c>
      <c r="G12" s="228">
        <v>0.1577987986623591</v>
      </c>
      <c r="H12" s="228">
        <v>0.14214918406887581</v>
      </c>
      <c r="I12" s="228">
        <v>0.1381728018537354</v>
      </c>
      <c r="J12" s="228">
        <v>0.1263822767642456</v>
      </c>
      <c r="K12" s="228">
        <v>9.2763567087036439E-2</v>
      </c>
      <c r="L12" s="228">
        <v>0.139381923238966</v>
      </c>
      <c r="M12" s="228">
        <v>0.12604326587210651</v>
      </c>
      <c r="N12" s="228">
        <v>7.8464262360330883E-2</v>
      </c>
      <c r="O12" s="228">
        <v>6.9720364688216283E-2</v>
      </c>
      <c r="P12" s="228">
        <v>7.8034951471712813E-2</v>
      </c>
      <c r="Q12" s="228">
        <v>7.1744848080433729E-2</v>
      </c>
      <c r="R12" s="228">
        <v>7.8343978983046417E-2</v>
      </c>
      <c r="S12" s="228">
        <v>6.727998490074516E-2</v>
      </c>
      <c r="T12" s="228">
        <v>0.10123292865771349</v>
      </c>
      <c r="U12" s="228">
        <v>0.2394357003540111</v>
      </c>
      <c r="V12" s="228">
        <v>0.245259859887418</v>
      </c>
      <c r="W12" s="228">
        <v>0.25971596796901342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0.96379017360196118</v>
      </c>
      <c r="C15" s="228">
        <v>1.057294805640498</v>
      </c>
      <c r="D15" s="228">
        <v>1.073232426982756</v>
      </c>
      <c r="E15" s="228">
        <v>1.014813219208929</v>
      </c>
      <c r="F15" s="228">
        <v>1.048531372952711</v>
      </c>
      <c r="G15" s="228">
        <v>1.1016747361093331</v>
      </c>
      <c r="H15" s="228">
        <v>1.129076317325755</v>
      </c>
      <c r="I15" s="228">
        <v>1.089568768769138</v>
      </c>
      <c r="J15" s="228">
        <v>1.0612141800728481</v>
      </c>
      <c r="K15" s="228">
        <v>0.88381159405732224</v>
      </c>
      <c r="L15" s="228">
        <v>1.0253340728653351</v>
      </c>
      <c r="M15" s="228">
        <v>1.063652937409908</v>
      </c>
      <c r="N15" s="228">
        <v>0.94729555571764101</v>
      </c>
      <c r="O15" s="228">
        <v>1.1242778304529071</v>
      </c>
      <c r="P15" s="228">
        <v>1.1971918124444541</v>
      </c>
      <c r="Q15" s="228">
        <v>1.282720539360803</v>
      </c>
      <c r="R15" s="228">
        <v>1.3221334233610449</v>
      </c>
      <c r="S15" s="228">
        <v>1.2789603410041941</v>
      </c>
      <c r="T15" s="228">
        <v>1.2731170774396749</v>
      </c>
      <c r="U15" s="228">
        <v>1.0526457075180831</v>
      </c>
      <c r="V15" s="228">
        <v>1.073817702851894</v>
      </c>
      <c r="W15" s="228">
        <v>1.18002457096292</v>
      </c>
      <c r="DA15" s="69" t="s">
        <v>166</v>
      </c>
    </row>
    <row r="16" spans="1:105" ht="12" customHeight="1" x14ac:dyDescent="0.25">
      <c r="A16" s="57" t="s">
        <v>167</v>
      </c>
      <c r="B16" s="263">
        <v>120.6705172318263</v>
      </c>
      <c r="C16" s="263">
        <v>121.8032117271479</v>
      </c>
      <c r="D16" s="263">
        <v>127.583768513254</v>
      </c>
      <c r="E16" s="263">
        <v>114.00562196905869</v>
      </c>
      <c r="F16" s="263">
        <v>117.07660916617171</v>
      </c>
      <c r="G16" s="263">
        <v>119.8707998581079</v>
      </c>
      <c r="H16" s="263">
        <v>119.13940391959071</v>
      </c>
      <c r="I16" s="263">
        <v>115.2913831971822</v>
      </c>
      <c r="J16" s="263">
        <v>111.0683518051231</v>
      </c>
      <c r="K16" s="263">
        <v>90.280670125164818</v>
      </c>
      <c r="L16" s="263">
        <v>115.53691481901591</v>
      </c>
      <c r="M16" s="263">
        <v>111.9188407338829</v>
      </c>
      <c r="N16" s="263">
        <v>92.180048054102727</v>
      </c>
      <c r="O16" s="263">
        <v>105.7136876481315</v>
      </c>
      <c r="P16" s="263">
        <v>112.87833336717949</v>
      </c>
      <c r="Q16" s="263">
        <v>119.3987988738935</v>
      </c>
      <c r="R16" s="263">
        <v>123.2396108202431</v>
      </c>
      <c r="S16" s="263">
        <v>118.9557204974768</v>
      </c>
      <c r="T16" s="263">
        <v>121.9796328524977</v>
      </c>
      <c r="U16" s="263">
        <v>121.3972072782246</v>
      </c>
      <c r="V16" s="263">
        <v>121.3409666112339</v>
      </c>
      <c r="W16" s="263">
        <v>132.00061686341269</v>
      </c>
      <c r="DA16" s="70" t="s">
        <v>168</v>
      </c>
    </row>
    <row r="17" spans="1:105" ht="12" customHeight="1" x14ac:dyDescent="0.25">
      <c r="A17" s="18" t="s">
        <v>30</v>
      </c>
      <c r="B17" s="232">
        <v>0.2035692178643215</v>
      </c>
      <c r="C17" s="232">
        <v>0.18403888902937229</v>
      </c>
      <c r="D17" s="232">
        <v>0.19678415359166079</v>
      </c>
      <c r="E17" s="232">
        <v>0.1788526359857032</v>
      </c>
      <c r="F17" s="232">
        <v>0.237582306569915</v>
      </c>
      <c r="G17" s="232">
        <v>0.23342009024312321</v>
      </c>
      <c r="H17" s="232">
        <v>0.21689672199815219</v>
      </c>
      <c r="I17" s="232">
        <v>0.2223916510191872</v>
      </c>
      <c r="J17" s="232">
        <v>0</v>
      </c>
      <c r="K17" s="232">
        <v>0.21691042587271481</v>
      </c>
      <c r="L17" s="232">
        <v>0.48494802664490338</v>
      </c>
      <c r="M17" s="232">
        <v>0.22196836282841409</v>
      </c>
      <c r="N17" s="232">
        <v>0</v>
      </c>
      <c r="O17" s="232">
        <v>9.9009730733501666E-2</v>
      </c>
      <c r="P17" s="232">
        <v>0.30592590096388012</v>
      </c>
      <c r="Q17" s="232">
        <v>0.28179988951029178</v>
      </c>
      <c r="R17" s="232">
        <v>9.5795213232260132E-2</v>
      </c>
      <c r="S17" s="232">
        <v>8.4297023584946243E-2</v>
      </c>
      <c r="T17" s="232">
        <v>0</v>
      </c>
      <c r="U17" s="232">
        <v>0</v>
      </c>
      <c r="V17" s="232">
        <v>0</v>
      </c>
      <c r="W17" s="232">
        <v>0.7895371304793759</v>
      </c>
      <c r="DA17" s="71" t="s">
        <v>169</v>
      </c>
    </row>
    <row r="18" spans="1:105" ht="12" customHeight="1" x14ac:dyDescent="0.25">
      <c r="A18" s="18" t="s">
        <v>70</v>
      </c>
      <c r="B18" s="232">
        <v>3.8822959600704752</v>
      </c>
      <c r="C18" s="232">
        <v>4.3513480391431489</v>
      </c>
      <c r="D18" s="232">
        <v>6.2845580176784201</v>
      </c>
      <c r="E18" s="232">
        <v>5.243445771458493</v>
      </c>
      <c r="F18" s="232">
        <v>5.9730327353816213</v>
      </c>
      <c r="G18" s="232">
        <v>5.6524169995492439</v>
      </c>
      <c r="H18" s="232">
        <v>6.124181226306451</v>
      </c>
      <c r="I18" s="232">
        <v>4.3634054170166463</v>
      </c>
      <c r="J18" s="232">
        <v>3.7895250060839558</v>
      </c>
      <c r="K18" s="232">
        <v>3.0602277354426541</v>
      </c>
      <c r="L18" s="232">
        <v>3.122314128440538</v>
      </c>
      <c r="M18" s="232">
        <v>2.7881429184245059</v>
      </c>
      <c r="N18" s="232">
        <v>1.786075140241328</v>
      </c>
      <c r="O18" s="232">
        <v>1.141271359888036</v>
      </c>
      <c r="P18" s="232">
        <v>1.1761371341659841</v>
      </c>
      <c r="Q18" s="232">
        <v>0.8751300511046749</v>
      </c>
      <c r="R18" s="232">
        <v>0.2232377537420541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170</v>
      </c>
    </row>
    <row r="19" spans="1:105" ht="12" customHeight="1" x14ac:dyDescent="0.25">
      <c r="A19" s="18" t="s">
        <v>162</v>
      </c>
      <c r="B19" s="232">
        <v>11.28051668842792</v>
      </c>
      <c r="C19" s="232">
        <v>11.586798228226931</v>
      </c>
      <c r="D19" s="232">
        <v>10.761507094066429</v>
      </c>
      <c r="E19" s="232">
        <v>10.26879259704358</v>
      </c>
      <c r="F19" s="232">
        <v>10.39085272346232</v>
      </c>
      <c r="G19" s="232">
        <v>10.01071824229335</v>
      </c>
      <c r="H19" s="232">
        <v>9.40974738395035</v>
      </c>
      <c r="I19" s="232">
        <v>9.3028331367003414</v>
      </c>
      <c r="J19" s="232">
        <v>8.8623811169484465</v>
      </c>
      <c r="K19" s="232">
        <v>6.6358307087197588</v>
      </c>
      <c r="L19" s="232">
        <v>8.5153664586744622</v>
      </c>
      <c r="M19" s="232">
        <v>8.4630850410114853</v>
      </c>
      <c r="N19" s="232">
        <v>5.7198471479149724</v>
      </c>
      <c r="O19" s="232">
        <v>5.2902479300269318</v>
      </c>
      <c r="P19" s="232">
        <v>5.9247619154379372</v>
      </c>
      <c r="Q19" s="232">
        <v>5.5212438499920538</v>
      </c>
      <c r="R19" s="232">
        <v>6.0342534438585824</v>
      </c>
      <c r="S19" s="232">
        <v>5.4119384685084526</v>
      </c>
      <c r="T19" s="232">
        <v>7.7366279598628802</v>
      </c>
      <c r="U19" s="232">
        <v>18.44457286053488</v>
      </c>
      <c r="V19" s="232">
        <v>19.00948348216895</v>
      </c>
      <c r="W19" s="232">
        <v>19.847172863709041</v>
      </c>
      <c r="DA19" s="71" t="s">
        <v>171</v>
      </c>
    </row>
    <row r="20" spans="1:105" ht="12" customHeight="1" x14ac:dyDescent="0.25">
      <c r="A20" s="18" t="s">
        <v>36</v>
      </c>
      <c r="B20" s="232">
        <v>54.171841730735579</v>
      </c>
      <c r="C20" s="232">
        <v>43.802627954066878</v>
      </c>
      <c r="D20" s="232">
        <v>53.241245589174703</v>
      </c>
      <c r="E20" s="232">
        <v>34.465188088500781</v>
      </c>
      <c r="F20" s="232">
        <v>36.103379930102832</v>
      </c>
      <c r="G20" s="232">
        <v>34.084261387169981</v>
      </c>
      <c r="H20" s="232">
        <v>28.647925006879731</v>
      </c>
      <c r="I20" s="232">
        <v>28.04478159117842</v>
      </c>
      <c r="J20" s="232">
        <v>24.000279497179509</v>
      </c>
      <c r="K20" s="232">
        <v>17.144344276355881</v>
      </c>
      <c r="L20" s="232">
        <v>40.772767347431397</v>
      </c>
      <c r="M20" s="232">
        <v>29.027427808474972</v>
      </c>
      <c r="N20" s="232">
        <v>15.61866510640098</v>
      </c>
      <c r="O20" s="232">
        <v>13.87510707143737</v>
      </c>
      <c r="P20" s="232">
        <v>14.57536095868436</v>
      </c>
      <c r="Q20" s="232">
        <v>14.00673720572909</v>
      </c>
      <c r="R20" s="232">
        <v>15.05222985973997</v>
      </c>
      <c r="S20" s="232">
        <v>10.58112260104482</v>
      </c>
      <c r="T20" s="232">
        <v>16.946272415378729</v>
      </c>
      <c r="U20" s="232">
        <v>21.86363883373896</v>
      </c>
      <c r="V20" s="232">
        <v>19.1025361069401</v>
      </c>
      <c r="W20" s="232">
        <v>21.187889481955271</v>
      </c>
      <c r="DA20" s="71" t="s">
        <v>172</v>
      </c>
    </row>
    <row r="21" spans="1:105" ht="12" customHeight="1" x14ac:dyDescent="0.25">
      <c r="A21" s="18" t="s">
        <v>38</v>
      </c>
      <c r="B21" s="232">
        <v>51.132293634727972</v>
      </c>
      <c r="C21" s="232">
        <v>61.878398616681608</v>
      </c>
      <c r="D21" s="232">
        <v>57.099673658742802</v>
      </c>
      <c r="E21" s="232">
        <v>63.84934287607016</v>
      </c>
      <c r="F21" s="232">
        <v>64.371761470655073</v>
      </c>
      <c r="G21" s="232">
        <v>69.889983138852159</v>
      </c>
      <c r="H21" s="232">
        <v>74.740653580456012</v>
      </c>
      <c r="I21" s="232">
        <v>73.357971401267562</v>
      </c>
      <c r="J21" s="232">
        <v>74.416166184911205</v>
      </c>
      <c r="K21" s="232">
        <v>63.223356978773801</v>
      </c>
      <c r="L21" s="232">
        <v>62.641518857824643</v>
      </c>
      <c r="M21" s="232">
        <v>71.418216603143563</v>
      </c>
      <c r="N21" s="232">
        <v>69.055460659545446</v>
      </c>
      <c r="O21" s="232">
        <v>85.308051556045697</v>
      </c>
      <c r="P21" s="232">
        <v>90.89614745792737</v>
      </c>
      <c r="Q21" s="232">
        <v>98.713887877557354</v>
      </c>
      <c r="R21" s="232">
        <v>101.8340945496703</v>
      </c>
      <c r="S21" s="232">
        <v>102.8783624043386</v>
      </c>
      <c r="T21" s="232">
        <v>97.296732477256057</v>
      </c>
      <c r="U21" s="232">
        <v>81.088995583950748</v>
      </c>
      <c r="V21" s="232">
        <v>83.228947022124842</v>
      </c>
      <c r="W21" s="232">
        <v>90.176017387269013</v>
      </c>
      <c r="DA21" s="71" t="s">
        <v>173</v>
      </c>
    </row>
    <row r="22" spans="1:105" ht="12" customHeight="1" x14ac:dyDescent="0.25">
      <c r="A22" s="57" t="s">
        <v>174</v>
      </c>
      <c r="B22" s="263">
        <v>233.29094832418619</v>
      </c>
      <c r="C22" s="263">
        <v>218.26474875253291</v>
      </c>
      <c r="D22" s="263">
        <v>239.3916562275792</v>
      </c>
      <c r="E22" s="263">
        <v>210.83967074204969</v>
      </c>
      <c r="F22" s="263">
        <v>221.12159607381301</v>
      </c>
      <c r="G22" s="263">
        <v>220.57524968609309</v>
      </c>
      <c r="H22" s="263">
        <v>211.54264543660071</v>
      </c>
      <c r="I22" s="263">
        <v>201.6498917232451</v>
      </c>
      <c r="J22" s="263">
        <v>189.53192516017481</v>
      </c>
      <c r="K22" s="263">
        <v>151.57176316198851</v>
      </c>
      <c r="L22" s="263">
        <v>213.74255595202581</v>
      </c>
      <c r="M22" s="263">
        <v>199.8448901450889</v>
      </c>
      <c r="N22" s="263">
        <v>125.90803184382131</v>
      </c>
      <c r="O22" s="263">
        <v>134.735644250788</v>
      </c>
      <c r="P22" s="263">
        <v>143.18514295816931</v>
      </c>
      <c r="Q22" s="263">
        <v>145.88855600842879</v>
      </c>
      <c r="R22" s="263">
        <v>151.16076428340659</v>
      </c>
      <c r="S22" s="263">
        <v>134.1742246574359</v>
      </c>
      <c r="T22" s="263">
        <v>157.46664295515231</v>
      </c>
      <c r="U22" s="263">
        <v>181.10483799083141</v>
      </c>
      <c r="V22" s="263">
        <v>177.69997275798181</v>
      </c>
      <c r="W22" s="263">
        <v>193.3692668901769</v>
      </c>
      <c r="DA22" s="70" t="s">
        <v>175</v>
      </c>
    </row>
    <row r="23" spans="1:105" ht="12" customHeight="1" x14ac:dyDescent="0.25">
      <c r="A23" s="18" t="s">
        <v>30</v>
      </c>
      <c r="B23" s="232">
        <v>0.37359558421208983</v>
      </c>
      <c r="C23" s="232">
        <v>0.4016696173469953</v>
      </c>
      <c r="D23" s="232">
        <v>0.38505240868852803</v>
      </c>
      <c r="E23" s="232">
        <v>0.38749341921740832</v>
      </c>
      <c r="F23" s="232">
        <v>0.50149172784294704</v>
      </c>
      <c r="G23" s="232">
        <v>0.51373982947608099</v>
      </c>
      <c r="H23" s="232">
        <v>0.52745233831429328</v>
      </c>
      <c r="I23" s="232">
        <v>0.55725929350492565</v>
      </c>
      <c r="J23" s="232">
        <v>0</v>
      </c>
      <c r="K23" s="232">
        <v>0.57553898663749625</v>
      </c>
      <c r="L23" s="232">
        <v>1.080615139641468</v>
      </c>
      <c r="M23" s="232">
        <v>0.5506412321257419</v>
      </c>
      <c r="N23" s="232">
        <v>0</v>
      </c>
      <c r="O23" s="232">
        <v>0.54848484089509553</v>
      </c>
      <c r="P23" s="232">
        <v>1.681047215585123</v>
      </c>
      <c r="Q23" s="232">
        <v>1.701487031176258</v>
      </c>
      <c r="R23" s="232">
        <v>0.56686810541410337</v>
      </c>
      <c r="S23" s="232">
        <v>0.57874810266989885</v>
      </c>
      <c r="T23" s="232">
        <v>0</v>
      </c>
      <c r="U23" s="232">
        <v>0</v>
      </c>
      <c r="V23" s="232">
        <v>0</v>
      </c>
      <c r="W23" s="232">
        <v>3.1615006800314731</v>
      </c>
      <c r="DA23" s="71" t="s">
        <v>176</v>
      </c>
    </row>
    <row r="24" spans="1:105" ht="12" customHeight="1" x14ac:dyDescent="0.25">
      <c r="A24" s="18" t="s">
        <v>40</v>
      </c>
      <c r="B24" s="232">
        <v>105.6725709369728</v>
      </c>
      <c r="C24" s="232">
        <v>87.477300085476003</v>
      </c>
      <c r="D24" s="232">
        <v>101.473688735758</v>
      </c>
      <c r="E24" s="232">
        <v>102.17351676644761</v>
      </c>
      <c r="F24" s="232">
        <v>109.87153912251389</v>
      </c>
      <c r="G24" s="232">
        <v>110.57128116872521</v>
      </c>
      <c r="H24" s="232">
        <v>103.5731728283027</v>
      </c>
      <c r="I24" s="232">
        <v>96.574978503475037</v>
      </c>
      <c r="J24" s="232">
        <v>94.47549441145857</v>
      </c>
      <c r="K24" s="232">
        <v>79.779277730488687</v>
      </c>
      <c r="L24" s="232">
        <v>95.875150472617989</v>
      </c>
      <c r="M24" s="232">
        <v>99.374204642708492</v>
      </c>
      <c r="N24" s="232">
        <v>14.696216681100401</v>
      </c>
      <c r="O24" s="232">
        <v>21.694411006186879</v>
      </c>
      <c r="P24" s="232">
        <v>22.394153052460631</v>
      </c>
      <c r="Q24" s="232">
        <v>20.99458297507292</v>
      </c>
      <c r="R24" s="232">
        <v>24.493637145324161</v>
      </c>
      <c r="S24" s="232">
        <v>23.79380911439031</v>
      </c>
      <c r="T24" s="232">
        <v>27.292949269143691</v>
      </c>
      <c r="U24" s="232">
        <v>26.593121238189241</v>
      </c>
      <c r="V24" s="232">
        <v>27.292949269138639</v>
      </c>
      <c r="W24" s="232">
        <v>25.893293207231451</v>
      </c>
      <c r="DA24" s="71" t="s">
        <v>177</v>
      </c>
    </row>
    <row r="25" spans="1:105" ht="12" customHeight="1" x14ac:dyDescent="0.25">
      <c r="A25" s="18" t="s">
        <v>70</v>
      </c>
      <c r="B25" s="232">
        <v>7.1248916830513132</v>
      </c>
      <c r="C25" s="232">
        <v>9.4969292144948803</v>
      </c>
      <c r="D25" s="232">
        <v>12.297149735294671</v>
      </c>
      <c r="E25" s="232">
        <v>11.360194493448381</v>
      </c>
      <c r="F25" s="232">
        <v>12.60795279823386</v>
      </c>
      <c r="G25" s="232">
        <v>12.44053904036943</v>
      </c>
      <c r="H25" s="232">
        <v>14.892865499845369</v>
      </c>
      <c r="I25" s="232">
        <v>10.93363086617166</v>
      </c>
      <c r="J25" s="232">
        <v>9.8280284031057867</v>
      </c>
      <c r="K25" s="232">
        <v>8.1198511443159571</v>
      </c>
      <c r="L25" s="232">
        <v>6.9574876739933247</v>
      </c>
      <c r="M25" s="232">
        <v>6.9166003316009617</v>
      </c>
      <c r="N25" s="232">
        <v>8.5896736220253853</v>
      </c>
      <c r="O25" s="232">
        <v>6.3223082782762372</v>
      </c>
      <c r="P25" s="232">
        <v>6.4628135385288266</v>
      </c>
      <c r="Q25" s="232">
        <v>5.2839709594451039</v>
      </c>
      <c r="R25" s="232">
        <v>1.3210092472349391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178</v>
      </c>
    </row>
    <row r="26" spans="1:105" ht="12" customHeight="1" x14ac:dyDescent="0.25">
      <c r="A26" s="18" t="s">
        <v>162</v>
      </c>
      <c r="B26" s="232">
        <v>20.70230099934026</v>
      </c>
      <c r="C26" s="232">
        <v>25.288485684490151</v>
      </c>
      <c r="D26" s="232">
        <v>21.057306455109611</v>
      </c>
      <c r="E26" s="232">
        <v>22.247866422169459</v>
      </c>
      <c r="F26" s="232">
        <v>21.933142923323111</v>
      </c>
      <c r="G26" s="232">
        <v>22.03282792570333</v>
      </c>
      <c r="H26" s="232">
        <v>22.882749056270669</v>
      </c>
      <c r="I26" s="232">
        <v>23.310633279594558</v>
      </c>
      <c r="J26" s="232">
        <v>22.98434056951255</v>
      </c>
      <c r="K26" s="232">
        <v>17.607172482505209</v>
      </c>
      <c r="L26" s="232">
        <v>18.974886811069972</v>
      </c>
      <c r="M26" s="232">
        <v>20.994539560441162</v>
      </c>
      <c r="N26" s="232">
        <v>27.50814848798797</v>
      </c>
      <c r="O26" s="232">
        <v>29.306420416459289</v>
      </c>
      <c r="P26" s="232">
        <v>32.556264407725479</v>
      </c>
      <c r="Q26" s="232">
        <v>33.336864762610411</v>
      </c>
      <c r="R26" s="232">
        <v>35.707690414709688</v>
      </c>
      <c r="S26" s="232">
        <v>37.156105722513807</v>
      </c>
      <c r="T26" s="232">
        <v>40.801746265604422</v>
      </c>
      <c r="U26" s="232">
        <v>70.702779847097261</v>
      </c>
      <c r="V26" s="232">
        <v>75.019898169615729</v>
      </c>
      <c r="W26" s="232">
        <v>79.472957107439527</v>
      </c>
      <c r="DA26" s="71" t="s">
        <v>179</v>
      </c>
    </row>
    <row r="27" spans="1:105" ht="12" customHeight="1" x14ac:dyDescent="0.25">
      <c r="A27" s="18" t="s">
        <v>36</v>
      </c>
      <c r="B27" s="232">
        <v>99.41758912060979</v>
      </c>
      <c r="C27" s="232">
        <v>95.600364150724914</v>
      </c>
      <c r="D27" s="232">
        <v>104.1784588927284</v>
      </c>
      <c r="E27" s="232">
        <v>74.670599640766895</v>
      </c>
      <c r="F27" s="232">
        <v>76.207469501899126</v>
      </c>
      <c r="G27" s="232">
        <v>75.016861721819012</v>
      </c>
      <c r="H27" s="232">
        <v>69.666405713867604</v>
      </c>
      <c r="I27" s="232">
        <v>70.273389780498945</v>
      </c>
      <c r="J27" s="232">
        <v>62.244061776097929</v>
      </c>
      <c r="K27" s="232">
        <v>45.489922818041123</v>
      </c>
      <c r="L27" s="232">
        <v>90.854415854703092</v>
      </c>
      <c r="M27" s="232">
        <v>72.008904378212591</v>
      </c>
      <c r="N27" s="232">
        <v>75.113993052707556</v>
      </c>
      <c r="O27" s="232">
        <v>76.864019708970545</v>
      </c>
      <c r="P27" s="232">
        <v>80.090864743869219</v>
      </c>
      <c r="Q27" s="232">
        <v>84.571650280124175</v>
      </c>
      <c r="R27" s="232">
        <v>89.071559370723705</v>
      </c>
      <c r="S27" s="232">
        <v>72.645561717861852</v>
      </c>
      <c r="T27" s="232">
        <v>89.371947420404169</v>
      </c>
      <c r="U27" s="232">
        <v>83.808936905544869</v>
      </c>
      <c r="V27" s="232">
        <v>75.387125319227408</v>
      </c>
      <c r="W27" s="232">
        <v>84.841515895474487</v>
      </c>
      <c r="DA27" s="71" t="s">
        <v>180</v>
      </c>
    </row>
    <row r="28" spans="1:105" ht="12" customHeight="1" x14ac:dyDescent="0.25">
      <c r="A28" s="57" t="s">
        <v>181</v>
      </c>
      <c r="B28" s="263">
        <v>115.92321631570719</v>
      </c>
      <c r="C28" s="263">
        <v>122.5783694401679</v>
      </c>
      <c r="D28" s="263">
        <v>124.5557565271401</v>
      </c>
      <c r="E28" s="263">
        <v>116.7643373353314</v>
      </c>
      <c r="F28" s="263">
        <v>118.8951197044257</v>
      </c>
      <c r="G28" s="263">
        <v>125.3552849062138</v>
      </c>
      <c r="H28" s="263">
        <v>126.5098205141559</v>
      </c>
      <c r="I28" s="263">
        <v>122.8217917206667</v>
      </c>
      <c r="J28" s="263">
        <v>121.6062798362269</v>
      </c>
      <c r="K28" s="263">
        <v>99.738529697535668</v>
      </c>
      <c r="L28" s="263">
        <v>119.64961475612159</v>
      </c>
      <c r="M28" s="263">
        <v>117.8558914990592</v>
      </c>
      <c r="N28" s="263">
        <v>104.5493099222379</v>
      </c>
      <c r="O28" s="263">
        <v>118.0358160798982</v>
      </c>
      <c r="P28" s="263">
        <v>126.4054845926254</v>
      </c>
      <c r="Q28" s="263">
        <v>133.818489662411</v>
      </c>
      <c r="R28" s="263">
        <v>138.4548640344029</v>
      </c>
      <c r="S28" s="263">
        <v>136.02662843277221</v>
      </c>
      <c r="T28" s="263">
        <v>135.279748645094</v>
      </c>
      <c r="U28" s="263">
        <v>118.477218154607</v>
      </c>
      <c r="V28" s="263">
        <v>118.01889178432</v>
      </c>
      <c r="W28" s="263">
        <v>128.1642729307533</v>
      </c>
      <c r="DA28" s="70" t="s">
        <v>182</v>
      </c>
    </row>
    <row r="29" spans="1:105" ht="12" customHeight="1" x14ac:dyDescent="0.25">
      <c r="A29" s="60" t="s">
        <v>183</v>
      </c>
      <c r="B29" s="264">
        <v>55.742167873095717</v>
      </c>
      <c r="C29" s="264">
        <v>56.70570771280115</v>
      </c>
      <c r="D29" s="264">
        <v>59.45924837610626</v>
      </c>
      <c r="E29" s="264">
        <v>55.630241612545362</v>
      </c>
      <c r="F29" s="264">
        <v>56.533421876542278</v>
      </c>
      <c r="G29" s="264">
        <v>62.537022037266858</v>
      </c>
      <c r="H29" s="264">
        <v>62.615836288682033</v>
      </c>
      <c r="I29" s="264">
        <v>58.755914609042222</v>
      </c>
      <c r="J29" s="264">
        <v>61.62989552332175</v>
      </c>
      <c r="K29" s="264">
        <v>50.169480682773859</v>
      </c>
      <c r="L29" s="264">
        <v>58.764980617690583</v>
      </c>
      <c r="M29" s="264">
        <v>53.154109676147343</v>
      </c>
      <c r="N29" s="264">
        <v>48.871834535790647</v>
      </c>
      <c r="O29" s="264">
        <v>47.634437408441407</v>
      </c>
      <c r="P29" s="264">
        <v>50.77845893701808</v>
      </c>
      <c r="Q29" s="264">
        <v>51.816372722325667</v>
      </c>
      <c r="R29" s="264">
        <v>53.93251737092038</v>
      </c>
      <c r="S29" s="264">
        <v>57.000646548200187</v>
      </c>
      <c r="T29" s="264">
        <v>52.173968795120537</v>
      </c>
      <c r="U29" s="264">
        <v>27.471589247728001</v>
      </c>
      <c r="V29" s="264">
        <v>25.195262848105951</v>
      </c>
      <c r="W29" s="264">
        <v>25.99213375602876</v>
      </c>
      <c r="DA29" s="72" t="s">
        <v>184</v>
      </c>
    </row>
    <row r="30" spans="1:105" ht="12" customHeight="1" x14ac:dyDescent="0.25">
      <c r="A30" s="59" t="s">
        <v>33</v>
      </c>
      <c r="B30" s="232">
        <v>35.153710723254257</v>
      </c>
      <c r="C30" s="232">
        <v>37.434837944697492</v>
      </c>
      <c r="D30" s="232">
        <v>37.734627174111822</v>
      </c>
      <c r="E30" s="232">
        <v>38.255044374006118</v>
      </c>
      <c r="F30" s="232">
        <v>39.458371785908128</v>
      </c>
      <c r="G30" s="232">
        <v>46.805222047030391</v>
      </c>
      <c r="H30" s="232">
        <v>47.728389697665563</v>
      </c>
      <c r="I30" s="232">
        <v>45.042838695583278</v>
      </c>
      <c r="J30" s="232">
        <v>49.198518039811432</v>
      </c>
      <c r="K30" s="232">
        <v>41.168935990094063</v>
      </c>
      <c r="L30" s="232">
        <v>43.874162889737534</v>
      </c>
      <c r="M30" s="232">
        <v>41.642739991845197</v>
      </c>
      <c r="N30" s="232">
        <v>41.141820455668523</v>
      </c>
      <c r="O30" s="232">
        <v>41.032309528758063</v>
      </c>
      <c r="P30" s="232">
        <v>43.467784442204042</v>
      </c>
      <c r="Q30" s="232">
        <v>45.113493818624413</v>
      </c>
      <c r="R30" s="232">
        <v>47.800038382515062</v>
      </c>
      <c r="S30" s="232">
        <v>51.437591937319247</v>
      </c>
      <c r="T30" s="232">
        <v>44.632300419268432</v>
      </c>
      <c r="U30" s="232">
        <v>3.0366648194867172</v>
      </c>
      <c r="V30" s="232">
        <v>3.054962548065808</v>
      </c>
      <c r="W30" s="232">
        <v>3.037533386608759</v>
      </c>
      <c r="DA30" s="71" t="s">
        <v>185</v>
      </c>
    </row>
    <row r="31" spans="1:105" ht="12" customHeight="1" x14ac:dyDescent="0.25">
      <c r="A31" s="59" t="s">
        <v>160</v>
      </c>
      <c r="B31" s="232">
        <v>2.7423192659393858</v>
      </c>
      <c r="C31" s="232">
        <v>2.3039129446811861</v>
      </c>
      <c r="D31" s="232">
        <v>2.291247149429255</v>
      </c>
      <c r="E31" s="232">
        <v>2.5226298889369589</v>
      </c>
      <c r="F31" s="232">
        <v>1.2221410360990621</v>
      </c>
      <c r="G31" s="232">
        <v>1.65351719799235</v>
      </c>
      <c r="H31" s="232">
        <v>1.6078652382127609</v>
      </c>
      <c r="I31" s="232">
        <v>1.7779099998408781</v>
      </c>
      <c r="J31" s="232">
        <v>2.2344589531970942</v>
      </c>
      <c r="K31" s="232">
        <v>1.398537788332038</v>
      </c>
      <c r="L31" s="232">
        <v>3.5795350884850672</v>
      </c>
      <c r="M31" s="232">
        <v>1.3182490591193801</v>
      </c>
      <c r="N31" s="232">
        <v>1.678200082214331</v>
      </c>
      <c r="O31" s="232">
        <v>1.294448045211815</v>
      </c>
      <c r="P31" s="232">
        <v>1.402614696670873</v>
      </c>
      <c r="Q31" s="232">
        <v>1.389379335323971</v>
      </c>
      <c r="R31" s="232">
        <v>0.93875833339111725</v>
      </c>
      <c r="S31" s="232">
        <v>1.4058757699905731</v>
      </c>
      <c r="T31" s="232">
        <v>0.93344543101876953</v>
      </c>
      <c r="U31" s="232">
        <v>3.7347056007194812</v>
      </c>
      <c r="V31" s="232">
        <v>0.93939239297656696</v>
      </c>
      <c r="W31" s="232">
        <v>0.46715673629740201</v>
      </c>
      <c r="DA31" s="71" t="s">
        <v>186</v>
      </c>
    </row>
    <row r="32" spans="1:105" ht="12" customHeight="1" x14ac:dyDescent="0.25">
      <c r="A32" s="59" t="s">
        <v>70</v>
      </c>
      <c r="B32" s="232">
        <v>4.5693362185277024</v>
      </c>
      <c r="C32" s="232">
        <v>4.6322284326738261</v>
      </c>
      <c r="D32" s="232">
        <v>7.1647131412424256</v>
      </c>
      <c r="E32" s="232">
        <v>5.020463817956073</v>
      </c>
      <c r="F32" s="232">
        <v>5.786519648522118</v>
      </c>
      <c r="G32" s="232">
        <v>5.0804850849248604</v>
      </c>
      <c r="H32" s="232">
        <v>5.2354149973594621</v>
      </c>
      <c r="I32" s="232">
        <v>3.810702366695419</v>
      </c>
      <c r="J32" s="232">
        <v>3.0542020609271829</v>
      </c>
      <c r="K32" s="232">
        <v>2.399312308984459</v>
      </c>
      <c r="L32" s="232">
        <v>3.03474367865859</v>
      </c>
      <c r="M32" s="232">
        <v>2.5259355858944619</v>
      </c>
      <c r="N32" s="232">
        <v>1.44006214294055</v>
      </c>
      <c r="O32" s="232">
        <v>0.9418463522353413</v>
      </c>
      <c r="P32" s="232">
        <v>0.9785646114567641</v>
      </c>
      <c r="Q32" s="232">
        <v>0.72697487994274113</v>
      </c>
      <c r="R32" s="232">
        <v>0.18528744124061289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187</v>
      </c>
    </row>
    <row r="33" spans="1:105" ht="12" customHeight="1" x14ac:dyDescent="0.25">
      <c r="A33" s="59" t="s">
        <v>162</v>
      </c>
      <c r="B33" s="232">
        <v>13.27680166537437</v>
      </c>
      <c r="C33" s="232">
        <v>12.33472839074865</v>
      </c>
      <c r="D33" s="232">
        <v>12.26866091132276</v>
      </c>
      <c r="E33" s="232">
        <v>9.8321035316462133</v>
      </c>
      <c r="F33" s="232">
        <v>10.066389406012981</v>
      </c>
      <c r="G33" s="232">
        <v>8.9977977073192577</v>
      </c>
      <c r="H33" s="232">
        <v>8.0441663554442471</v>
      </c>
      <c r="I33" s="232">
        <v>8.1244635469226498</v>
      </c>
      <c r="J33" s="232">
        <v>7.1427164693860457</v>
      </c>
      <c r="K33" s="232">
        <v>5.2026945953633046</v>
      </c>
      <c r="L33" s="232">
        <v>8.276538960809388</v>
      </c>
      <c r="M33" s="232">
        <v>7.6671850392883023</v>
      </c>
      <c r="N33" s="232">
        <v>4.6117518549672436</v>
      </c>
      <c r="O33" s="232">
        <v>4.3658334822362006</v>
      </c>
      <c r="P33" s="232">
        <v>4.9294951866864007</v>
      </c>
      <c r="Q33" s="232">
        <v>4.5865246884345368</v>
      </c>
      <c r="R33" s="232">
        <v>5.0084332137735936</v>
      </c>
      <c r="S33" s="232">
        <v>4.1571788408903689</v>
      </c>
      <c r="T33" s="232">
        <v>6.6082229448333347</v>
      </c>
      <c r="U33" s="232">
        <v>20.700218827521802</v>
      </c>
      <c r="V33" s="232">
        <v>21.20090790706357</v>
      </c>
      <c r="W33" s="232">
        <v>22.487443633122599</v>
      </c>
      <c r="DA33" s="71" t="s">
        <v>188</v>
      </c>
    </row>
    <row r="34" spans="1:105" ht="12" customHeight="1" x14ac:dyDescent="0.25">
      <c r="A34" s="60" t="s">
        <v>189</v>
      </c>
      <c r="B34" s="264">
        <v>60.181048442611427</v>
      </c>
      <c r="C34" s="264">
        <v>65.872661727366761</v>
      </c>
      <c r="D34" s="264">
        <v>65.096508151033873</v>
      </c>
      <c r="E34" s="264">
        <v>61.134095722786093</v>
      </c>
      <c r="F34" s="264">
        <v>62.361697827883418</v>
      </c>
      <c r="G34" s="264">
        <v>62.818262868946903</v>
      </c>
      <c r="H34" s="264">
        <v>63.893984225473872</v>
      </c>
      <c r="I34" s="264">
        <v>64.065877111624516</v>
      </c>
      <c r="J34" s="264">
        <v>59.976384312905168</v>
      </c>
      <c r="K34" s="264">
        <v>49.569049014761809</v>
      </c>
      <c r="L34" s="264">
        <v>60.884634138430997</v>
      </c>
      <c r="M34" s="264">
        <v>64.701781822911826</v>
      </c>
      <c r="N34" s="264">
        <v>55.677475386447242</v>
      </c>
      <c r="O34" s="264">
        <v>70.401378671456797</v>
      </c>
      <c r="P34" s="264">
        <v>75.627025655607369</v>
      </c>
      <c r="Q34" s="264">
        <v>82.002116940085358</v>
      </c>
      <c r="R34" s="264">
        <v>84.522346663482551</v>
      </c>
      <c r="S34" s="264">
        <v>79.025981884572047</v>
      </c>
      <c r="T34" s="264">
        <v>83.105779849973459</v>
      </c>
      <c r="U34" s="264">
        <v>91.005628906879039</v>
      </c>
      <c r="V34" s="264">
        <v>92.823628936214064</v>
      </c>
      <c r="W34" s="264">
        <v>102.17213917472451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94.82309189367183</v>
      </c>
      <c r="C35" s="263">
        <f t="shared" si="0"/>
        <v>98.990272968210661</v>
      </c>
      <c r="D35" s="263">
        <f t="shared" si="0"/>
        <v>101.52017527308479</v>
      </c>
      <c r="E35" s="263">
        <f t="shared" si="0"/>
        <v>94.637764239747156</v>
      </c>
      <c r="F35" s="263">
        <f t="shared" si="0"/>
        <v>96.635168091974577</v>
      </c>
      <c r="G35" s="263">
        <f t="shared" si="0"/>
        <v>101.64366692685782</v>
      </c>
      <c r="H35" s="263">
        <f t="shared" si="0"/>
        <v>102.50228645410559</v>
      </c>
      <c r="I35" s="263">
        <f t="shared" si="0"/>
        <v>117.81244733967186</v>
      </c>
      <c r="J35" s="263">
        <f t="shared" si="0"/>
        <v>114.6418632395484</v>
      </c>
      <c r="K35" s="263">
        <f t="shared" si="0"/>
        <v>104.04382850813877</v>
      </c>
      <c r="L35" s="263">
        <f t="shared" si="0"/>
        <v>120.58547335193236</v>
      </c>
      <c r="M35" s="263">
        <f t="shared" si="0"/>
        <v>116.5997615461358</v>
      </c>
      <c r="N35" s="263">
        <f t="shared" si="0"/>
        <v>108.20939506840875</v>
      </c>
      <c r="O35" s="263">
        <f t="shared" si="0"/>
        <v>114.90611615460084</v>
      </c>
      <c r="P35" s="263">
        <f t="shared" si="0"/>
        <v>158.46180237293322</v>
      </c>
      <c r="Q35" s="263">
        <f t="shared" si="0"/>
        <v>166.82340715809423</v>
      </c>
      <c r="R35" s="263">
        <f t="shared" si="0"/>
        <v>171.05787809195951</v>
      </c>
      <c r="S35" s="263">
        <f t="shared" si="0"/>
        <v>162.99604743450365</v>
      </c>
      <c r="T35" s="263">
        <f t="shared" si="0"/>
        <v>161.57336799541594</v>
      </c>
      <c r="U35" s="263">
        <f t="shared" si="0"/>
        <v>148.71460343969821</v>
      </c>
      <c r="V35" s="263">
        <f t="shared" si="0"/>
        <v>142.1421397184026</v>
      </c>
      <c r="W35" s="263">
        <f t="shared" si="0"/>
        <v>157.2575301866168</v>
      </c>
      <c r="DA35" s="70"/>
    </row>
    <row r="36" spans="1:105" ht="12" customHeight="1" x14ac:dyDescent="0.25">
      <c r="A36" s="60" t="s">
        <v>192</v>
      </c>
      <c r="B36" s="264">
        <v>31.528262378264689</v>
      </c>
      <c r="C36" s="264">
        <v>32.124186526475548</v>
      </c>
      <c r="D36" s="264">
        <v>32.937497049210322</v>
      </c>
      <c r="E36" s="264">
        <v>31.43532526062349</v>
      </c>
      <c r="F36" s="264">
        <v>31.704576393480728</v>
      </c>
      <c r="G36" s="264">
        <v>35.632822545205102</v>
      </c>
      <c r="H36" s="264">
        <v>35.694378948066188</v>
      </c>
      <c r="I36" s="264">
        <v>33.733880753286883</v>
      </c>
      <c r="J36" s="264">
        <v>35.752133773155037</v>
      </c>
      <c r="K36" s="264">
        <v>29.144177386075501</v>
      </c>
      <c r="L36" s="264">
        <v>33.8931997130178</v>
      </c>
      <c r="M36" s="264">
        <v>30.682185761937241</v>
      </c>
      <c r="N36" s="264">
        <v>28.614399407837201</v>
      </c>
      <c r="O36" s="264">
        <v>27.931504921540501</v>
      </c>
      <c r="P36" s="264">
        <v>29.78049427420461</v>
      </c>
      <c r="Q36" s="264">
        <v>30.442352430570221</v>
      </c>
      <c r="R36" s="264">
        <v>31.78636466927291</v>
      </c>
      <c r="S36" s="264">
        <v>33.62798838468597</v>
      </c>
      <c r="T36" s="264">
        <v>30.780451150526108</v>
      </c>
      <c r="U36" s="264">
        <v>16.207084306496</v>
      </c>
      <c r="V36" s="264">
        <v>14.86414729855322</v>
      </c>
      <c r="W36" s="264">
        <v>15.33426767890824</v>
      </c>
      <c r="DA36" s="72" t="s">
        <v>193</v>
      </c>
    </row>
    <row r="37" spans="1:105" ht="12" customHeight="1" x14ac:dyDescent="0.25">
      <c r="A37" s="59" t="s">
        <v>33</v>
      </c>
      <c r="B37" s="232">
        <v>21.658668856434879</v>
      </c>
      <c r="C37" s="232">
        <v>23.093592618513171</v>
      </c>
      <c r="D37" s="232">
        <v>23.766999087349209</v>
      </c>
      <c r="E37" s="232">
        <v>23.761411631509539</v>
      </c>
      <c r="F37" s="232">
        <v>24.651967070374919</v>
      </c>
      <c r="G37" s="232">
        <v>29.027196205266151</v>
      </c>
      <c r="H37" s="232">
        <v>29.690183343200509</v>
      </c>
      <c r="I37" s="232">
        <v>27.654270269162271</v>
      </c>
      <c r="J37" s="232">
        <v>30.028701231331759</v>
      </c>
      <c r="K37" s="232">
        <v>25.11682110690688</v>
      </c>
      <c r="L37" s="232">
        <v>26.682746148919879</v>
      </c>
      <c r="M37" s="232">
        <v>25.23674430344176</v>
      </c>
      <c r="N37" s="232">
        <v>24.819829061700531</v>
      </c>
      <c r="O37" s="232">
        <v>24.545524881347269</v>
      </c>
      <c r="P37" s="232">
        <v>25.993872541793319</v>
      </c>
      <c r="Q37" s="232">
        <v>26.881524077420181</v>
      </c>
      <c r="R37" s="232">
        <v>28.26916760584238</v>
      </c>
      <c r="S37" s="232">
        <v>30.346019719999219</v>
      </c>
      <c r="T37" s="232">
        <v>26.331183433363421</v>
      </c>
      <c r="U37" s="232">
        <v>1.791504754100165</v>
      </c>
      <c r="V37" s="232">
        <v>1.8022996457616749</v>
      </c>
      <c r="W37" s="232">
        <v>1.7920171722368019</v>
      </c>
      <c r="DA37" s="71" t="s">
        <v>194</v>
      </c>
    </row>
    <row r="38" spans="1:105" ht="12" customHeight="1" x14ac:dyDescent="0.25">
      <c r="A38" s="59" t="s">
        <v>160</v>
      </c>
      <c r="B38" s="232">
        <v>1.6895793831606181</v>
      </c>
      <c r="C38" s="232">
        <v>1.421286424468754</v>
      </c>
      <c r="D38" s="232">
        <v>1.4431325545661311</v>
      </c>
      <c r="E38" s="232">
        <v>1.5668847903809959</v>
      </c>
      <c r="F38" s="232">
        <v>0.76354343105530087</v>
      </c>
      <c r="G38" s="232">
        <v>1.025461818911531</v>
      </c>
      <c r="H38" s="232">
        <v>1.000197450952981</v>
      </c>
      <c r="I38" s="232">
        <v>1.091556506510035</v>
      </c>
      <c r="J38" s="232">
        <v>1.3638195415751</v>
      </c>
      <c r="K38" s="232">
        <v>0.85323612563698759</v>
      </c>
      <c r="L38" s="232">
        <v>2.1769492522793961</v>
      </c>
      <c r="M38" s="232">
        <v>0.79889830591750965</v>
      </c>
      <c r="N38" s="232">
        <v>1.012416045536277</v>
      </c>
      <c r="O38" s="232">
        <v>0.77433873613888249</v>
      </c>
      <c r="P38" s="232">
        <v>0.8387680236839814</v>
      </c>
      <c r="Q38" s="232">
        <v>0.82788165787688528</v>
      </c>
      <c r="R38" s="232">
        <v>0.55518609536770069</v>
      </c>
      <c r="S38" s="232">
        <v>0.82940768090370398</v>
      </c>
      <c r="T38" s="232">
        <v>0.5506936151240639</v>
      </c>
      <c r="U38" s="232">
        <v>2.203319508929007</v>
      </c>
      <c r="V38" s="232">
        <v>0.55420207300571034</v>
      </c>
      <c r="W38" s="232">
        <v>0.2756028616053105</v>
      </c>
      <c r="DA38" s="71" t="s">
        <v>195</v>
      </c>
    </row>
    <row r="39" spans="1:105" ht="12" customHeight="1" x14ac:dyDescent="0.25">
      <c r="A39" s="59" t="s">
        <v>162</v>
      </c>
      <c r="B39" s="232">
        <v>8.1800141386691916</v>
      </c>
      <c r="C39" s="232">
        <v>7.6093074834936258</v>
      </c>
      <c r="D39" s="232">
        <v>7.7273654072949816</v>
      </c>
      <c r="E39" s="232">
        <v>6.1070288387329574</v>
      </c>
      <c r="F39" s="232">
        <v>6.2890658920505089</v>
      </c>
      <c r="G39" s="232">
        <v>5.5801645210274273</v>
      </c>
      <c r="H39" s="232">
        <v>5.0039981539127067</v>
      </c>
      <c r="I39" s="232">
        <v>4.9880539776145723</v>
      </c>
      <c r="J39" s="232">
        <v>4.3596130002481761</v>
      </c>
      <c r="K39" s="232">
        <v>3.1741201535316348</v>
      </c>
      <c r="L39" s="232">
        <v>5.0335043118185219</v>
      </c>
      <c r="M39" s="232">
        <v>4.6465431525779666</v>
      </c>
      <c r="N39" s="232">
        <v>2.7821543006003928</v>
      </c>
      <c r="O39" s="232">
        <v>2.611641304054356</v>
      </c>
      <c r="P39" s="232">
        <v>2.9478537087273011</v>
      </c>
      <c r="Q39" s="232">
        <v>2.7329466952731472</v>
      </c>
      <c r="R39" s="232">
        <v>2.9620109680628222</v>
      </c>
      <c r="S39" s="232">
        <v>2.4525609837830471</v>
      </c>
      <c r="T39" s="232">
        <v>3.8985741020386242</v>
      </c>
      <c r="U39" s="232">
        <v>12.212260043466831</v>
      </c>
      <c r="V39" s="232">
        <v>12.50764557978583</v>
      </c>
      <c r="W39" s="232">
        <v>13.266647645066129</v>
      </c>
      <c r="DA39" s="71" t="s">
        <v>196</v>
      </c>
    </row>
    <row r="40" spans="1:105" ht="12" customHeight="1" x14ac:dyDescent="0.25">
      <c r="A40" s="60" t="s">
        <v>197</v>
      </c>
      <c r="B40" s="264">
        <v>26.21648493002721</v>
      </c>
      <c r="C40" s="264">
        <v>26.22916911685568</v>
      </c>
      <c r="D40" s="264">
        <v>27.5819114036135</v>
      </c>
      <c r="E40" s="264">
        <v>25.23012873979026</v>
      </c>
      <c r="F40" s="264">
        <v>25.969568936406979</v>
      </c>
      <c r="G40" s="264">
        <v>27.0528400859206</v>
      </c>
      <c r="H40" s="264">
        <v>27.06166594627722</v>
      </c>
      <c r="I40" s="264">
        <v>44.745009200057837</v>
      </c>
      <c r="J40" s="264">
        <v>42.282673050377269</v>
      </c>
      <c r="K40" s="264">
        <v>44.657991807796733</v>
      </c>
      <c r="L40" s="264">
        <v>49.66434808809764</v>
      </c>
      <c r="M40" s="264">
        <v>46.706363357694883</v>
      </c>
      <c r="N40" s="264">
        <v>46.006170315137418</v>
      </c>
      <c r="O40" s="264">
        <v>44.860511107882793</v>
      </c>
      <c r="P40" s="264">
        <v>83.45610762363593</v>
      </c>
      <c r="Q40" s="264">
        <v>87.518914060992373</v>
      </c>
      <c r="R40" s="264">
        <v>89.28459991545563</v>
      </c>
      <c r="S40" s="264">
        <v>82.746047514288819</v>
      </c>
      <c r="T40" s="264">
        <v>81.763995793407176</v>
      </c>
      <c r="U40" s="264">
        <v>78.818018800364328</v>
      </c>
      <c r="V40" s="264">
        <v>72.515948395456348</v>
      </c>
      <c r="W40" s="264">
        <v>81.645989924479551</v>
      </c>
      <c r="DA40" s="72" t="s">
        <v>198</v>
      </c>
    </row>
    <row r="41" spans="1:105" ht="12" customHeight="1" x14ac:dyDescent="0.25">
      <c r="A41" s="64" t="s">
        <v>30</v>
      </c>
      <c r="B41" s="231">
        <v>5.2457893613889757E-2</v>
      </c>
      <c r="C41" s="231">
        <v>4.9634864663543887E-2</v>
      </c>
      <c r="D41" s="231">
        <v>5.1401942134825983E-2</v>
      </c>
      <c r="E41" s="231">
        <v>4.8654603903327293E-2</v>
      </c>
      <c r="F41" s="231">
        <v>6.5154512627769043E-2</v>
      </c>
      <c r="G41" s="231">
        <v>6.0733491141613423E-2</v>
      </c>
      <c r="H41" s="231">
        <v>5.7439713667389383E-2</v>
      </c>
      <c r="I41" s="231">
        <v>3.2160804628146647E-2</v>
      </c>
      <c r="J41" s="231">
        <v>0</v>
      </c>
      <c r="K41" s="231">
        <v>2.2991047353655099E-2</v>
      </c>
      <c r="L41" s="231">
        <v>5.8682844512242163E-2</v>
      </c>
      <c r="M41" s="231">
        <v>3.06276454797034E-2</v>
      </c>
      <c r="N41" s="231">
        <v>0</v>
      </c>
      <c r="O41" s="231">
        <v>1.474760112618006E-2</v>
      </c>
      <c r="P41" s="231">
        <v>2.2804175027933079E-2</v>
      </c>
      <c r="Q41" s="231">
        <v>2.1824137262338401E-2</v>
      </c>
      <c r="R41" s="231">
        <v>7.4749564030933786E-3</v>
      </c>
      <c r="S41" s="231">
        <v>6.7897198686222189E-3</v>
      </c>
      <c r="T41" s="231">
        <v>0</v>
      </c>
      <c r="U41" s="231">
        <v>0</v>
      </c>
      <c r="V41" s="231">
        <v>0</v>
      </c>
      <c r="W41" s="231">
        <v>9.0157562516256756E-2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7.6967156005544037</v>
      </c>
      <c r="C43" s="231">
        <v>9.4839018324363717</v>
      </c>
      <c r="D43" s="231">
        <v>8.6458043141956828</v>
      </c>
      <c r="E43" s="231">
        <v>10.869016433778659</v>
      </c>
      <c r="F43" s="231">
        <v>11.169841986239611</v>
      </c>
      <c r="G43" s="231">
        <v>13.549190120871559</v>
      </c>
      <c r="H43" s="231">
        <v>14.785396684542411</v>
      </c>
      <c r="I43" s="231">
        <v>7.4585553396872779</v>
      </c>
      <c r="J43" s="231">
        <v>8.7453208163861795</v>
      </c>
      <c r="K43" s="231">
        <v>5.5656377572992932</v>
      </c>
      <c r="L43" s="231">
        <v>5.4623482216987256</v>
      </c>
      <c r="M43" s="231">
        <v>6.3424140446484838</v>
      </c>
      <c r="N43" s="231">
        <v>5.6715088928341562</v>
      </c>
      <c r="O43" s="231">
        <v>7.4059081985990893</v>
      </c>
      <c r="P43" s="231">
        <v>3.8943419134412092</v>
      </c>
      <c r="Q43" s="231">
        <v>4.2058707400482387</v>
      </c>
      <c r="R43" s="231">
        <v>4.4938105649219313</v>
      </c>
      <c r="S43" s="231">
        <v>5.3935459963387222</v>
      </c>
      <c r="T43" s="231">
        <v>4.4815150436506128</v>
      </c>
      <c r="U43" s="231">
        <v>0.28036559533882971</v>
      </c>
      <c r="V43" s="231">
        <v>0.32412367701883971</v>
      </c>
      <c r="W43" s="231">
        <v>0.30613235149849138</v>
      </c>
      <c r="DA43" s="73" t="s">
        <v>201</v>
      </c>
    </row>
    <row r="44" spans="1:105" ht="12" customHeight="1" x14ac:dyDescent="0.25">
      <c r="A44" s="64" t="s">
        <v>160</v>
      </c>
      <c r="B44" s="231">
        <v>0.6004160312411726</v>
      </c>
      <c r="C44" s="231">
        <v>0.58368315177736085</v>
      </c>
      <c r="D44" s="231">
        <v>0.52497337254771104</v>
      </c>
      <c r="E44" s="231">
        <v>0.71672915736643683</v>
      </c>
      <c r="F44" s="231">
        <v>0.34596263455049447</v>
      </c>
      <c r="G44" s="231">
        <v>0.47866066870097479</v>
      </c>
      <c r="H44" s="231">
        <v>0.49808773170121651</v>
      </c>
      <c r="I44" s="231">
        <v>0.29440063075102929</v>
      </c>
      <c r="J44" s="231">
        <v>0.39718798808009609</v>
      </c>
      <c r="K44" s="231">
        <v>0.1890686395592914</v>
      </c>
      <c r="L44" s="231">
        <v>0.44565333757440412</v>
      </c>
      <c r="M44" s="231">
        <v>0.2007764462314606</v>
      </c>
      <c r="N44" s="231">
        <v>0.23134432518583911</v>
      </c>
      <c r="O44" s="231">
        <v>0.2336345065825717</v>
      </c>
      <c r="P44" s="231">
        <v>0.12566228694993151</v>
      </c>
      <c r="Q44" s="231">
        <v>0.1295299786968471</v>
      </c>
      <c r="R44" s="231">
        <v>8.8255203536502708E-2</v>
      </c>
      <c r="S44" s="231">
        <v>0.1474146697967964</v>
      </c>
      <c r="T44" s="231">
        <v>9.3726957881193493E-2</v>
      </c>
      <c r="U44" s="231">
        <v>0.34481347840620918</v>
      </c>
      <c r="V44" s="231">
        <v>9.9667119247621283E-2</v>
      </c>
      <c r="W44" s="231">
        <v>4.7081553352323557E-2</v>
      </c>
      <c r="DA44" s="73" t="s">
        <v>202</v>
      </c>
    </row>
    <row r="45" spans="1:105" ht="12" customHeight="1" x14ac:dyDescent="0.25">
      <c r="A45" s="64" t="s">
        <v>70</v>
      </c>
      <c r="B45" s="231">
        <v>1.000431551428115</v>
      </c>
      <c r="C45" s="231">
        <v>1.173548548167868</v>
      </c>
      <c r="D45" s="231">
        <v>1.641587910772468</v>
      </c>
      <c r="E45" s="231">
        <v>1.426413290991599</v>
      </c>
      <c r="F45" s="231">
        <v>1.638043010871165</v>
      </c>
      <c r="G45" s="231">
        <v>1.470700390070399</v>
      </c>
      <c r="H45" s="231">
        <v>1.621837401900619</v>
      </c>
      <c r="I45" s="231">
        <v>0.63100673288297993</v>
      </c>
      <c r="J45" s="231">
        <v>0.54290206138449859</v>
      </c>
      <c r="K45" s="231">
        <v>0.32436357309914382</v>
      </c>
      <c r="L45" s="231">
        <v>0.37782662151508839</v>
      </c>
      <c r="M45" s="231">
        <v>0.38471362208614751</v>
      </c>
      <c r="N45" s="231">
        <v>0.19851637967069699</v>
      </c>
      <c r="O45" s="231">
        <v>0.16999354172232681</v>
      </c>
      <c r="P45" s="231">
        <v>8.7671024192029351E-2</v>
      </c>
      <c r="Q45" s="231">
        <v>6.7774896544124177E-2</v>
      </c>
      <c r="R45" s="231">
        <v>1.741937222583894E-2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2.9068842065584879</v>
      </c>
      <c r="C47" s="231">
        <v>3.1249328061855821</v>
      </c>
      <c r="D47" s="231">
        <v>2.8110107182744382</v>
      </c>
      <c r="E47" s="231">
        <v>2.7934955144553348</v>
      </c>
      <c r="F47" s="231">
        <v>2.8495848649608329</v>
      </c>
      <c r="G47" s="231">
        <v>2.604685256767107</v>
      </c>
      <c r="H47" s="231">
        <v>2.4919380543758471</v>
      </c>
      <c r="I47" s="231">
        <v>1.3453139883019061</v>
      </c>
      <c r="J47" s="231">
        <v>1.269659118079923</v>
      </c>
      <c r="K47" s="231">
        <v>0.70335345772886515</v>
      </c>
      <c r="L47" s="231">
        <v>1.030431919305568</v>
      </c>
      <c r="M47" s="231">
        <v>1.167753660917213</v>
      </c>
      <c r="N47" s="231">
        <v>0.63574220506782264</v>
      </c>
      <c r="O47" s="231">
        <v>0.78798786495677231</v>
      </c>
      <c r="P47" s="231">
        <v>0.44164063027285422</v>
      </c>
      <c r="Q47" s="231">
        <v>0.42759556737394538</v>
      </c>
      <c r="R47" s="231">
        <v>0.47085631834962238</v>
      </c>
      <c r="S47" s="231">
        <v>0.43590561783434978</v>
      </c>
      <c r="T47" s="231">
        <v>0.66352955731321817</v>
      </c>
      <c r="U47" s="231">
        <v>1.911185303685633</v>
      </c>
      <c r="V47" s="231">
        <v>2.2493618559500641</v>
      </c>
      <c r="W47" s="231">
        <v>2.266356652719252</v>
      </c>
      <c r="DA47" s="73" t="s">
        <v>205</v>
      </c>
    </row>
    <row r="48" spans="1:105" ht="12" customHeight="1" x14ac:dyDescent="0.25">
      <c r="A48" s="64" t="s">
        <v>36</v>
      </c>
      <c r="B48" s="231">
        <v>13.959579646631139</v>
      </c>
      <c r="C48" s="231">
        <v>11.813467913624949</v>
      </c>
      <c r="D48" s="231">
        <v>13.90713314568837</v>
      </c>
      <c r="E48" s="231">
        <v>9.3758197392948937</v>
      </c>
      <c r="F48" s="231">
        <v>9.90098192715711</v>
      </c>
      <c r="G48" s="231">
        <v>8.8683719763368174</v>
      </c>
      <c r="H48" s="231">
        <v>7.5866919260035353</v>
      </c>
      <c r="I48" s="231">
        <v>4.0556501894718906</v>
      </c>
      <c r="J48" s="231">
        <v>3.4383731976709391</v>
      </c>
      <c r="K48" s="231">
        <v>1.817185271381859</v>
      </c>
      <c r="L48" s="231">
        <v>4.9338523617400636</v>
      </c>
      <c r="M48" s="231">
        <v>4.0052634383436958</v>
      </c>
      <c r="N48" s="231">
        <v>1.7359632763226449</v>
      </c>
      <c r="O48" s="231">
        <v>2.0667114550929728</v>
      </c>
      <c r="P48" s="231">
        <v>1.086469244185976</v>
      </c>
      <c r="Q48" s="231">
        <v>1.084758961071806</v>
      </c>
      <c r="R48" s="231">
        <v>1.1745342817714619</v>
      </c>
      <c r="S48" s="231">
        <v>0.85225854130241507</v>
      </c>
      <c r="T48" s="231">
        <v>1.453391928915337</v>
      </c>
      <c r="U48" s="231">
        <v>2.2654612573620021</v>
      </c>
      <c r="V48" s="231">
        <v>2.2603726245989111</v>
      </c>
      <c r="W48" s="231">
        <v>2.4194536226524179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2.049818203212974E-2</v>
      </c>
      <c r="H49" s="231">
        <v>2.0274434086204701E-2</v>
      </c>
      <c r="I49" s="231">
        <v>2.0621334183129721E-2</v>
      </c>
      <c r="J49" s="231">
        <v>2.0752081452418761E-2</v>
      </c>
      <c r="K49" s="231">
        <v>2.101643074318579E-2</v>
      </c>
      <c r="L49" s="231">
        <v>2.0395751636156569E-2</v>
      </c>
      <c r="M49" s="231">
        <v>2.0330468911406E-2</v>
      </c>
      <c r="N49" s="231">
        <v>1.9635710328259781E-2</v>
      </c>
      <c r="O49" s="231">
        <v>2.0099210976959998E-2</v>
      </c>
      <c r="P49" s="231">
        <v>2.0527225039582288E-2</v>
      </c>
      <c r="Q49" s="231">
        <v>2.043213839535012E-2</v>
      </c>
      <c r="R49" s="231">
        <v>2.058936651470971E-2</v>
      </c>
      <c r="S49" s="231">
        <v>4.1344659299010662E-2</v>
      </c>
      <c r="T49" s="231">
        <v>2.0589722665766069E-2</v>
      </c>
      <c r="U49" s="231">
        <v>0</v>
      </c>
      <c r="V49" s="231">
        <v>0</v>
      </c>
      <c r="W49" s="231">
        <v>0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30.907300180151481</v>
      </c>
      <c r="J50" s="231">
        <v>27.868477787323219</v>
      </c>
      <c r="K50" s="231">
        <v>36.014375630631427</v>
      </c>
      <c r="L50" s="231">
        <v>37.33515703011539</v>
      </c>
      <c r="M50" s="231">
        <v>34.554484031076768</v>
      </c>
      <c r="N50" s="231">
        <v>37.513459525728003</v>
      </c>
      <c r="O50" s="231">
        <v>34.161428728825918</v>
      </c>
      <c r="P50" s="231">
        <v>77.776991124526418</v>
      </c>
      <c r="Q50" s="231">
        <v>81.561127641599725</v>
      </c>
      <c r="R50" s="231">
        <v>83.011659851732475</v>
      </c>
      <c r="S50" s="231">
        <v>75.86878830984891</v>
      </c>
      <c r="T50" s="231">
        <v>75.051242582981047</v>
      </c>
      <c r="U50" s="231">
        <v>74.01619316557165</v>
      </c>
      <c r="V50" s="231">
        <v>67.582423118640918</v>
      </c>
      <c r="W50" s="231">
        <v>76.516808181740814</v>
      </c>
      <c r="DA50" s="73" t="s">
        <v>208</v>
      </c>
    </row>
    <row r="51" spans="1:105" ht="12" customHeight="1" x14ac:dyDescent="0.25">
      <c r="A51" s="61" t="s">
        <v>209</v>
      </c>
      <c r="B51" s="265">
        <v>37.078344585379931</v>
      </c>
      <c r="C51" s="265">
        <v>40.636917324879427</v>
      </c>
      <c r="D51" s="265">
        <v>41.000766820260957</v>
      </c>
      <c r="E51" s="265">
        <v>37.972310239333417</v>
      </c>
      <c r="F51" s="265">
        <v>38.961022762086877</v>
      </c>
      <c r="G51" s="265">
        <v>38.958004295732117</v>
      </c>
      <c r="H51" s="265">
        <v>39.74624155976219</v>
      </c>
      <c r="I51" s="265">
        <v>39.333557386327143</v>
      </c>
      <c r="J51" s="265">
        <v>36.607056416016093</v>
      </c>
      <c r="K51" s="265">
        <v>30.241659314266538</v>
      </c>
      <c r="L51" s="265">
        <v>37.027925550816917</v>
      </c>
      <c r="M51" s="265">
        <v>39.211212426503657</v>
      </c>
      <c r="N51" s="265">
        <v>33.588825345434131</v>
      </c>
      <c r="O51" s="265">
        <v>42.114100125177544</v>
      </c>
      <c r="P51" s="265">
        <v>45.225200475092663</v>
      </c>
      <c r="Q51" s="265">
        <v>48.862140666531623</v>
      </c>
      <c r="R51" s="265">
        <v>49.986913507230973</v>
      </c>
      <c r="S51" s="265">
        <v>46.622011535528863</v>
      </c>
      <c r="T51" s="265">
        <v>49.028921051482669</v>
      </c>
      <c r="U51" s="265">
        <v>53.689500332837888</v>
      </c>
      <c r="V51" s="265">
        <v>54.762044024393028</v>
      </c>
      <c r="W51" s="265">
        <v>60.277272583228992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100.4598899160746</v>
      </c>
      <c r="C54" s="225">
        <v>90.398981714083789</v>
      </c>
      <c r="D54" s="225">
        <v>98.798439214790932</v>
      </c>
      <c r="E54" s="225">
        <v>128.4105211373145</v>
      </c>
      <c r="F54" s="225">
        <v>146.89233052393479</v>
      </c>
      <c r="G54" s="225">
        <v>142.862334282104</v>
      </c>
      <c r="H54" s="225">
        <v>154.78905603421299</v>
      </c>
      <c r="I54" s="225">
        <v>136.31259497089309</v>
      </c>
      <c r="J54" s="225">
        <v>127.01624818844429</v>
      </c>
      <c r="K54" s="225">
        <v>95.250323010150467</v>
      </c>
      <c r="L54" s="225">
        <v>144.82139638891519</v>
      </c>
      <c r="M54" s="225">
        <v>145.5491613441244</v>
      </c>
      <c r="N54" s="225">
        <v>157.09142577103759</v>
      </c>
      <c r="O54" s="225">
        <v>154.00807480183829</v>
      </c>
      <c r="P54" s="225">
        <v>149.0548720183979</v>
      </c>
      <c r="Q54" s="225">
        <v>162.53089433182149</v>
      </c>
      <c r="R54" s="225">
        <v>158.8734287061871</v>
      </c>
      <c r="S54" s="225">
        <v>148.99804555637041</v>
      </c>
      <c r="T54" s="225">
        <v>155.55223929135869</v>
      </c>
      <c r="U54" s="225">
        <v>150.866497108555</v>
      </c>
      <c r="V54" s="225">
        <v>141.1952640501338</v>
      </c>
      <c r="W54" s="225">
        <v>159.85426768086549</v>
      </c>
      <c r="DA54" s="89" t="s">
        <v>211</v>
      </c>
    </row>
    <row r="55" spans="1:105" ht="12" customHeight="1" x14ac:dyDescent="0.25">
      <c r="A55" s="55" t="s">
        <v>92</v>
      </c>
      <c r="B55" s="261">
        <v>0.27696911266974289</v>
      </c>
      <c r="C55" s="261">
        <v>0.25413382581340499</v>
      </c>
      <c r="D55" s="261">
        <v>0.27435363134852092</v>
      </c>
      <c r="E55" s="261">
        <v>0.3582945896985541</v>
      </c>
      <c r="F55" s="261">
        <v>0.40846680662159418</v>
      </c>
      <c r="G55" s="261">
        <v>0.39657553673196649</v>
      </c>
      <c r="H55" s="261">
        <v>0.43184249626994559</v>
      </c>
      <c r="I55" s="261">
        <v>0.37179994177156278</v>
      </c>
      <c r="J55" s="261">
        <v>0.34606160405530279</v>
      </c>
      <c r="K55" s="261">
        <v>0.25595023601256778</v>
      </c>
      <c r="L55" s="261">
        <v>0.38548824380616081</v>
      </c>
      <c r="M55" s="261">
        <v>0.39480018774088921</v>
      </c>
      <c r="N55" s="261">
        <v>0.43019380715243521</v>
      </c>
      <c r="O55" s="261">
        <v>0.43305716885658663</v>
      </c>
      <c r="P55" s="261">
        <v>0.40281531674069759</v>
      </c>
      <c r="Q55" s="261">
        <v>0.44100453662261008</v>
      </c>
      <c r="R55" s="261">
        <v>0.43111616367570987</v>
      </c>
      <c r="S55" s="261">
        <v>0.40621414295344882</v>
      </c>
      <c r="T55" s="261">
        <v>0.42495107559521228</v>
      </c>
      <c r="U55" s="261">
        <v>0.42391780468520063</v>
      </c>
      <c r="V55" s="261">
        <v>0.40246003302829342</v>
      </c>
      <c r="W55" s="261">
        <v>0.45390718234750399</v>
      </c>
      <c r="DA55" s="67" t="s">
        <v>212</v>
      </c>
    </row>
    <row r="56" spans="1:105" ht="12" customHeight="1" x14ac:dyDescent="0.25">
      <c r="A56" s="202" t="s">
        <v>93</v>
      </c>
      <c r="B56" s="226">
        <v>0.2046508257534512</v>
      </c>
      <c r="C56" s="226">
        <v>0.18777796846470779</v>
      </c>
      <c r="D56" s="226">
        <v>0.20271826220161199</v>
      </c>
      <c r="E56" s="226">
        <v>0.26474173577699972</v>
      </c>
      <c r="F56" s="226">
        <v>0.30181368767881578</v>
      </c>
      <c r="G56" s="226">
        <v>0.29302729926636062</v>
      </c>
      <c r="H56" s="226">
        <v>0.31908584536809492</v>
      </c>
      <c r="I56" s="226">
        <v>0.27472075988980021</v>
      </c>
      <c r="J56" s="226">
        <v>0.25570285563188161</v>
      </c>
      <c r="K56" s="226">
        <v>0.1891201031294093</v>
      </c>
      <c r="L56" s="226">
        <v>0.28483496463826757</v>
      </c>
      <c r="M56" s="226">
        <v>0.29171550448346101</v>
      </c>
      <c r="N56" s="226">
        <v>0.3178676388104868</v>
      </c>
      <c r="O56" s="226">
        <v>0.31998335969913361</v>
      </c>
      <c r="P56" s="226">
        <v>0.29763783550629641</v>
      </c>
      <c r="Q56" s="226">
        <v>0.32585562235039339</v>
      </c>
      <c r="R56" s="226">
        <v>0.31854916254541787</v>
      </c>
      <c r="S56" s="226">
        <v>0.30014920792731209</v>
      </c>
      <c r="T56" s="226">
        <v>0.31399381572585738</v>
      </c>
      <c r="U56" s="226">
        <v>0.31323033801196148</v>
      </c>
      <c r="V56" s="226">
        <v>0.29737531848979798</v>
      </c>
      <c r="W56" s="226">
        <v>0.33538931033657821</v>
      </c>
      <c r="DA56" s="174" t="s">
        <v>213</v>
      </c>
    </row>
    <row r="57" spans="1:105" ht="12" customHeight="1" x14ac:dyDescent="0.25">
      <c r="A57" s="202" t="s">
        <v>94</v>
      </c>
      <c r="B57" s="226">
        <v>5.1162706438362813</v>
      </c>
      <c r="C57" s="226">
        <v>4.6944492116176946</v>
      </c>
      <c r="D57" s="226">
        <v>5.0679565550403014</v>
      </c>
      <c r="E57" s="226">
        <v>6.6185433944249903</v>
      </c>
      <c r="F57" s="226">
        <v>7.5453421919703976</v>
      </c>
      <c r="G57" s="226">
        <v>7.3256824816590136</v>
      </c>
      <c r="H57" s="226">
        <v>7.9771461342023748</v>
      </c>
      <c r="I57" s="226">
        <v>6.8680189972450032</v>
      </c>
      <c r="J57" s="226">
        <v>6.3925713907970394</v>
      </c>
      <c r="K57" s="226">
        <v>4.7280025782352322</v>
      </c>
      <c r="L57" s="226">
        <v>7.1208741159566911</v>
      </c>
      <c r="M57" s="226">
        <v>7.292887612086524</v>
      </c>
      <c r="N57" s="226">
        <v>7.9466909702621704</v>
      </c>
      <c r="O57" s="226">
        <v>7.9995839924783416</v>
      </c>
      <c r="P57" s="226">
        <v>7.4409458876574126</v>
      </c>
      <c r="Q57" s="226">
        <v>8.1463905587598369</v>
      </c>
      <c r="R57" s="226">
        <v>7.9637290636354461</v>
      </c>
      <c r="S57" s="226">
        <v>7.5037301981828044</v>
      </c>
      <c r="T57" s="226">
        <v>7.8498453931464356</v>
      </c>
      <c r="U57" s="226">
        <v>7.8307584502990357</v>
      </c>
      <c r="V57" s="226">
        <v>7.4343829622449507</v>
      </c>
      <c r="W57" s="226">
        <v>8.3847327584144544</v>
      </c>
      <c r="DA57" s="174" t="s">
        <v>214</v>
      </c>
    </row>
    <row r="58" spans="1:105" ht="12" customHeight="1" x14ac:dyDescent="0.25">
      <c r="A58" s="202" t="s">
        <v>95</v>
      </c>
      <c r="B58" s="226">
        <v>0.12790676609590701</v>
      </c>
      <c r="C58" s="226">
        <v>0.1173612302904424</v>
      </c>
      <c r="D58" s="226">
        <v>0.12669891387600751</v>
      </c>
      <c r="E58" s="226">
        <v>0.16546358486062479</v>
      </c>
      <c r="F58" s="226">
        <v>0.18863355479926</v>
      </c>
      <c r="G58" s="226">
        <v>0.1831420620414754</v>
      </c>
      <c r="H58" s="226">
        <v>0.19942865335505941</v>
      </c>
      <c r="I58" s="226">
        <v>0.17170047493112511</v>
      </c>
      <c r="J58" s="226">
        <v>0.15981428476992601</v>
      </c>
      <c r="K58" s="226">
        <v>0.1182000644558808</v>
      </c>
      <c r="L58" s="226">
        <v>0.17802185289891739</v>
      </c>
      <c r="M58" s="226">
        <v>0.18232219030216321</v>
      </c>
      <c r="N58" s="226">
        <v>0.19866727425655431</v>
      </c>
      <c r="O58" s="226">
        <v>0.1999895998119586</v>
      </c>
      <c r="P58" s="226">
        <v>0.1860236471914353</v>
      </c>
      <c r="Q58" s="226">
        <v>0.2036597639689959</v>
      </c>
      <c r="R58" s="226">
        <v>0.19909322659088621</v>
      </c>
      <c r="S58" s="226">
        <v>0.1875932549545701</v>
      </c>
      <c r="T58" s="226">
        <v>0.19624613482866091</v>
      </c>
      <c r="U58" s="226">
        <v>0.195768961257476</v>
      </c>
      <c r="V58" s="226">
        <v>0.1858595740561238</v>
      </c>
      <c r="W58" s="226">
        <v>0.2096183189603614</v>
      </c>
      <c r="DA58" s="174" t="s">
        <v>215</v>
      </c>
    </row>
    <row r="59" spans="1:105" ht="12" customHeight="1" x14ac:dyDescent="0.25">
      <c r="A59" s="56" t="s">
        <v>96</v>
      </c>
      <c r="B59" s="262">
        <v>0.18316027065172141</v>
      </c>
      <c r="C59" s="262">
        <v>0.1659652399248582</v>
      </c>
      <c r="D59" s="262">
        <v>0.18066777281934271</v>
      </c>
      <c r="E59" s="262">
        <v>0.23564055670408601</v>
      </c>
      <c r="F59" s="262">
        <v>0.26825700929941421</v>
      </c>
      <c r="G59" s="262">
        <v>0.26031102510045062</v>
      </c>
      <c r="H59" s="262">
        <v>0.28290607216630709</v>
      </c>
      <c r="I59" s="262">
        <v>0.24349673713206421</v>
      </c>
      <c r="J59" s="262">
        <v>0.22662780798789051</v>
      </c>
      <c r="K59" s="262">
        <v>0.16731454313301741</v>
      </c>
      <c r="L59" s="262">
        <v>0.25621138337056348</v>
      </c>
      <c r="M59" s="262">
        <v>0.25890431921636159</v>
      </c>
      <c r="N59" s="262">
        <v>0.27867368689723698</v>
      </c>
      <c r="O59" s="262">
        <v>0.27959240246196287</v>
      </c>
      <c r="P59" s="262">
        <v>0.25951776601296178</v>
      </c>
      <c r="Q59" s="262">
        <v>0.28434261607048888</v>
      </c>
      <c r="R59" s="262">
        <v>0.27701867169989158</v>
      </c>
      <c r="S59" s="262">
        <v>0.26022455305970971</v>
      </c>
      <c r="T59" s="262">
        <v>0.27179498885979753</v>
      </c>
      <c r="U59" s="262">
        <v>0.26884751344107088</v>
      </c>
      <c r="V59" s="262">
        <v>0.25232355187319933</v>
      </c>
      <c r="W59" s="262">
        <v>0.28491666568742707</v>
      </c>
      <c r="DA59" s="68" t="s">
        <v>216</v>
      </c>
    </row>
    <row r="60" spans="1:105" ht="12" customHeight="1" x14ac:dyDescent="0.25">
      <c r="A60" s="37" t="s">
        <v>160</v>
      </c>
      <c r="B60" s="228">
        <v>6.5916380906990944E-3</v>
      </c>
      <c r="C60" s="228">
        <v>4.7492643900169133E-3</v>
      </c>
      <c r="D60" s="228">
        <v>5.1967504835448864E-3</v>
      </c>
      <c r="E60" s="228">
        <v>8.0887655758916932E-3</v>
      </c>
      <c r="F60" s="228">
        <v>4.4514172866397554E-3</v>
      </c>
      <c r="G60" s="228">
        <v>5.8585984821247017E-3</v>
      </c>
      <c r="H60" s="228">
        <v>6.1849011676468474E-3</v>
      </c>
      <c r="I60" s="228">
        <v>5.8527176190103607E-3</v>
      </c>
      <c r="J60" s="228">
        <v>7.3015795661149456E-3</v>
      </c>
      <c r="K60" s="228">
        <v>4.1658276455681558E-3</v>
      </c>
      <c r="L60" s="228">
        <v>1.2608038328103449E-2</v>
      </c>
      <c r="M60" s="228">
        <v>4.6317447462439123E-3</v>
      </c>
      <c r="N60" s="228">
        <v>7.5470327631882552E-3</v>
      </c>
      <c r="O60" s="228">
        <v>4.7582163980713944E-3</v>
      </c>
      <c r="P60" s="228">
        <v>4.4412795506355764E-3</v>
      </c>
      <c r="Q60" s="228">
        <v>4.4904369363190392E-3</v>
      </c>
      <c r="R60" s="228">
        <v>2.8744878299003622E-3</v>
      </c>
      <c r="S60" s="228">
        <v>4.3249504789304198E-3</v>
      </c>
      <c r="T60" s="228">
        <v>2.7988188911057979E-3</v>
      </c>
      <c r="U60" s="228">
        <v>8.6976914539997098E-3</v>
      </c>
      <c r="V60" s="228">
        <v>2.0617843072448078E-3</v>
      </c>
      <c r="W60" s="228">
        <v>1.063727386681555E-3</v>
      </c>
      <c r="DA60" s="69" t="s">
        <v>217</v>
      </c>
    </row>
    <row r="61" spans="1:105" ht="12" customHeight="1" x14ac:dyDescent="0.25">
      <c r="A61" s="37" t="s">
        <v>162</v>
      </c>
      <c r="B61" s="228">
        <v>3.1913086367119307E-2</v>
      </c>
      <c r="C61" s="228">
        <v>2.5426692636956211E-2</v>
      </c>
      <c r="D61" s="228">
        <v>2.782640429656252E-2</v>
      </c>
      <c r="E61" s="228">
        <v>3.1526456153620278E-2</v>
      </c>
      <c r="F61" s="228">
        <v>3.6664917135096821E-2</v>
      </c>
      <c r="G61" s="228">
        <v>3.1880215128436529E-2</v>
      </c>
      <c r="H61" s="228">
        <v>3.094312427566091E-2</v>
      </c>
      <c r="I61" s="228">
        <v>2.6744993250691729E-2</v>
      </c>
      <c r="J61" s="228">
        <v>2.3340376221635432E-2</v>
      </c>
      <c r="K61" s="228">
        <v>1.549727805543342E-2</v>
      </c>
      <c r="L61" s="228">
        <v>2.9152087593053821E-2</v>
      </c>
      <c r="M61" s="228">
        <v>2.6939100603588999E-2</v>
      </c>
      <c r="N61" s="228">
        <v>2.0739506995618731E-2</v>
      </c>
      <c r="O61" s="228">
        <v>1.6048214946337361E-2</v>
      </c>
      <c r="P61" s="228">
        <v>1.560889545756991E-2</v>
      </c>
      <c r="Q61" s="228">
        <v>1.4823525402069699E-2</v>
      </c>
      <c r="R61" s="228">
        <v>1.533587485487899E-2</v>
      </c>
      <c r="S61" s="228">
        <v>1.2788891453068271E-2</v>
      </c>
      <c r="T61" s="228">
        <v>1.9813926556427081E-2</v>
      </c>
      <c r="U61" s="228">
        <v>4.8208382571674507E-2</v>
      </c>
      <c r="V61" s="228">
        <v>4.65318854495093E-2</v>
      </c>
      <c r="W61" s="228">
        <v>5.1204462636244549E-2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0.14465554619390289</v>
      </c>
      <c r="C64" s="228">
        <v>0.13578928289788511</v>
      </c>
      <c r="D64" s="228">
        <v>0.14764461803923529</v>
      </c>
      <c r="E64" s="228">
        <v>0.19602533497457411</v>
      </c>
      <c r="F64" s="228">
        <v>0.22714067487767761</v>
      </c>
      <c r="G64" s="228">
        <v>0.2225722114898894</v>
      </c>
      <c r="H64" s="228">
        <v>0.24577804672299941</v>
      </c>
      <c r="I64" s="228">
        <v>0.21089902626236209</v>
      </c>
      <c r="J64" s="228">
        <v>0.19598585220014009</v>
      </c>
      <c r="K64" s="228">
        <v>0.14765143743201581</v>
      </c>
      <c r="L64" s="228">
        <v>0.21445125744940621</v>
      </c>
      <c r="M64" s="228">
        <v>0.22733347386652869</v>
      </c>
      <c r="N64" s="228">
        <v>0.25038714713843008</v>
      </c>
      <c r="O64" s="228">
        <v>0.25878597111755408</v>
      </c>
      <c r="P64" s="228">
        <v>0.23946759100475631</v>
      </c>
      <c r="Q64" s="228">
        <v>0.26502865373210022</v>
      </c>
      <c r="R64" s="228">
        <v>0.2588083090151122</v>
      </c>
      <c r="S64" s="228">
        <v>0.24311071112771099</v>
      </c>
      <c r="T64" s="228">
        <v>0.24918224341226461</v>
      </c>
      <c r="U64" s="228">
        <v>0.2119414394153967</v>
      </c>
      <c r="V64" s="228">
        <v>0.20372988211644519</v>
      </c>
      <c r="W64" s="228">
        <v>0.232648475664501</v>
      </c>
      <c r="DA64" s="69" t="s">
        <v>221</v>
      </c>
    </row>
    <row r="65" spans="1:105" ht="12" customHeight="1" x14ac:dyDescent="0.25">
      <c r="A65" s="57" t="s">
        <v>222</v>
      </c>
      <c r="B65" s="263">
        <v>11.16684794276714</v>
      </c>
      <c r="C65" s="263">
        <v>9.1828839779406088</v>
      </c>
      <c r="D65" s="263">
        <v>10.65013964845082</v>
      </c>
      <c r="E65" s="263">
        <v>12.91631331061231</v>
      </c>
      <c r="F65" s="263">
        <v>15.065857780350409</v>
      </c>
      <c r="G65" s="263">
        <v>14.08194473390501</v>
      </c>
      <c r="H65" s="263">
        <v>14.67249338406841</v>
      </c>
      <c r="I65" s="263">
        <v>12.598981674690901</v>
      </c>
      <c r="J65" s="263">
        <v>11.2708906281871</v>
      </c>
      <c r="K65" s="263">
        <v>8.1267733683225689</v>
      </c>
      <c r="L65" s="263">
        <v>14.524205076106419</v>
      </c>
      <c r="M65" s="263">
        <v>13.70806754075023</v>
      </c>
      <c r="N65" s="263">
        <v>11.88286288803859</v>
      </c>
      <c r="O65" s="263">
        <v>11.01651675455768</v>
      </c>
      <c r="P65" s="263">
        <v>10.19227007013227</v>
      </c>
      <c r="Q65" s="263">
        <v>10.757545670025911</v>
      </c>
      <c r="R65" s="263">
        <v>10.534617009487519</v>
      </c>
      <c r="S65" s="263">
        <v>9.0765899185776604</v>
      </c>
      <c r="T65" s="263">
        <v>10.93150117104425</v>
      </c>
      <c r="U65" s="263">
        <v>12.873195481904389</v>
      </c>
      <c r="V65" s="263">
        <v>11.88477244067159</v>
      </c>
      <c r="W65" s="263">
        <v>13.5002931453868</v>
      </c>
      <c r="DA65" s="70" t="s">
        <v>223</v>
      </c>
    </row>
    <row r="66" spans="1:105" ht="12" customHeight="1" x14ac:dyDescent="0.25">
      <c r="A66" s="18" t="s">
        <v>30</v>
      </c>
      <c r="B66" s="232">
        <v>3.2690315974849997E-2</v>
      </c>
      <c r="C66" s="232">
        <v>2.8202136605256091E-2</v>
      </c>
      <c r="D66" s="232">
        <v>2.973406582973584E-2</v>
      </c>
      <c r="E66" s="232">
        <v>4.6058374436774588E-2</v>
      </c>
      <c r="F66" s="232">
        <v>6.7913700511735439E-2</v>
      </c>
      <c r="G66" s="232">
        <v>6.5765408137486964E-2</v>
      </c>
      <c r="H66" s="232">
        <v>7.1678047112486334E-2</v>
      </c>
      <c r="I66" s="232">
        <v>6.6818038785672371E-2</v>
      </c>
      <c r="J66" s="232">
        <v>0</v>
      </c>
      <c r="K66" s="232">
        <v>6.514992315595132E-2</v>
      </c>
      <c r="L66" s="232">
        <v>0.1331587459031674</v>
      </c>
      <c r="M66" s="232">
        <v>7.5128652332353732E-2</v>
      </c>
      <c r="N66" s="232">
        <v>0</v>
      </c>
      <c r="O66" s="232">
        <v>5.3452994680861787E-2</v>
      </c>
      <c r="P66" s="232">
        <v>0.1418457389517403</v>
      </c>
      <c r="Q66" s="232">
        <v>0.1465549057354987</v>
      </c>
      <c r="R66" s="232">
        <v>4.7145131656151543E-2</v>
      </c>
      <c r="S66" s="232">
        <v>4.7590500255373577E-2</v>
      </c>
      <c r="T66" s="232">
        <v>0</v>
      </c>
      <c r="U66" s="232">
        <v>0</v>
      </c>
      <c r="V66" s="232">
        <v>0</v>
      </c>
      <c r="W66" s="232">
        <v>0.25484960631168402</v>
      </c>
      <c r="DA66" s="71" t="s">
        <v>224</v>
      </c>
    </row>
    <row r="67" spans="1:105" ht="12" customHeight="1" x14ac:dyDescent="0.25">
      <c r="A67" s="18" t="s">
        <v>70</v>
      </c>
      <c r="B67" s="232">
        <v>0.62344141699839473</v>
      </c>
      <c r="C67" s="232">
        <v>0.66680098138031485</v>
      </c>
      <c r="D67" s="232">
        <v>0.94959608483618874</v>
      </c>
      <c r="E67" s="232">
        <v>1.350299297238553</v>
      </c>
      <c r="F67" s="232">
        <v>1.707411474339424</v>
      </c>
      <c r="G67" s="232">
        <v>1.5925514832568139</v>
      </c>
      <c r="H67" s="232">
        <v>2.023863461008589</v>
      </c>
      <c r="I67" s="232">
        <v>1.3109943249024081</v>
      </c>
      <c r="J67" s="232">
        <v>1.1653144595229561</v>
      </c>
      <c r="K67" s="232">
        <v>0.91915176968392509</v>
      </c>
      <c r="L67" s="232">
        <v>0.8573360665787807</v>
      </c>
      <c r="M67" s="232">
        <v>0.94369043093385663</v>
      </c>
      <c r="N67" s="232">
        <v>0.91779739188848464</v>
      </c>
      <c r="O67" s="232">
        <v>0.61614521600626093</v>
      </c>
      <c r="P67" s="232">
        <v>0.54532826536989842</v>
      </c>
      <c r="Q67" s="232">
        <v>0.45512651679469079</v>
      </c>
      <c r="R67" s="232">
        <v>0.10986533601919481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225</v>
      </c>
    </row>
    <row r="68" spans="1:105" ht="12" customHeight="1" x14ac:dyDescent="0.25">
      <c r="A68" s="18" t="s">
        <v>162</v>
      </c>
      <c r="B68" s="232">
        <v>1.8114902575794041</v>
      </c>
      <c r="C68" s="232">
        <v>1.775562046551165</v>
      </c>
      <c r="D68" s="232">
        <v>1.6260626403187199</v>
      </c>
      <c r="E68" s="232">
        <v>2.6444334568600869</v>
      </c>
      <c r="F68" s="232">
        <v>2.9702601599884071</v>
      </c>
      <c r="G68" s="232">
        <v>2.8204897456259279</v>
      </c>
      <c r="H68" s="232">
        <v>3.1096473477784241</v>
      </c>
      <c r="I68" s="232">
        <v>2.7950557608435238</v>
      </c>
      <c r="J68" s="232">
        <v>2.7252652627447631</v>
      </c>
      <c r="K68" s="232">
        <v>1.99309857518184</v>
      </c>
      <c r="L68" s="232">
        <v>2.338179467164359</v>
      </c>
      <c r="M68" s="232">
        <v>2.8644630505149808</v>
      </c>
      <c r="N68" s="232">
        <v>2.9392160923575901</v>
      </c>
      <c r="O68" s="232">
        <v>2.8560788153773489</v>
      </c>
      <c r="P68" s="232">
        <v>2.7470777379769689</v>
      </c>
      <c r="Q68" s="232">
        <v>2.8714183436496179</v>
      </c>
      <c r="R68" s="232">
        <v>2.9697274368767208</v>
      </c>
      <c r="S68" s="232">
        <v>3.0553493838139731</v>
      </c>
      <c r="T68" s="232">
        <v>3.4263784367904502</v>
      </c>
      <c r="U68" s="232">
        <v>5.8906258063446817</v>
      </c>
      <c r="V68" s="232">
        <v>5.9278775524360716</v>
      </c>
      <c r="W68" s="232">
        <v>6.4063411275479094</v>
      </c>
      <c r="DA68" s="71" t="s">
        <v>226</v>
      </c>
    </row>
    <row r="69" spans="1:105" ht="12" customHeight="1" x14ac:dyDescent="0.25">
      <c r="A69" s="18" t="s">
        <v>36</v>
      </c>
      <c r="B69" s="232">
        <v>8.6992259522144906</v>
      </c>
      <c r="C69" s="232">
        <v>6.7123188134038729</v>
      </c>
      <c r="D69" s="232">
        <v>8.0447468574661709</v>
      </c>
      <c r="E69" s="232">
        <v>8.8755221820768959</v>
      </c>
      <c r="F69" s="232">
        <v>10.32027244551084</v>
      </c>
      <c r="G69" s="232">
        <v>9.6031380968847859</v>
      </c>
      <c r="H69" s="232">
        <v>9.4673045281689099</v>
      </c>
      <c r="I69" s="232">
        <v>8.426113550159295</v>
      </c>
      <c r="J69" s="232">
        <v>7.3803109059193828</v>
      </c>
      <c r="K69" s="232">
        <v>5.1493731003008518</v>
      </c>
      <c r="L69" s="232">
        <v>11.195530796460121</v>
      </c>
      <c r="M69" s="232">
        <v>9.8247854069690401</v>
      </c>
      <c r="N69" s="232">
        <v>8.0258494037925185</v>
      </c>
      <c r="O69" s="232">
        <v>7.4908397284932109</v>
      </c>
      <c r="P69" s="232">
        <v>6.7580183278336659</v>
      </c>
      <c r="Q69" s="232">
        <v>7.2844459038461018</v>
      </c>
      <c r="R69" s="232">
        <v>7.4078791049354571</v>
      </c>
      <c r="S69" s="232">
        <v>5.9736500345083137</v>
      </c>
      <c r="T69" s="232">
        <v>7.5051227342537983</v>
      </c>
      <c r="U69" s="232">
        <v>6.982569675559712</v>
      </c>
      <c r="V69" s="232">
        <v>5.9568948882355208</v>
      </c>
      <c r="W69" s="232">
        <v>6.8391024115272057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37.998837352982243</v>
      </c>
      <c r="C71" s="263">
        <v>34.865945230829482</v>
      </c>
      <c r="D71" s="263">
        <v>37.640005827087919</v>
      </c>
      <c r="E71" s="263">
        <v>49.156303773999092</v>
      </c>
      <c r="F71" s="263">
        <v>56.039691932773437</v>
      </c>
      <c r="G71" s="263">
        <v>54.408266586817369</v>
      </c>
      <c r="H71" s="263">
        <v>59.246724732927703</v>
      </c>
      <c r="I71" s="263">
        <v>51.009173474415618</v>
      </c>
      <c r="J71" s="263">
        <v>47.477996661272243</v>
      </c>
      <c r="K71" s="263">
        <v>35.115148021201946</v>
      </c>
      <c r="L71" s="263">
        <v>52.887143034405533</v>
      </c>
      <c r="M71" s="263">
        <v>54.164697197774473</v>
      </c>
      <c r="N71" s="263">
        <v>59.020532472649897</v>
      </c>
      <c r="O71" s="263">
        <v>59.413372001325243</v>
      </c>
      <c r="P71" s="263">
        <v>55.264334555496937</v>
      </c>
      <c r="Q71" s="263">
        <v>60.503712841914052</v>
      </c>
      <c r="R71" s="263">
        <v>59.147075375472319</v>
      </c>
      <c r="S71" s="263">
        <v>55.730637253312118</v>
      </c>
      <c r="T71" s="263">
        <v>58.301254782051217</v>
      </c>
      <c r="U71" s="263">
        <v>58.1594949559369</v>
      </c>
      <c r="V71" s="263">
        <v>55.215591329684919</v>
      </c>
      <c r="W71" s="263">
        <v>62.273894114466302</v>
      </c>
      <c r="DA71" s="70" t="s">
        <v>229</v>
      </c>
    </row>
    <row r="72" spans="1:105" ht="12" customHeight="1" x14ac:dyDescent="0.25">
      <c r="A72" s="57" t="s">
        <v>181</v>
      </c>
      <c r="B72" s="263">
        <v>33.681723074532037</v>
      </c>
      <c r="C72" s="263">
        <v>30.475758224348109</v>
      </c>
      <c r="D72" s="263">
        <v>33.171027295121569</v>
      </c>
      <c r="E72" s="263">
        <v>43.662398700565902</v>
      </c>
      <c r="F72" s="263">
        <v>49.859600465286633</v>
      </c>
      <c r="G72" s="263">
        <v>49.026566859117118</v>
      </c>
      <c r="H72" s="263">
        <v>53.310813927883103</v>
      </c>
      <c r="I72" s="263">
        <v>46.022122089531607</v>
      </c>
      <c r="J72" s="263">
        <v>43.475938256706527</v>
      </c>
      <c r="K72" s="263">
        <v>32.256127707156708</v>
      </c>
      <c r="L72" s="263">
        <v>48.444646959759027</v>
      </c>
      <c r="M72" s="263">
        <v>48.762506951570742</v>
      </c>
      <c r="N72" s="263">
        <v>53.495713707937021</v>
      </c>
      <c r="O72" s="263">
        <v>52.595934119952787</v>
      </c>
      <c r="P72" s="263">
        <v>48.946338396312242</v>
      </c>
      <c r="Q72" s="263">
        <v>53.523954002021782</v>
      </c>
      <c r="R72" s="263">
        <v>52.466540827110379</v>
      </c>
      <c r="S72" s="263">
        <v>50.054396895616193</v>
      </c>
      <c r="T72" s="263">
        <v>51.256956888372123</v>
      </c>
      <c r="U72" s="263">
        <v>46.178496342201917</v>
      </c>
      <c r="V72" s="263">
        <v>43.345796722365641</v>
      </c>
      <c r="W72" s="263">
        <v>48.915604202575963</v>
      </c>
      <c r="DA72" s="70" t="s">
        <v>230</v>
      </c>
    </row>
    <row r="73" spans="1:105" ht="12" customHeight="1" x14ac:dyDescent="0.25">
      <c r="A73" s="60" t="s">
        <v>183</v>
      </c>
      <c r="B73" s="264">
        <v>16.195998709719149</v>
      </c>
      <c r="C73" s="264">
        <v>14.098322943016569</v>
      </c>
      <c r="D73" s="264">
        <v>15.834871111729569</v>
      </c>
      <c r="E73" s="264">
        <v>20.802154532168078</v>
      </c>
      <c r="F73" s="264">
        <v>23.707733628657682</v>
      </c>
      <c r="G73" s="264">
        <v>24.458286655995369</v>
      </c>
      <c r="H73" s="264">
        <v>26.386103337734159</v>
      </c>
      <c r="I73" s="264">
        <v>22.01622234732822</v>
      </c>
      <c r="J73" s="264">
        <v>22.03354576875234</v>
      </c>
      <c r="K73" s="264">
        <v>16.225155722796551</v>
      </c>
      <c r="L73" s="264">
        <v>23.793212752283019</v>
      </c>
      <c r="M73" s="264">
        <v>21.992346836631238</v>
      </c>
      <c r="N73" s="264">
        <v>25.00670421117939</v>
      </c>
      <c r="O73" s="264">
        <v>21.225572160906768</v>
      </c>
      <c r="P73" s="264">
        <v>19.66227685756234</v>
      </c>
      <c r="Q73" s="264">
        <v>20.725216351925511</v>
      </c>
      <c r="R73" s="264">
        <v>20.437365232955109</v>
      </c>
      <c r="S73" s="264">
        <v>20.974812200395291</v>
      </c>
      <c r="T73" s="264">
        <v>19.768508561046541</v>
      </c>
      <c r="U73" s="264">
        <v>10.707515785315151</v>
      </c>
      <c r="V73" s="264">
        <v>9.253677316140239</v>
      </c>
      <c r="W73" s="264">
        <v>9.9202445277184346</v>
      </c>
      <c r="DA73" s="72" t="s">
        <v>231</v>
      </c>
    </row>
    <row r="74" spans="1:105" ht="12" customHeight="1" x14ac:dyDescent="0.25">
      <c r="A74" s="59" t="s">
        <v>33</v>
      </c>
      <c r="B74" s="232">
        <v>10.213981178698759</v>
      </c>
      <c r="C74" s="232">
        <v>9.3071483621514446</v>
      </c>
      <c r="D74" s="232">
        <v>10.049285419345191</v>
      </c>
      <c r="E74" s="232">
        <v>14.304941370658399</v>
      </c>
      <c r="F74" s="232">
        <v>16.54717752206346</v>
      </c>
      <c r="G74" s="232">
        <v>18.30556525607491</v>
      </c>
      <c r="H74" s="232">
        <v>20.112583291231768</v>
      </c>
      <c r="I74" s="232">
        <v>16.877843847301591</v>
      </c>
      <c r="J74" s="232">
        <v>17.58915522702392</v>
      </c>
      <c r="K74" s="232">
        <v>13.31431755502452</v>
      </c>
      <c r="L74" s="232">
        <v>17.764105101220569</v>
      </c>
      <c r="M74" s="232">
        <v>17.229553588765771</v>
      </c>
      <c r="N74" s="232">
        <v>21.051416314051171</v>
      </c>
      <c r="O74" s="232">
        <v>18.283710152037528</v>
      </c>
      <c r="P74" s="232">
        <v>16.83146022898282</v>
      </c>
      <c r="Q74" s="232">
        <v>18.044237191064429</v>
      </c>
      <c r="R74" s="232">
        <v>18.113503507616109</v>
      </c>
      <c r="S74" s="232">
        <v>18.927747249559999</v>
      </c>
      <c r="T74" s="232">
        <v>16.911000510661289</v>
      </c>
      <c r="U74" s="232">
        <v>1.183591389495398</v>
      </c>
      <c r="V74" s="232">
        <v>1.122021937342865</v>
      </c>
      <c r="W74" s="232">
        <v>1.159315131228053</v>
      </c>
      <c r="DA74" s="71" t="s">
        <v>232</v>
      </c>
    </row>
    <row r="75" spans="1:105" ht="12" customHeight="1" x14ac:dyDescent="0.25">
      <c r="A75" s="59" t="s">
        <v>160</v>
      </c>
      <c r="B75" s="232">
        <v>0.79678636456888197</v>
      </c>
      <c r="C75" s="232">
        <v>0.57280492629102753</v>
      </c>
      <c r="D75" s="232">
        <v>0.61019276710046366</v>
      </c>
      <c r="E75" s="232">
        <v>0.94330233441406686</v>
      </c>
      <c r="F75" s="232">
        <v>0.51251442383519819</v>
      </c>
      <c r="G75" s="232">
        <v>0.64669209216606072</v>
      </c>
      <c r="H75" s="232">
        <v>0.67754901704157111</v>
      </c>
      <c r="I75" s="232">
        <v>0.66619441005197422</v>
      </c>
      <c r="J75" s="232">
        <v>0.79885018781243988</v>
      </c>
      <c r="K75" s="232">
        <v>0.45229675673509873</v>
      </c>
      <c r="L75" s="232">
        <v>1.449309418966239</v>
      </c>
      <c r="M75" s="232">
        <v>0.54542143028737355</v>
      </c>
      <c r="N75" s="232">
        <v>0.85870017898299411</v>
      </c>
      <c r="O75" s="232">
        <v>0.57679699576590615</v>
      </c>
      <c r="P75" s="232">
        <v>0.5431160981989438</v>
      </c>
      <c r="Q75" s="232">
        <v>0.55571599875953948</v>
      </c>
      <c r="R75" s="232">
        <v>0.35573616549445869</v>
      </c>
      <c r="S75" s="232">
        <v>0.51732711887229432</v>
      </c>
      <c r="T75" s="232">
        <v>0.35367874862703741</v>
      </c>
      <c r="U75" s="232">
        <v>1.4556645708626419</v>
      </c>
      <c r="V75" s="232">
        <v>0.3450185906076163</v>
      </c>
      <c r="W75" s="232">
        <v>0.17829659928424299</v>
      </c>
      <c r="DA75" s="71" t="s">
        <v>233</v>
      </c>
    </row>
    <row r="76" spans="1:105" ht="12" customHeight="1" x14ac:dyDescent="0.25">
      <c r="A76" s="59" t="s">
        <v>70</v>
      </c>
      <c r="B76" s="232">
        <v>1.327629805644257</v>
      </c>
      <c r="C76" s="232">
        <v>1.151676877403935</v>
      </c>
      <c r="D76" s="232">
        <v>1.9080683365933671</v>
      </c>
      <c r="E76" s="232">
        <v>1.877332564752495</v>
      </c>
      <c r="F76" s="232">
        <v>2.4266223750570308</v>
      </c>
      <c r="G76" s="232">
        <v>1.9869823747691819</v>
      </c>
      <c r="H76" s="232">
        <v>2.2061863152216579</v>
      </c>
      <c r="I76" s="232">
        <v>1.427894896418562</v>
      </c>
      <c r="J76" s="232">
        <v>1.0919197627228061</v>
      </c>
      <c r="K76" s="232">
        <v>0.77595413209573239</v>
      </c>
      <c r="L76" s="232">
        <v>1.2287301252547831</v>
      </c>
      <c r="M76" s="232">
        <v>1.045097958190591</v>
      </c>
      <c r="N76" s="232">
        <v>0.73684993404246235</v>
      </c>
      <c r="O76" s="232">
        <v>0.41968014742030663</v>
      </c>
      <c r="P76" s="232">
        <v>0.37891674375822881</v>
      </c>
      <c r="Q76" s="232">
        <v>0.29077125390401398</v>
      </c>
      <c r="R76" s="232">
        <v>7.0213431419685501E-2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234</v>
      </c>
    </row>
    <row r="77" spans="1:105" ht="12" customHeight="1" x14ac:dyDescent="0.25">
      <c r="A77" s="59" t="s">
        <v>162</v>
      </c>
      <c r="B77" s="232">
        <v>3.8576013608072528</v>
      </c>
      <c r="C77" s="232">
        <v>3.0666927771701591</v>
      </c>
      <c r="D77" s="232">
        <v>3.2673245886905491</v>
      </c>
      <c r="E77" s="232">
        <v>3.676578262343122</v>
      </c>
      <c r="F77" s="232">
        <v>4.2214193077019839</v>
      </c>
      <c r="G77" s="232">
        <v>3.5190469329852081</v>
      </c>
      <c r="H77" s="232">
        <v>3.3897847142391631</v>
      </c>
      <c r="I77" s="232">
        <v>3.0442891935560952</v>
      </c>
      <c r="J77" s="232">
        <v>2.5536205911931762</v>
      </c>
      <c r="K77" s="232">
        <v>1.6825872789412011</v>
      </c>
      <c r="L77" s="232">
        <v>3.3510681068414199</v>
      </c>
      <c r="M77" s="232">
        <v>3.1722738593875008</v>
      </c>
      <c r="N77" s="232">
        <v>2.3597377841027689</v>
      </c>
      <c r="O77" s="232">
        <v>1.9453848656830279</v>
      </c>
      <c r="P77" s="232">
        <v>1.908783786622352</v>
      </c>
      <c r="Q77" s="232">
        <v>1.8344919081975271</v>
      </c>
      <c r="R77" s="232">
        <v>1.897912128424857</v>
      </c>
      <c r="S77" s="232">
        <v>1.52973783196299</v>
      </c>
      <c r="T77" s="232">
        <v>2.5038293017582238</v>
      </c>
      <c r="U77" s="232">
        <v>8.0682598249571083</v>
      </c>
      <c r="V77" s="232">
        <v>7.7866367881897576</v>
      </c>
      <c r="W77" s="232">
        <v>8.5826327972061378</v>
      </c>
      <c r="DA77" s="71" t="s">
        <v>235</v>
      </c>
    </row>
    <row r="78" spans="1:105" ht="12" customHeight="1" x14ac:dyDescent="0.25">
      <c r="A78" s="60" t="s">
        <v>189</v>
      </c>
      <c r="B78" s="264">
        <v>17.485724364812899</v>
      </c>
      <c r="C78" s="264">
        <v>16.37743528133155</v>
      </c>
      <c r="D78" s="264">
        <v>17.336156183391999</v>
      </c>
      <c r="E78" s="264">
        <v>22.86024416839782</v>
      </c>
      <c r="F78" s="264">
        <v>26.151866836628951</v>
      </c>
      <c r="G78" s="264">
        <v>24.568280203121759</v>
      </c>
      <c r="H78" s="264">
        <v>26.924710590148951</v>
      </c>
      <c r="I78" s="264">
        <v>24.00589974220339</v>
      </c>
      <c r="J78" s="264">
        <v>21.442392487954191</v>
      </c>
      <c r="K78" s="264">
        <v>16.03097198436015</v>
      </c>
      <c r="L78" s="264">
        <v>24.651434207476012</v>
      </c>
      <c r="M78" s="264">
        <v>26.7701601149395</v>
      </c>
      <c r="N78" s="264">
        <v>28.489009496757632</v>
      </c>
      <c r="O78" s="264">
        <v>31.370361959046011</v>
      </c>
      <c r="P78" s="264">
        <v>29.284061538749899</v>
      </c>
      <c r="Q78" s="264">
        <v>32.798737650096278</v>
      </c>
      <c r="R78" s="264">
        <v>32.029175594155262</v>
      </c>
      <c r="S78" s="264">
        <v>29.079584695220909</v>
      </c>
      <c r="T78" s="264">
        <v>31.488448327325571</v>
      </c>
      <c r="U78" s="264">
        <v>35.470980556886779</v>
      </c>
      <c r="V78" s="264">
        <v>34.0921194062254</v>
      </c>
      <c r="W78" s="264">
        <v>38.995359674857532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11.703523926786096</v>
      </c>
      <c r="C79" s="263">
        <f t="shared" si="1"/>
        <v>10.454706804854474</v>
      </c>
      <c r="D79" s="263">
        <f t="shared" si="1"/>
        <v>11.484871308844861</v>
      </c>
      <c r="E79" s="263">
        <f t="shared" si="1"/>
        <v>15.032821490671969</v>
      </c>
      <c r="F79" s="263">
        <f t="shared" si="1"/>
        <v>17.214667095154894</v>
      </c>
      <c r="G79" s="263">
        <f t="shared" si="1"/>
        <v>16.886817697465258</v>
      </c>
      <c r="H79" s="263">
        <f t="shared" si="1"/>
        <v>18.34861478797195</v>
      </c>
      <c r="I79" s="263">
        <f t="shared" si="1"/>
        <v>18.752580821285449</v>
      </c>
      <c r="J79" s="263">
        <f t="shared" si="1"/>
        <v>17.410644699036389</v>
      </c>
      <c r="K79" s="263">
        <f t="shared" si="1"/>
        <v>14.293686388503129</v>
      </c>
      <c r="L79" s="263">
        <f t="shared" si="1"/>
        <v>20.73997075797358</v>
      </c>
      <c r="M79" s="263">
        <f t="shared" si="1"/>
        <v>20.493259840199613</v>
      </c>
      <c r="N79" s="263">
        <f t="shared" si="1"/>
        <v>23.520223325033253</v>
      </c>
      <c r="O79" s="263">
        <f t="shared" si="1"/>
        <v>21.750045402694653</v>
      </c>
      <c r="P79" s="263">
        <f t="shared" si="1"/>
        <v>26.064988543347624</v>
      </c>
      <c r="Q79" s="263">
        <f t="shared" si="1"/>
        <v>28.344428720087414</v>
      </c>
      <c r="R79" s="263">
        <f t="shared" si="1"/>
        <v>27.535689205969511</v>
      </c>
      <c r="S79" s="263">
        <f t="shared" si="1"/>
        <v>25.478510131786599</v>
      </c>
      <c r="T79" s="263">
        <f t="shared" si="1"/>
        <v>26.005695041735148</v>
      </c>
      <c r="U79" s="263">
        <f t="shared" si="1"/>
        <v>24.622787260817006</v>
      </c>
      <c r="V79" s="263">
        <f t="shared" si="1"/>
        <v>22.176702117719309</v>
      </c>
      <c r="W79" s="263">
        <f t="shared" si="1"/>
        <v>25.495911982690185</v>
      </c>
      <c r="DA79" s="70"/>
    </row>
    <row r="80" spans="1:105" ht="12" customHeight="1" x14ac:dyDescent="0.25">
      <c r="A80" s="60" t="s">
        <v>192</v>
      </c>
      <c r="B80" s="264">
        <v>3.8913704008700001</v>
      </c>
      <c r="C80" s="264">
        <v>3.392746998350145</v>
      </c>
      <c r="D80" s="264">
        <v>3.7261846113649191</v>
      </c>
      <c r="E80" s="264">
        <v>4.9933727507236663</v>
      </c>
      <c r="F80" s="264">
        <v>5.6478789118182728</v>
      </c>
      <c r="G80" s="264">
        <v>5.9199455958235552</v>
      </c>
      <c r="H80" s="264">
        <v>6.3895395124401047</v>
      </c>
      <c r="I80" s="264">
        <v>5.3695287681932271</v>
      </c>
      <c r="J80" s="264">
        <v>5.4296718560492367</v>
      </c>
      <c r="K80" s="264">
        <v>4.0038677697724419</v>
      </c>
      <c r="L80" s="264">
        <v>5.8294249829793694</v>
      </c>
      <c r="M80" s="264">
        <v>5.3926182776613993</v>
      </c>
      <c r="N80" s="264">
        <v>6.2195806931418138</v>
      </c>
      <c r="O80" s="264">
        <v>5.2870249255637223</v>
      </c>
      <c r="P80" s="264">
        <v>4.8985195829437291</v>
      </c>
      <c r="Q80" s="264">
        <v>5.1723622196635537</v>
      </c>
      <c r="R80" s="264">
        <v>5.1167445094237314</v>
      </c>
      <c r="S80" s="264">
        <v>5.2565142299852736</v>
      </c>
      <c r="T80" s="264">
        <v>4.9542015234238219</v>
      </c>
      <c r="U80" s="264">
        <v>2.6834189767973369</v>
      </c>
      <c r="V80" s="264">
        <v>2.319071371283429</v>
      </c>
      <c r="W80" s="264">
        <v>2.486120305949759</v>
      </c>
      <c r="DA80" s="72" t="s">
        <v>237</v>
      </c>
    </row>
    <row r="81" spans="1:105" ht="12" customHeight="1" x14ac:dyDescent="0.25">
      <c r="A81" s="59" t="s">
        <v>33</v>
      </c>
      <c r="B81" s="232">
        <v>2.673217505582508</v>
      </c>
      <c r="C81" s="232">
        <v>2.4389945866180271</v>
      </c>
      <c r="D81" s="232">
        <v>2.6887357629297428</v>
      </c>
      <c r="E81" s="232">
        <v>3.77440298058983</v>
      </c>
      <c r="F81" s="232">
        <v>4.3915213760824292</v>
      </c>
      <c r="G81" s="232">
        <v>4.8225038057669929</v>
      </c>
      <c r="H81" s="232">
        <v>5.314747172908814</v>
      </c>
      <c r="I81" s="232">
        <v>4.4018178892503856</v>
      </c>
      <c r="J81" s="232">
        <v>4.5604549083416774</v>
      </c>
      <c r="K81" s="232">
        <v>3.4505839426139469</v>
      </c>
      <c r="L81" s="232">
        <v>4.5892706599568376</v>
      </c>
      <c r="M81" s="232">
        <v>4.4355421629783702</v>
      </c>
      <c r="N81" s="232">
        <v>5.3947988716811084</v>
      </c>
      <c r="O81" s="232">
        <v>4.6461084794127219</v>
      </c>
      <c r="P81" s="232">
        <v>4.2756675732145393</v>
      </c>
      <c r="Q81" s="232">
        <v>4.5673533233719263</v>
      </c>
      <c r="R81" s="232">
        <v>4.5505709645683092</v>
      </c>
      <c r="S81" s="232">
        <v>4.7434976679792031</v>
      </c>
      <c r="T81" s="232">
        <v>4.2380791769808566</v>
      </c>
      <c r="U81" s="232">
        <v>0.2966207717108118</v>
      </c>
      <c r="V81" s="232">
        <v>0.28119080274231317</v>
      </c>
      <c r="W81" s="232">
        <v>0.29053687947788431</v>
      </c>
      <c r="DA81" s="71" t="s">
        <v>238</v>
      </c>
    </row>
    <row r="82" spans="1:105" ht="12" customHeight="1" x14ac:dyDescent="0.25">
      <c r="A82" s="59" t="s">
        <v>160</v>
      </c>
      <c r="B82" s="232">
        <v>0.20853604688611119</v>
      </c>
      <c r="C82" s="232">
        <v>0.15010699948582401</v>
      </c>
      <c r="D82" s="232">
        <v>0.16326007738080339</v>
      </c>
      <c r="E82" s="232">
        <v>0.2488932355859024</v>
      </c>
      <c r="F82" s="232">
        <v>0.13601824509477889</v>
      </c>
      <c r="G82" s="232">
        <v>0.17036759215044059</v>
      </c>
      <c r="H82" s="232">
        <v>0.17904222797668759</v>
      </c>
      <c r="I82" s="232">
        <v>0.1737465104201818</v>
      </c>
      <c r="J82" s="232">
        <v>0.20712309448731431</v>
      </c>
      <c r="K82" s="232">
        <v>0.11721876991716559</v>
      </c>
      <c r="L82" s="232">
        <v>0.37442208069371558</v>
      </c>
      <c r="M82" s="232">
        <v>0.14041221312948199</v>
      </c>
      <c r="N82" s="232">
        <v>0.2200571537601374</v>
      </c>
      <c r="O82" s="232">
        <v>0.14657098535491259</v>
      </c>
      <c r="P82" s="232">
        <v>0.13796687025177759</v>
      </c>
      <c r="Q82" s="232">
        <v>0.14066271058785659</v>
      </c>
      <c r="R82" s="232">
        <v>8.9369936912828574E-2</v>
      </c>
      <c r="S82" s="232">
        <v>0.12964775731618949</v>
      </c>
      <c r="T82" s="232">
        <v>8.8635710166995937E-2</v>
      </c>
      <c r="U82" s="232">
        <v>0.36480524629825672</v>
      </c>
      <c r="V82" s="232">
        <v>8.6465381134817512E-2</v>
      </c>
      <c r="W82" s="232">
        <v>4.4683051382836347E-2</v>
      </c>
      <c r="DA82" s="71" t="s">
        <v>239</v>
      </c>
    </row>
    <row r="83" spans="1:105" ht="12" customHeight="1" x14ac:dyDescent="0.25">
      <c r="A83" s="59" t="s">
        <v>162</v>
      </c>
      <c r="B83" s="232">
        <v>1.0096168484013801</v>
      </c>
      <c r="C83" s="232">
        <v>0.8036454122462946</v>
      </c>
      <c r="D83" s="232">
        <v>0.87418877105437187</v>
      </c>
      <c r="E83" s="232">
        <v>0.97007653454793341</v>
      </c>
      <c r="F83" s="232">
        <v>1.120339290641065</v>
      </c>
      <c r="G83" s="232">
        <v>0.92707419790612156</v>
      </c>
      <c r="H83" s="232">
        <v>0.89575011155460338</v>
      </c>
      <c r="I83" s="232">
        <v>0.79396436852265895</v>
      </c>
      <c r="J83" s="232">
        <v>0.66209385322024572</v>
      </c>
      <c r="K83" s="232">
        <v>0.43606505724132921</v>
      </c>
      <c r="L83" s="232">
        <v>0.8657322423288154</v>
      </c>
      <c r="M83" s="232">
        <v>0.81666390155354729</v>
      </c>
      <c r="N83" s="232">
        <v>0.60472466770056765</v>
      </c>
      <c r="O83" s="232">
        <v>0.49434546079608738</v>
      </c>
      <c r="P83" s="232">
        <v>0.48488513947741219</v>
      </c>
      <c r="Q83" s="232">
        <v>0.46434618570377062</v>
      </c>
      <c r="R83" s="232">
        <v>0.4768036079425938</v>
      </c>
      <c r="S83" s="232">
        <v>0.38336880468988122</v>
      </c>
      <c r="T83" s="232">
        <v>0.62748663627596901</v>
      </c>
      <c r="U83" s="232">
        <v>2.0219929587882679</v>
      </c>
      <c r="V83" s="232">
        <v>1.9514151874062979</v>
      </c>
      <c r="W83" s="232">
        <v>2.150900375089039</v>
      </c>
      <c r="DA83" s="71" t="s">
        <v>240</v>
      </c>
    </row>
    <row r="84" spans="1:105" ht="12" customHeight="1" x14ac:dyDescent="0.25">
      <c r="A84" s="60" t="s">
        <v>197</v>
      </c>
      <c r="B84" s="264">
        <v>3.2357651762595312</v>
      </c>
      <c r="C84" s="264">
        <v>2.7701537194440449</v>
      </c>
      <c r="D84" s="264">
        <v>3.120312805512321</v>
      </c>
      <c r="E84" s="264">
        <v>4.0077026816811134</v>
      </c>
      <c r="F84" s="264">
        <v>4.6262400394380823</v>
      </c>
      <c r="G84" s="264">
        <v>4.4944893522816196</v>
      </c>
      <c r="H84" s="264">
        <v>4.8442244670448629</v>
      </c>
      <c r="I84" s="264">
        <v>7.1222049988829559</v>
      </c>
      <c r="J84" s="264">
        <v>6.4214639975572343</v>
      </c>
      <c r="K84" s="264">
        <v>6.135177249759276</v>
      </c>
      <c r="L84" s="264">
        <v>8.5419669420276882</v>
      </c>
      <c r="M84" s="264">
        <v>8.2089845449751806</v>
      </c>
      <c r="N84" s="264">
        <v>9.9998285680968113</v>
      </c>
      <c r="O84" s="264">
        <v>8.4914379324400429</v>
      </c>
      <c r="P84" s="264">
        <v>13.72748799084729</v>
      </c>
      <c r="Q84" s="264">
        <v>14.870057287047169</v>
      </c>
      <c r="R84" s="264">
        <v>14.372404367308009</v>
      </c>
      <c r="S84" s="264">
        <v>12.934338244031689</v>
      </c>
      <c r="T84" s="264">
        <v>13.160148645644311</v>
      </c>
      <c r="U84" s="264">
        <v>13.04995786797349</v>
      </c>
      <c r="V84" s="264">
        <v>11.313777810970571</v>
      </c>
      <c r="W84" s="264">
        <v>13.23713382999129</v>
      </c>
      <c r="DA84" s="72" t="s">
        <v>241</v>
      </c>
    </row>
    <row r="85" spans="1:105" ht="12" customHeight="1" x14ac:dyDescent="0.25">
      <c r="A85" s="64" t="s">
        <v>30</v>
      </c>
      <c r="B85" s="231">
        <v>6.4746065625806816E-3</v>
      </c>
      <c r="C85" s="231">
        <v>5.2421105811338324E-3</v>
      </c>
      <c r="D85" s="231">
        <v>5.8150479828779451E-3</v>
      </c>
      <c r="E85" s="231">
        <v>7.7285846834374179E-3</v>
      </c>
      <c r="F85" s="231">
        <v>1.1606677638999819E-2</v>
      </c>
      <c r="G85" s="231">
        <v>1.009010619202729E-2</v>
      </c>
      <c r="H85" s="231">
        <v>1.0282104098099581E-2</v>
      </c>
      <c r="I85" s="231">
        <v>5.1191372531975742E-3</v>
      </c>
      <c r="J85" s="231">
        <v>0</v>
      </c>
      <c r="K85" s="231">
        <v>3.158542177162044E-3</v>
      </c>
      <c r="L85" s="231">
        <v>1.00930936815791E-2</v>
      </c>
      <c r="M85" s="231">
        <v>5.3830324246480314E-3</v>
      </c>
      <c r="N85" s="231">
        <v>0</v>
      </c>
      <c r="O85" s="231">
        <v>2.7915049677919518E-3</v>
      </c>
      <c r="P85" s="231">
        <v>3.75100214652801E-3</v>
      </c>
      <c r="Q85" s="231">
        <v>3.7080689907234119E-3</v>
      </c>
      <c r="R85" s="231">
        <v>1.2032656936916959E-3</v>
      </c>
      <c r="S85" s="231">
        <v>1.06132602101408E-3</v>
      </c>
      <c r="T85" s="231">
        <v>0</v>
      </c>
      <c r="U85" s="231">
        <v>0</v>
      </c>
      <c r="V85" s="231">
        <v>0</v>
      </c>
      <c r="W85" s="231">
        <v>1.461710148798964E-2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0.94996580885344328</v>
      </c>
      <c r="C87" s="231">
        <v>1.00162783727231</v>
      </c>
      <c r="D87" s="231">
        <v>0.97809080454098329</v>
      </c>
      <c r="E87" s="231">
        <v>1.726498772881528</v>
      </c>
      <c r="F87" s="231">
        <v>1.9898046963149809</v>
      </c>
      <c r="G87" s="231">
        <v>2.251027638387944</v>
      </c>
      <c r="H87" s="231">
        <v>2.6466877728966041</v>
      </c>
      <c r="I87" s="231">
        <v>1.187201904177891</v>
      </c>
      <c r="J87" s="231">
        <v>1.32815072269918</v>
      </c>
      <c r="K87" s="231">
        <v>0.76461508381177068</v>
      </c>
      <c r="L87" s="231">
        <v>0.93949079635208987</v>
      </c>
      <c r="M87" s="231">
        <v>1.114725598985759</v>
      </c>
      <c r="N87" s="231">
        <v>1.232750221596199</v>
      </c>
      <c r="O87" s="231">
        <v>1.401829989197396</v>
      </c>
      <c r="P87" s="231">
        <v>0.64057063492710731</v>
      </c>
      <c r="Q87" s="231">
        <v>0.71460597423372163</v>
      </c>
      <c r="R87" s="231">
        <v>0.72338188948930382</v>
      </c>
      <c r="S87" s="231">
        <v>0.8430849611196386</v>
      </c>
      <c r="T87" s="231">
        <v>0.7213126457414244</v>
      </c>
      <c r="U87" s="231">
        <v>4.6420339695015529E-2</v>
      </c>
      <c r="V87" s="231">
        <v>5.0569058892646422E-2</v>
      </c>
      <c r="W87" s="231">
        <v>4.9632748775827837E-2</v>
      </c>
      <c r="DA87" s="73" t="s">
        <v>244</v>
      </c>
    </row>
    <row r="88" spans="1:105" ht="12" customHeight="1" x14ac:dyDescent="0.25">
      <c r="A88" s="64" t="s">
        <v>160</v>
      </c>
      <c r="B88" s="231">
        <v>7.410624614030302E-2</v>
      </c>
      <c r="C88" s="231">
        <v>6.1644806462199907E-2</v>
      </c>
      <c r="D88" s="231">
        <v>5.9389688877726179E-2</v>
      </c>
      <c r="E88" s="231">
        <v>0.1138494930264233</v>
      </c>
      <c r="F88" s="231">
        <v>6.1630063865373522E-2</v>
      </c>
      <c r="G88" s="231">
        <v>7.9523453803734767E-2</v>
      </c>
      <c r="H88" s="231">
        <v>8.9161132261106696E-2</v>
      </c>
      <c r="I88" s="231">
        <v>4.6860681928445468E-2</v>
      </c>
      <c r="J88" s="231">
        <v>6.0320887534232488E-2</v>
      </c>
      <c r="K88" s="231">
        <v>2.597451361134839E-2</v>
      </c>
      <c r="L88" s="231">
        <v>7.6649673734007551E-2</v>
      </c>
      <c r="M88" s="231">
        <v>3.5287927075092318E-2</v>
      </c>
      <c r="N88" s="231">
        <v>5.0284637391329497E-2</v>
      </c>
      <c r="O88" s="231">
        <v>4.4223591361926252E-2</v>
      </c>
      <c r="P88" s="231">
        <v>2.0669877665359021E-2</v>
      </c>
      <c r="Q88" s="231">
        <v>2.2008022200433089E-2</v>
      </c>
      <c r="R88" s="231">
        <v>1.4206699407812599E-2</v>
      </c>
      <c r="S88" s="231">
        <v>2.3042927832350572E-2</v>
      </c>
      <c r="T88" s="231">
        <v>1.5085621560584329E-2</v>
      </c>
      <c r="U88" s="231">
        <v>5.709102352480875E-2</v>
      </c>
      <c r="V88" s="231">
        <v>1.5549843409312E-2</v>
      </c>
      <c r="W88" s="231">
        <v>7.6332569820642621E-3</v>
      </c>
      <c r="DA88" s="73" t="s">
        <v>245</v>
      </c>
    </row>
    <row r="89" spans="1:105" ht="12" customHeight="1" x14ac:dyDescent="0.25">
      <c r="A89" s="64" t="s">
        <v>70</v>
      </c>
      <c r="B89" s="231">
        <v>0.12347809342032311</v>
      </c>
      <c r="C89" s="231">
        <v>0.1239425412666329</v>
      </c>
      <c r="D89" s="231">
        <v>0.1857111243815569</v>
      </c>
      <c r="E89" s="231">
        <v>0.22657991286730711</v>
      </c>
      <c r="F89" s="231">
        <v>0.29180230837756632</v>
      </c>
      <c r="G89" s="231">
        <v>0.24433838453094511</v>
      </c>
      <c r="H89" s="231">
        <v>0.29032005788011173</v>
      </c>
      <c r="I89" s="231">
        <v>0.1004393425683361</v>
      </c>
      <c r="J89" s="231">
        <v>8.2450464690974876E-2</v>
      </c>
      <c r="K89" s="231">
        <v>4.456152043050586E-2</v>
      </c>
      <c r="L89" s="231">
        <v>6.4983889551413529E-2</v>
      </c>
      <c r="M89" s="231">
        <v>6.7616229372443923E-2</v>
      </c>
      <c r="N89" s="231">
        <v>4.3149206966549461E-2</v>
      </c>
      <c r="O89" s="231">
        <v>3.2177288506130011E-2</v>
      </c>
      <c r="P89" s="231">
        <v>1.442078915504701E-2</v>
      </c>
      <c r="Q89" s="231">
        <v>1.151541475403214E-2</v>
      </c>
      <c r="R89" s="231">
        <v>2.8040475254576679E-3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0.35878168687014028</v>
      </c>
      <c r="C91" s="231">
        <v>0.33003501550130088</v>
      </c>
      <c r="D91" s="231">
        <v>0.31800670418783961</v>
      </c>
      <c r="E91" s="231">
        <v>0.44373532850391151</v>
      </c>
      <c r="F91" s="231">
        <v>0.50762735532269032</v>
      </c>
      <c r="G91" s="231">
        <v>0.43273571704130748</v>
      </c>
      <c r="H91" s="231">
        <v>0.4460740634864086</v>
      </c>
      <c r="I91" s="231">
        <v>0.21413789345111181</v>
      </c>
      <c r="J91" s="231">
        <v>0.19282296334970589</v>
      </c>
      <c r="K91" s="231">
        <v>9.6627679788419768E-2</v>
      </c>
      <c r="L91" s="231">
        <v>0.17722804646715451</v>
      </c>
      <c r="M91" s="231">
        <v>0.20524123621858231</v>
      </c>
      <c r="N91" s="231">
        <v>0.13818392230075119</v>
      </c>
      <c r="O91" s="231">
        <v>0.14915456559790791</v>
      </c>
      <c r="P91" s="231">
        <v>7.2644371046892905E-2</v>
      </c>
      <c r="Q91" s="231">
        <v>7.2651387997191424E-2</v>
      </c>
      <c r="R91" s="231">
        <v>7.579512494462351E-2</v>
      </c>
      <c r="S91" s="231">
        <v>6.8138006260292761E-2</v>
      </c>
      <c r="T91" s="231">
        <v>0.1067969773283097</v>
      </c>
      <c r="U91" s="231">
        <v>0.31643636912721218</v>
      </c>
      <c r="V91" s="231">
        <v>0.35094045955118419</v>
      </c>
      <c r="W91" s="231">
        <v>0.36744078118576468</v>
      </c>
      <c r="DA91" s="73" t="s">
        <v>248</v>
      </c>
    </row>
    <row r="92" spans="1:105" ht="12" customHeight="1" x14ac:dyDescent="0.25">
      <c r="A92" s="64" t="s">
        <v>36</v>
      </c>
      <c r="B92" s="231">
        <v>1.7229587344127399</v>
      </c>
      <c r="C92" s="231">
        <v>1.247661408360468</v>
      </c>
      <c r="D92" s="231">
        <v>1.573299435541337</v>
      </c>
      <c r="E92" s="231">
        <v>1.4893105897185059</v>
      </c>
      <c r="F92" s="231">
        <v>1.7637689379184709</v>
      </c>
      <c r="G92" s="231">
        <v>1.4733685370233149</v>
      </c>
      <c r="H92" s="231">
        <v>1.3580700731742581</v>
      </c>
      <c r="I92" s="231">
        <v>0.64555070095146994</v>
      </c>
      <c r="J92" s="231">
        <v>0.52218528551171328</v>
      </c>
      <c r="K92" s="231">
        <v>0.24964744907390091</v>
      </c>
      <c r="L92" s="231">
        <v>0.84859271073225118</v>
      </c>
      <c r="M92" s="231">
        <v>0.70395430729891573</v>
      </c>
      <c r="N92" s="231">
        <v>0.37732623786827962</v>
      </c>
      <c r="O92" s="231">
        <v>0.39119821891866702</v>
      </c>
      <c r="P92" s="231">
        <v>0.1787106291758559</v>
      </c>
      <c r="Q92" s="231">
        <v>0.18430790723173451</v>
      </c>
      <c r="R92" s="231">
        <v>0.18906823412850349</v>
      </c>
      <c r="S92" s="231">
        <v>0.13321965913437661</v>
      </c>
      <c r="T92" s="231">
        <v>0.2339275819302338</v>
      </c>
      <c r="U92" s="231">
        <v>0.37509410170512592</v>
      </c>
      <c r="V92" s="231">
        <v>0.35265833531199919</v>
      </c>
      <c r="W92" s="231">
        <v>0.39226214818549088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3.405515302346577E-3</v>
      </c>
      <c r="H93" s="231">
        <v>3.6292632482735998E-3</v>
      </c>
      <c r="I93" s="231">
        <v>3.282363151297164E-3</v>
      </c>
      <c r="J93" s="231">
        <v>3.1516158820496642E-3</v>
      </c>
      <c r="K93" s="231">
        <v>2.8872665909760791E-3</v>
      </c>
      <c r="L93" s="231">
        <v>3.5079456982867229E-3</v>
      </c>
      <c r="M93" s="231">
        <v>3.5732284230246061E-3</v>
      </c>
      <c r="N93" s="231">
        <v>4.2679870058821108E-3</v>
      </c>
      <c r="O93" s="231">
        <v>3.8044863575324591E-3</v>
      </c>
      <c r="P93" s="231">
        <v>3.3764722947189039E-3</v>
      </c>
      <c r="Q93" s="231">
        <v>3.4715589389511139E-3</v>
      </c>
      <c r="R93" s="231">
        <v>3.314330819607492E-3</v>
      </c>
      <c r="S93" s="231">
        <v>6.4627353695088496E-3</v>
      </c>
      <c r="T93" s="231">
        <v>3.3139746684924341E-3</v>
      </c>
      <c r="U93" s="231">
        <v>0</v>
      </c>
      <c r="V93" s="231">
        <v>0</v>
      </c>
      <c r="W93" s="231">
        <v>0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4.9196129754012077</v>
      </c>
      <c r="J94" s="231">
        <v>4.2323820578893789</v>
      </c>
      <c r="K94" s="231">
        <v>4.9477051942751924</v>
      </c>
      <c r="L94" s="231">
        <v>6.4214207858109056</v>
      </c>
      <c r="M94" s="231">
        <v>6.0732029851767164</v>
      </c>
      <c r="N94" s="231">
        <v>8.1538663549678212</v>
      </c>
      <c r="O94" s="231">
        <v>6.4662582875326908</v>
      </c>
      <c r="P94" s="231">
        <v>12.793344214435781</v>
      </c>
      <c r="Q94" s="231">
        <v>13.857788952700391</v>
      </c>
      <c r="R94" s="231">
        <v>13.362630775298999</v>
      </c>
      <c r="S94" s="231">
        <v>11.859328628294509</v>
      </c>
      <c r="T94" s="231">
        <v>12.07971184441527</v>
      </c>
      <c r="U94" s="231">
        <v>12.254916033921329</v>
      </c>
      <c r="V94" s="231">
        <v>10.544060113805431</v>
      </c>
      <c r="W94" s="231">
        <v>12.405547793374151</v>
      </c>
      <c r="DA94" s="73" t="s">
        <v>251</v>
      </c>
    </row>
    <row r="95" spans="1:105" ht="12" customHeight="1" x14ac:dyDescent="0.25">
      <c r="A95" s="61" t="s">
        <v>209</v>
      </c>
      <c r="B95" s="265">
        <v>4.5763883496565647</v>
      </c>
      <c r="C95" s="265">
        <v>4.2918060870602837</v>
      </c>
      <c r="D95" s="265">
        <v>4.6383738919676212</v>
      </c>
      <c r="E95" s="265">
        <v>6.0317460582671902</v>
      </c>
      <c r="F95" s="265">
        <v>6.9405481438985408</v>
      </c>
      <c r="G95" s="265">
        <v>6.4723827493600821</v>
      </c>
      <c r="H95" s="265">
        <v>7.1148508084869828</v>
      </c>
      <c r="I95" s="265">
        <v>6.2608470542092638</v>
      </c>
      <c r="J95" s="265">
        <v>5.5595088454299191</v>
      </c>
      <c r="K95" s="265">
        <v>4.1546413689714106</v>
      </c>
      <c r="L95" s="265">
        <v>6.3685788329665236</v>
      </c>
      <c r="M95" s="265">
        <v>6.8916570175630332</v>
      </c>
      <c r="N95" s="265">
        <v>7.300814063794629</v>
      </c>
      <c r="O95" s="265">
        <v>7.9715825446908859</v>
      </c>
      <c r="P95" s="265">
        <v>7.4389809695566012</v>
      </c>
      <c r="Q95" s="265">
        <v>8.3020092133766905</v>
      </c>
      <c r="R95" s="265">
        <v>8.0465403292377697</v>
      </c>
      <c r="S95" s="265">
        <v>7.2876576577696364</v>
      </c>
      <c r="T95" s="265">
        <v>7.8913448726670161</v>
      </c>
      <c r="U95" s="265">
        <v>8.8894104160461804</v>
      </c>
      <c r="V95" s="265">
        <v>8.5438529354653117</v>
      </c>
      <c r="W95" s="265">
        <v>9.7726578467491354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1.0000000000000002</v>
      </c>
      <c r="C100" s="234">
        <f t="shared" si="2"/>
        <v>1</v>
      </c>
      <c r="D100" s="234">
        <f t="shared" si="2"/>
        <v>1</v>
      </c>
      <c r="E100" s="234">
        <f t="shared" si="2"/>
        <v>0.99999999999999989</v>
      </c>
      <c r="F100" s="234">
        <f t="shared" si="2"/>
        <v>1</v>
      </c>
      <c r="G100" s="234">
        <f t="shared" si="2"/>
        <v>1.0000000000000002</v>
      </c>
      <c r="H100" s="234">
        <f t="shared" si="2"/>
        <v>1</v>
      </c>
      <c r="I100" s="234">
        <f t="shared" si="2"/>
        <v>1</v>
      </c>
      <c r="J100" s="234">
        <f t="shared" si="2"/>
        <v>1</v>
      </c>
      <c r="K100" s="234">
        <f t="shared" si="2"/>
        <v>1.0000000000000002</v>
      </c>
      <c r="L100" s="234">
        <f t="shared" si="2"/>
        <v>0.99999999999999978</v>
      </c>
      <c r="M100" s="234">
        <f t="shared" si="2"/>
        <v>1</v>
      </c>
      <c r="N100" s="234">
        <f t="shared" si="2"/>
        <v>1</v>
      </c>
      <c r="O100" s="234">
        <f t="shared" si="2"/>
        <v>0.99999999999999978</v>
      </c>
      <c r="P100" s="234">
        <f t="shared" si="2"/>
        <v>1.0000000000000002</v>
      </c>
      <c r="Q100" s="234">
        <f t="shared" si="2"/>
        <v>0.99999999999999989</v>
      </c>
      <c r="R100" s="234">
        <f t="shared" si="2"/>
        <v>1</v>
      </c>
      <c r="S100" s="234">
        <f t="shared" si="2"/>
        <v>1</v>
      </c>
      <c r="T100" s="234">
        <f t="shared" si="2"/>
        <v>1.0000000000000002</v>
      </c>
      <c r="U100" s="234">
        <f t="shared" si="2"/>
        <v>1.0000000000000002</v>
      </c>
      <c r="V100" s="234">
        <f t="shared" si="2"/>
        <v>1</v>
      </c>
      <c r="W100" s="234">
        <f t="shared" si="2"/>
        <v>0.99999999999999989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3.106767857382467E-3</v>
      </c>
      <c r="C101" s="268">
        <f t="shared" si="3"/>
        <v>3.3368292729208096E-3</v>
      </c>
      <c r="D101" s="268">
        <f t="shared" si="3"/>
        <v>3.1924995581625111E-3</v>
      </c>
      <c r="E101" s="268">
        <f t="shared" si="3"/>
        <v>3.2791225413359906E-3</v>
      </c>
      <c r="F101" s="268">
        <f t="shared" si="3"/>
        <v>3.2307809743416199E-3</v>
      </c>
      <c r="G101" s="268">
        <f t="shared" si="3"/>
        <v>3.2793912929850438E-3</v>
      </c>
      <c r="H101" s="268">
        <f t="shared" si="3"/>
        <v>3.3559022098389514E-3</v>
      </c>
      <c r="I101" s="268">
        <f t="shared" si="3"/>
        <v>3.2665537048393693E-3</v>
      </c>
      <c r="J101" s="268">
        <f t="shared" si="3"/>
        <v>3.307405636556157E-3</v>
      </c>
      <c r="K101" s="268">
        <f t="shared" si="3"/>
        <v>3.2602446573402962E-3</v>
      </c>
      <c r="L101" s="268">
        <f t="shared" si="3"/>
        <v>3.0782157605770914E-3</v>
      </c>
      <c r="M101" s="268">
        <f t="shared" si="3"/>
        <v>3.2096848862350905E-3</v>
      </c>
      <c r="N101" s="268">
        <f t="shared" si="3"/>
        <v>3.5642128224922494E-3</v>
      </c>
      <c r="O101" s="268">
        <f t="shared" si="3"/>
        <v>3.7388230668026568E-3</v>
      </c>
      <c r="P101" s="268">
        <f t="shared" si="3"/>
        <v>3.515530171477588E-3</v>
      </c>
      <c r="Q101" s="268">
        <f t="shared" si="3"/>
        <v>3.5588761782874428E-3</v>
      </c>
      <c r="R101" s="268">
        <f t="shared" si="3"/>
        <v>3.5590819737812071E-3</v>
      </c>
      <c r="S101" s="268">
        <f t="shared" si="3"/>
        <v>3.6467604738123372E-3</v>
      </c>
      <c r="T101" s="268">
        <f t="shared" si="3"/>
        <v>3.5552463330072444E-3</v>
      </c>
      <c r="U101" s="268">
        <f t="shared" si="3"/>
        <v>3.4914633660092084E-3</v>
      </c>
      <c r="V101" s="268">
        <f t="shared" si="3"/>
        <v>3.5785608025655602E-3</v>
      </c>
      <c r="W101" s="268">
        <f t="shared" si="3"/>
        <v>3.5571180290643501E-3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1.6569428572706484E-3</v>
      </c>
      <c r="C102" s="269">
        <f t="shared" si="4"/>
        <v>1.7796422788910976E-3</v>
      </c>
      <c r="D102" s="269">
        <f t="shared" si="4"/>
        <v>1.7026664310200062E-3</v>
      </c>
      <c r="E102" s="269">
        <f t="shared" si="4"/>
        <v>1.7488653553791951E-3</v>
      </c>
      <c r="F102" s="269">
        <f t="shared" si="4"/>
        <v>1.723083186315531E-3</v>
      </c>
      <c r="G102" s="269">
        <f t="shared" si="4"/>
        <v>1.7490086895920237E-3</v>
      </c>
      <c r="H102" s="269">
        <f t="shared" si="4"/>
        <v>1.7898145119141073E-3</v>
      </c>
      <c r="I102" s="269">
        <f t="shared" si="4"/>
        <v>1.7421619759143312E-3</v>
      </c>
      <c r="J102" s="269">
        <f t="shared" si="4"/>
        <v>1.7639496728299501E-3</v>
      </c>
      <c r="K102" s="269">
        <f t="shared" si="4"/>
        <v>1.7387971505814913E-3</v>
      </c>
      <c r="L102" s="269">
        <f t="shared" si="4"/>
        <v>1.6417150723077828E-3</v>
      </c>
      <c r="M102" s="269">
        <f t="shared" si="4"/>
        <v>1.711831939325382E-3</v>
      </c>
      <c r="N102" s="269">
        <f t="shared" si="4"/>
        <v>1.9009135053291999E-3</v>
      </c>
      <c r="O102" s="269">
        <f t="shared" si="4"/>
        <v>1.9940389689614177E-3</v>
      </c>
      <c r="P102" s="269">
        <f t="shared" si="4"/>
        <v>1.8749494247880469E-3</v>
      </c>
      <c r="Q102" s="269">
        <f t="shared" si="4"/>
        <v>1.8980672950866359E-3</v>
      </c>
      <c r="R102" s="269">
        <f t="shared" si="4"/>
        <v>1.8981770526833098E-3</v>
      </c>
      <c r="S102" s="269">
        <f t="shared" si="4"/>
        <v>1.9449389193665787E-3</v>
      </c>
      <c r="T102" s="269">
        <f t="shared" si="4"/>
        <v>1.8961313776038643E-3</v>
      </c>
      <c r="U102" s="269">
        <f t="shared" si="4"/>
        <v>1.8621137952049118E-3</v>
      </c>
      <c r="V102" s="269">
        <f t="shared" si="4"/>
        <v>1.9085657613682992E-3</v>
      </c>
      <c r="W102" s="269">
        <f t="shared" si="4"/>
        <v>1.8971296155009874E-3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4.1423571431766219E-2</v>
      </c>
      <c r="C103" s="269">
        <f t="shared" si="5"/>
        <v>4.449105697227744E-2</v>
      </c>
      <c r="D103" s="269">
        <f t="shared" si="5"/>
        <v>4.2566660775500142E-2</v>
      </c>
      <c r="E103" s="269">
        <f t="shared" si="5"/>
        <v>4.3721633884479867E-2</v>
      </c>
      <c r="F103" s="269">
        <f t="shared" si="5"/>
        <v>4.3077079657888269E-2</v>
      </c>
      <c r="G103" s="269">
        <f t="shared" si="5"/>
        <v>4.3725217239800572E-2</v>
      </c>
      <c r="H103" s="269">
        <f t="shared" si="5"/>
        <v>4.474536279785267E-2</v>
      </c>
      <c r="I103" s="269">
        <f t="shared" si="5"/>
        <v>4.3554049397858244E-2</v>
      </c>
      <c r="J103" s="269">
        <f t="shared" si="5"/>
        <v>4.4098741820748744E-2</v>
      </c>
      <c r="K103" s="269">
        <f t="shared" si="5"/>
        <v>4.3469928764537279E-2</v>
      </c>
      <c r="L103" s="269">
        <f t="shared" si="5"/>
        <v>4.1042876807694563E-2</v>
      </c>
      <c r="M103" s="269">
        <f t="shared" si="5"/>
        <v>4.2795798483134542E-2</v>
      </c>
      <c r="N103" s="269">
        <f t="shared" si="5"/>
        <v>4.7522837633230001E-2</v>
      </c>
      <c r="O103" s="269">
        <f t="shared" si="5"/>
        <v>4.9850974224035415E-2</v>
      </c>
      <c r="P103" s="269">
        <f t="shared" si="5"/>
        <v>4.6873735619701172E-2</v>
      </c>
      <c r="Q103" s="269">
        <f t="shared" si="5"/>
        <v>4.7451682377165912E-2</v>
      </c>
      <c r="R103" s="269">
        <f t="shared" si="5"/>
        <v>4.7454426317082764E-2</v>
      </c>
      <c r="S103" s="269">
        <f t="shared" si="5"/>
        <v>4.8623472984164487E-2</v>
      </c>
      <c r="T103" s="269">
        <f t="shared" si="5"/>
        <v>4.7403284440096588E-2</v>
      </c>
      <c r="U103" s="269">
        <f t="shared" si="5"/>
        <v>4.6552844880122776E-2</v>
      </c>
      <c r="V103" s="269">
        <f t="shared" si="5"/>
        <v>4.7714144034207456E-2</v>
      </c>
      <c r="W103" s="269">
        <f t="shared" si="5"/>
        <v>4.7428240387524662E-2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1.0355892857941554E-3</v>
      </c>
      <c r="C104" s="269">
        <f t="shared" si="6"/>
        <v>1.1122764243069361E-3</v>
      </c>
      <c r="D104" s="269">
        <f t="shared" si="6"/>
        <v>1.0641665193875033E-3</v>
      </c>
      <c r="E104" s="269">
        <f t="shared" si="6"/>
        <v>1.0930408471119966E-3</v>
      </c>
      <c r="F104" s="269">
        <f t="shared" si="6"/>
        <v>1.0769269914472066E-3</v>
      </c>
      <c r="G104" s="269">
        <f t="shared" si="6"/>
        <v>1.0931304309950143E-3</v>
      </c>
      <c r="H104" s="269">
        <f t="shared" si="6"/>
        <v>1.1186340699463168E-3</v>
      </c>
      <c r="I104" s="269">
        <f t="shared" si="6"/>
        <v>1.0888512349464564E-3</v>
      </c>
      <c r="J104" s="269">
        <f t="shared" si="6"/>
        <v>1.1024685455187184E-3</v>
      </c>
      <c r="K104" s="269">
        <f t="shared" si="6"/>
        <v>1.0867482191134316E-3</v>
      </c>
      <c r="L104" s="269">
        <f t="shared" si="6"/>
        <v>1.0260719201923643E-3</v>
      </c>
      <c r="M104" s="269">
        <f t="shared" si="6"/>
        <v>1.0698949620783636E-3</v>
      </c>
      <c r="N104" s="269">
        <f t="shared" si="6"/>
        <v>1.1880709408307502E-3</v>
      </c>
      <c r="O104" s="269">
        <f t="shared" si="6"/>
        <v>1.2462743556008857E-3</v>
      </c>
      <c r="P104" s="269">
        <f t="shared" si="6"/>
        <v>1.1718433904925295E-3</v>
      </c>
      <c r="Q104" s="269">
        <f t="shared" si="6"/>
        <v>1.1862920594291472E-3</v>
      </c>
      <c r="R104" s="269">
        <f t="shared" si="6"/>
        <v>1.1863606579270687E-3</v>
      </c>
      <c r="S104" s="269">
        <f t="shared" si="6"/>
        <v>1.2155868246041118E-3</v>
      </c>
      <c r="T104" s="269">
        <f t="shared" si="6"/>
        <v>1.1850821110024148E-3</v>
      </c>
      <c r="U104" s="269">
        <f t="shared" si="6"/>
        <v>1.1638211220030691E-3</v>
      </c>
      <c r="V104" s="269">
        <f t="shared" si="6"/>
        <v>1.1928536008551866E-3</v>
      </c>
      <c r="W104" s="269">
        <f t="shared" si="6"/>
        <v>1.185706009688117E-3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2.0545122744020858E-3</v>
      </c>
      <c r="C105" s="270">
        <f t="shared" si="7"/>
        <v>2.1791576508796272E-3</v>
      </c>
      <c r="D105" s="270">
        <f t="shared" si="7"/>
        <v>2.1023296905709637E-3</v>
      </c>
      <c r="E105" s="270">
        <f t="shared" si="7"/>
        <v>2.1565892518539704E-3</v>
      </c>
      <c r="F105" s="270">
        <f t="shared" si="7"/>
        <v>2.1217871999112689E-3</v>
      </c>
      <c r="G105" s="270">
        <f t="shared" si="7"/>
        <v>2.1525828754268136E-3</v>
      </c>
      <c r="H105" s="270">
        <f t="shared" si="7"/>
        <v>2.1984985751987989E-3</v>
      </c>
      <c r="I105" s="270">
        <f t="shared" si="7"/>
        <v>2.1393095571912162E-3</v>
      </c>
      <c r="J105" s="270">
        <f t="shared" si="7"/>
        <v>2.1659440999982548E-3</v>
      </c>
      <c r="K105" s="270">
        <f t="shared" si="7"/>
        <v>2.1312203256494263E-3</v>
      </c>
      <c r="L105" s="270">
        <f t="shared" si="7"/>
        <v>2.0459091321267495E-3</v>
      </c>
      <c r="M105" s="270">
        <f t="shared" si="7"/>
        <v>2.1048654640335039E-3</v>
      </c>
      <c r="N105" s="270">
        <f t="shared" si="7"/>
        <v>2.3088485041310074E-3</v>
      </c>
      <c r="O105" s="270">
        <f t="shared" si="7"/>
        <v>2.4138765013118654E-3</v>
      </c>
      <c r="P105" s="270">
        <f t="shared" si="7"/>
        <v>2.2649152068870445E-3</v>
      </c>
      <c r="Q105" s="270">
        <f t="shared" si="7"/>
        <v>2.2946252901501637E-3</v>
      </c>
      <c r="R105" s="270">
        <f t="shared" si="7"/>
        <v>2.2869292406988624E-3</v>
      </c>
      <c r="S105" s="270">
        <f t="shared" si="7"/>
        <v>2.3361486321326346E-3</v>
      </c>
      <c r="T105" s="270">
        <f t="shared" si="7"/>
        <v>2.2739044397524686E-3</v>
      </c>
      <c r="U105" s="270">
        <f t="shared" si="7"/>
        <v>2.2142765268357151E-3</v>
      </c>
      <c r="V105" s="270">
        <f t="shared" si="7"/>
        <v>2.2435896690245266E-3</v>
      </c>
      <c r="W105" s="270">
        <f t="shared" si="7"/>
        <v>2.2327961480057422E-3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0.20315673908144244</v>
      </c>
      <c r="C106" s="271">
        <f t="shared" si="8"/>
        <v>0.2053996260078412</v>
      </c>
      <c r="D106" s="271">
        <f t="shared" si="8"/>
        <v>0.20423933768754046</v>
      </c>
      <c r="E106" s="271">
        <f t="shared" si="8"/>
        <v>0.20154394420955624</v>
      </c>
      <c r="F106" s="271">
        <f t="shared" si="8"/>
        <v>0.2006015870856237</v>
      </c>
      <c r="G106" s="271">
        <f t="shared" si="8"/>
        <v>0.2002618724981618</v>
      </c>
      <c r="H106" s="271">
        <f t="shared" si="8"/>
        <v>0.20153901548556682</v>
      </c>
      <c r="I106" s="271">
        <f t="shared" si="8"/>
        <v>0.19606373123524906</v>
      </c>
      <c r="J106" s="271">
        <f t="shared" si="8"/>
        <v>0.19604061225545302</v>
      </c>
      <c r="K106" s="271">
        <f t="shared" si="8"/>
        <v>0.19211771670282921</v>
      </c>
      <c r="L106" s="271">
        <f t="shared" si="8"/>
        <v>0.19296204510362619</v>
      </c>
      <c r="M106" s="271">
        <f t="shared" si="8"/>
        <v>0.19446958812038351</v>
      </c>
      <c r="N106" s="271">
        <f t="shared" si="8"/>
        <v>0.20186588791628057</v>
      </c>
      <c r="O106" s="271">
        <f t="shared" si="8"/>
        <v>0.21008158543250316</v>
      </c>
      <c r="P106" s="271">
        <f t="shared" si="8"/>
        <v>0.19705091207555611</v>
      </c>
      <c r="Q106" s="271">
        <f t="shared" si="8"/>
        <v>0.19908134242531292</v>
      </c>
      <c r="R106" s="271">
        <f t="shared" si="8"/>
        <v>0.19915762291306766</v>
      </c>
      <c r="S106" s="271">
        <f t="shared" si="8"/>
        <v>0.20299462881777808</v>
      </c>
      <c r="T106" s="271">
        <f t="shared" si="8"/>
        <v>0.19974082250947947</v>
      </c>
      <c r="U106" s="271">
        <f t="shared" si="8"/>
        <v>0.20131131411605349</v>
      </c>
      <c r="V106" s="271">
        <f t="shared" si="8"/>
        <v>0.20469972858885352</v>
      </c>
      <c r="W106" s="271">
        <f t="shared" si="8"/>
        <v>0.20394654037696094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0.39276062957206626</v>
      </c>
      <c r="C107" s="271">
        <f t="shared" si="9"/>
        <v>0.36806498883537642</v>
      </c>
      <c r="D107" s="271">
        <f t="shared" si="9"/>
        <v>0.38322424463237964</v>
      </c>
      <c r="E107" s="271">
        <f t="shared" si="9"/>
        <v>0.37273125748771985</v>
      </c>
      <c r="F107" s="271">
        <f t="shared" si="9"/>
        <v>0.37887451154615254</v>
      </c>
      <c r="G107" s="271">
        <f t="shared" si="9"/>
        <v>0.36850352697382777</v>
      </c>
      <c r="H107" s="271">
        <f t="shared" si="9"/>
        <v>0.35785051034231591</v>
      </c>
      <c r="I107" s="271">
        <f t="shared" si="9"/>
        <v>0.34292441532100293</v>
      </c>
      <c r="J107" s="271">
        <f t="shared" si="9"/>
        <v>0.33453233118600695</v>
      </c>
      <c r="K107" s="271">
        <f t="shared" si="9"/>
        <v>0.32254546864718536</v>
      </c>
      <c r="L107" s="271">
        <f t="shared" si="9"/>
        <v>0.35697855345009505</v>
      </c>
      <c r="M107" s="271">
        <f t="shared" si="9"/>
        <v>0.34724942842186629</v>
      </c>
      <c r="N107" s="271">
        <f t="shared" si="9"/>
        <v>0.27572709258110528</v>
      </c>
      <c r="O107" s="271">
        <f t="shared" si="9"/>
        <v>0.26775603413524068</v>
      </c>
      <c r="P107" s="271">
        <f t="shared" si="9"/>
        <v>0.24995729626691918</v>
      </c>
      <c r="Q107" s="271">
        <f t="shared" si="9"/>
        <v>0.24324942837426522</v>
      </c>
      <c r="R107" s="271">
        <f t="shared" si="9"/>
        <v>0.24427875333294088</v>
      </c>
      <c r="S107" s="271">
        <f t="shared" si="9"/>
        <v>0.22896458293342095</v>
      </c>
      <c r="T107" s="271">
        <f t="shared" si="9"/>
        <v>0.25785056116460203</v>
      </c>
      <c r="U107" s="271">
        <f t="shared" si="9"/>
        <v>0.30032365444084563</v>
      </c>
      <c r="V107" s="271">
        <f t="shared" si="9"/>
        <v>0.2997762191094816</v>
      </c>
      <c r="W107" s="271">
        <f t="shared" si="9"/>
        <v>0.29876370228093807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0.19516434627762067</v>
      </c>
      <c r="C108" s="271">
        <f t="shared" si="10"/>
        <v>0.20670679272449613</v>
      </c>
      <c r="D108" s="271">
        <f t="shared" si="10"/>
        <v>0.19939201917860655</v>
      </c>
      <c r="E108" s="271">
        <f t="shared" si="10"/>
        <v>0.20642091752251279</v>
      </c>
      <c r="F108" s="271">
        <f t="shared" si="10"/>
        <v>0.20371746226089388</v>
      </c>
      <c r="G108" s="271">
        <f t="shared" si="10"/>
        <v>0.2094245146655784</v>
      </c>
      <c r="H108" s="271">
        <f t="shared" si="10"/>
        <v>0.21400698540414806</v>
      </c>
      <c r="I108" s="271">
        <f t="shared" si="10"/>
        <v>0.20886989204186326</v>
      </c>
      <c r="J108" s="271">
        <f t="shared" si="10"/>
        <v>0.21464052689852062</v>
      </c>
      <c r="K108" s="271">
        <f t="shared" si="10"/>
        <v>0.21224408908598463</v>
      </c>
      <c r="L108" s="271">
        <f t="shared" si="10"/>
        <v>0.19983080208925805</v>
      </c>
      <c r="M108" s="271">
        <f t="shared" si="10"/>
        <v>0.20478577625620378</v>
      </c>
      <c r="N108" s="271">
        <f t="shared" si="10"/>
        <v>0.22895344192161787</v>
      </c>
      <c r="O108" s="271">
        <f t="shared" si="10"/>
        <v>0.23456897523452019</v>
      </c>
      <c r="P108" s="271">
        <f t="shared" si="10"/>
        <v>0.22066516476023584</v>
      </c>
      <c r="Q108" s="271">
        <f t="shared" si="10"/>
        <v>0.22312422582624181</v>
      </c>
      <c r="R108" s="271">
        <f t="shared" si="10"/>
        <v>0.223745769873158</v>
      </c>
      <c r="S108" s="271">
        <f t="shared" si="10"/>
        <v>0.2321256584598646</v>
      </c>
      <c r="T108" s="271">
        <f t="shared" si="10"/>
        <v>0.22151967202525835</v>
      </c>
      <c r="U108" s="271">
        <f t="shared" si="10"/>
        <v>0.19646913643454531</v>
      </c>
      <c r="V108" s="271">
        <f t="shared" si="10"/>
        <v>0.19909545631039141</v>
      </c>
      <c r="W108" s="271">
        <f t="shared" si="10"/>
        <v>0.19801922661621069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9.3845599689214826E-2</v>
      </c>
      <c r="C109" s="272">
        <f t="shared" si="11"/>
        <v>9.5624171083522558E-2</v>
      </c>
      <c r="D109" s="272">
        <f t="shared" si="11"/>
        <v>9.5183875262889267E-2</v>
      </c>
      <c r="E109" s="272">
        <f t="shared" si="11"/>
        <v>9.8345486110903491E-2</v>
      </c>
      <c r="F109" s="272">
        <f t="shared" si="11"/>
        <v>9.6865584274986816E-2</v>
      </c>
      <c r="G109" s="272">
        <f t="shared" si="11"/>
        <v>0.10447733016269498</v>
      </c>
      <c r="H109" s="272">
        <f t="shared" si="11"/>
        <v>0.10592242015868698</v>
      </c>
      <c r="I109" s="272">
        <f t="shared" si="11"/>
        <v>9.9919903213287614E-2</v>
      </c>
      <c r="J109" s="272">
        <f t="shared" si="11"/>
        <v>0.10877952409728935</v>
      </c>
      <c r="K109" s="272">
        <f t="shared" si="11"/>
        <v>0.1067609053364192</v>
      </c>
      <c r="L109" s="272">
        <f t="shared" si="11"/>
        <v>9.8145349113980374E-2</v>
      </c>
      <c r="M109" s="272">
        <f t="shared" si="11"/>
        <v>9.2360300981000329E-2</v>
      </c>
      <c r="N109" s="272">
        <f t="shared" si="11"/>
        <v>0.10702485495423682</v>
      </c>
      <c r="O109" s="272">
        <f t="shared" si="11"/>
        <v>9.4662463816979375E-2</v>
      </c>
      <c r="P109" s="272">
        <f t="shared" si="11"/>
        <v>8.8643598366946783E-2</v>
      </c>
      <c r="Q109" s="272">
        <f t="shared" si="11"/>
        <v>8.6396790742142696E-2</v>
      </c>
      <c r="R109" s="272">
        <f t="shared" si="11"/>
        <v>8.7156003543188115E-2</v>
      </c>
      <c r="S109" s="272">
        <f t="shared" si="11"/>
        <v>9.727001812132853E-2</v>
      </c>
      <c r="T109" s="272">
        <f t="shared" si="11"/>
        <v>8.5434520477062598E-2</v>
      </c>
      <c r="U109" s="272">
        <f t="shared" si="11"/>
        <v>4.5555757470119036E-2</v>
      </c>
      <c r="V109" s="272">
        <f t="shared" si="11"/>
        <v>4.2503893044269096E-2</v>
      </c>
      <c r="W109" s="272">
        <f t="shared" si="11"/>
        <v>4.0158946848274896E-2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0.10131874658840576</v>
      </c>
      <c r="C110" s="272">
        <f t="shared" si="12"/>
        <v>0.11108262164097359</v>
      </c>
      <c r="D110" s="272">
        <f t="shared" si="12"/>
        <v>0.10420814391571732</v>
      </c>
      <c r="E110" s="272">
        <f t="shared" si="12"/>
        <v>0.10807543141160939</v>
      </c>
      <c r="F110" s="272">
        <f t="shared" si="12"/>
        <v>0.10685187798590705</v>
      </c>
      <c r="G110" s="272">
        <f t="shared" si="12"/>
        <v>0.10494718450288337</v>
      </c>
      <c r="H110" s="272">
        <f t="shared" si="12"/>
        <v>0.10808456524546108</v>
      </c>
      <c r="I110" s="272">
        <f t="shared" si="12"/>
        <v>0.10894998882857573</v>
      </c>
      <c r="J110" s="272">
        <f t="shared" si="12"/>
        <v>0.10586100280123129</v>
      </c>
      <c r="K110" s="272">
        <f t="shared" si="12"/>
        <v>0.10548318374956545</v>
      </c>
      <c r="L110" s="272">
        <f t="shared" si="12"/>
        <v>0.10168545297527765</v>
      </c>
      <c r="M110" s="272">
        <f t="shared" si="12"/>
        <v>0.1124254752752034</v>
      </c>
      <c r="N110" s="272">
        <f t="shared" si="12"/>
        <v>0.12192858696738106</v>
      </c>
      <c r="O110" s="272">
        <f t="shared" si="12"/>
        <v>0.13990651141754085</v>
      </c>
      <c r="P110" s="272">
        <f t="shared" si="12"/>
        <v>0.13202156639328916</v>
      </c>
      <c r="Q110" s="272">
        <f t="shared" si="12"/>
        <v>0.13672743508409915</v>
      </c>
      <c r="R110" s="272">
        <f t="shared" si="12"/>
        <v>0.13658976632996994</v>
      </c>
      <c r="S110" s="272">
        <f t="shared" si="12"/>
        <v>0.13485564033853609</v>
      </c>
      <c r="T110" s="272">
        <f t="shared" si="12"/>
        <v>0.13608515154819573</v>
      </c>
      <c r="U110" s="272">
        <f t="shared" si="12"/>
        <v>0.15091337896442633</v>
      </c>
      <c r="V110" s="272">
        <f t="shared" si="12"/>
        <v>0.15659156326612234</v>
      </c>
      <c r="W110" s="272">
        <f t="shared" si="12"/>
        <v>0.15786027976793576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0.15964090136225545</v>
      </c>
      <c r="C111" s="271">
        <f t="shared" si="13"/>
        <v>0.16692962983301032</v>
      </c>
      <c r="D111" s="271">
        <f t="shared" si="13"/>
        <v>0.16251607552683217</v>
      </c>
      <c r="E111" s="271">
        <f t="shared" si="13"/>
        <v>0.16730462890004985</v>
      </c>
      <c r="F111" s="271">
        <f t="shared" si="13"/>
        <v>0.1655767810974261</v>
      </c>
      <c r="G111" s="271">
        <f t="shared" si="13"/>
        <v>0.1698107553336328</v>
      </c>
      <c r="H111" s="271">
        <f t="shared" si="13"/>
        <v>0.17339527660321841</v>
      </c>
      <c r="I111" s="271">
        <f t="shared" si="13"/>
        <v>0.20035103553113506</v>
      </c>
      <c r="J111" s="271">
        <f t="shared" si="13"/>
        <v>0.20234801988436757</v>
      </c>
      <c r="K111" s="271">
        <f t="shared" si="13"/>
        <v>0.22140578644677908</v>
      </c>
      <c r="L111" s="271">
        <f t="shared" si="13"/>
        <v>0.20139381066412204</v>
      </c>
      <c r="M111" s="271">
        <f t="shared" si="13"/>
        <v>0.2026031314667395</v>
      </c>
      <c r="N111" s="271">
        <f t="shared" si="13"/>
        <v>0.2369686941749832</v>
      </c>
      <c r="O111" s="271">
        <f t="shared" si="13"/>
        <v>0.22834941808102346</v>
      </c>
      <c r="P111" s="271">
        <f t="shared" si="13"/>
        <v>0.27662565308394255</v>
      </c>
      <c r="Q111" s="271">
        <f t="shared" si="13"/>
        <v>0.27815546017406062</v>
      </c>
      <c r="R111" s="271">
        <f t="shared" si="13"/>
        <v>0.27643287863866012</v>
      </c>
      <c r="S111" s="271">
        <f t="shared" si="13"/>
        <v>0.27814822195485622</v>
      </c>
      <c r="T111" s="271">
        <f t="shared" si="13"/>
        <v>0.26457529559919768</v>
      </c>
      <c r="U111" s="271">
        <f t="shared" si="13"/>
        <v>0.24661137531837996</v>
      </c>
      <c r="V111" s="271">
        <f t="shared" si="13"/>
        <v>0.23979088212325253</v>
      </c>
      <c r="W111" s="271">
        <f t="shared" si="13"/>
        <v>0.24296954053610639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5.3079899884468554E-2</v>
      </c>
      <c r="C112" s="272">
        <f t="shared" si="14"/>
        <v>5.4171772687941024E-2</v>
      </c>
      <c r="D112" s="272">
        <f t="shared" si="14"/>
        <v>5.2727181998211539E-2</v>
      </c>
      <c r="E112" s="272">
        <f t="shared" si="14"/>
        <v>5.55726930927656E-2</v>
      </c>
      <c r="F112" s="272">
        <f t="shared" si="14"/>
        <v>5.4323304951398428E-2</v>
      </c>
      <c r="G112" s="272">
        <f t="shared" si="14"/>
        <v>5.9529891964884778E-2</v>
      </c>
      <c r="H112" s="272">
        <f t="shared" si="14"/>
        <v>6.038145025819696E-2</v>
      </c>
      <c r="I112" s="272">
        <f t="shared" si="14"/>
        <v>5.7367604985903507E-2</v>
      </c>
      <c r="J112" s="272">
        <f t="shared" si="14"/>
        <v>6.3104116342931851E-2</v>
      </c>
      <c r="K112" s="272">
        <f t="shared" si="14"/>
        <v>6.2018954963808569E-2</v>
      </c>
      <c r="L112" s="272">
        <f t="shared" si="14"/>
        <v>5.660616039448834E-2</v>
      </c>
      <c r="M112" s="272">
        <f t="shared" si="14"/>
        <v>5.3313204359796626E-2</v>
      </c>
      <c r="N112" s="272">
        <f t="shared" si="14"/>
        <v>6.266292180997686E-2</v>
      </c>
      <c r="O112" s="272">
        <f t="shared" si="14"/>
        <v>5.5507427353819194E-2</v>
      </c>
      <c r="P112" s="272">
        <f t="shared" si="14"/>
        <v>5.1987599247271969E-2</v>
      </c>
      <c r="Q112" s="272">
        <f t="shared" si="14"/>
        <v>5.0758503817642124E-2</v>
      </c>
      <c r="R112" s="272">
        <f t="shared" si="14"/>
        <v>5.1367387372019152E-2</v>
      </c>
      <c r="S112" s="272">
        <f t="shared" si="14"/>
        <v>5.7385226969245889E-2</v>
      </c>
      <c r="T112" s="272">
        <f t="shared" si="14"/>
        <v>5.0402780253105572E-2</v>
      </c>
      <c r="U112" s="272">
        <f t="shared" si="14"/>
        <v>2.6875984323534042E-2</v>
      </c>
      <c r="V112" s="272">
        <f t="shared" si="14"/>
        <v>2.5075512439810158E-2</v>
      </c>
      <c r="W112" s="272">
        <f t="shared" si="14"/>
        <v>2.369209263289751E-2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4.4137173774849645E-2</v>
      </c>
      <c r="C113" s="272">
        <f t="shared" si="15"/>
        <v>4.4230865924677419E-2</v>
      </c>
      <c r="D113" s="272">
        <f t="shared" si="15"/>
        <v>4.4153824447074753E-2</v>
      </c>
      <c r="E113" s="272">
        <f t="shared" si="15"/>
        <v>4.4602885114843553E-2</v>
      </c>
      <c r="F113" s="272">
        <f t="shared" si="15"/>
        <v>4.449681949003699E-2</v>
      </c>
      <c r="G113" s="272">
        <f t="shared" si="15"/>
        <v>4.5195764259625473E-2</v>
      </c>
      <c r="H113" s="272">
        <f t="shared" si="15"/>
        <v>4.5778150072775164E-2</v>
      </c>
      <c r="I113" s="272">
        <f t="shared" si="15"/>
        <v>7.609305409160276E-2</v>
      </c>
      <c r="J113" s="272">
        <f t="shared" si="15"/>
        <v>7.4630810468286457E-2</v>
      </c>
      <c r="K113" s="272">
        <f t="shared" si="15"/>
        <v>9.5032429497397874E-2</v>
      </c>
      <c r="L113" s="272">
        <f t="shared" si="15"/>
        <v>8.2946079967857966E-2</v>
      </c>
      <c r="M113" s="272">
        <f t="shared" si="15"/>
        <v>8.1156730941925048E-2</v>
      </c>
      <c r="N113" s="272">
        <f t="shared" si="15"/>
        <v>0.10074931198606049</v>
      </c>
      <c r="O113" s="272">
        <f t="shared" si="15"/>
        <v>8.9149924730896585E-2</v>
      </c>
      <c r="P113" s="272">
        <f t="shared" si="15"/>
        <v>0.14568873968061979</v>
      </c>
      <c r="Q113" s="272">
        <f t="shared" si="15"/>
        <v>0.14592594785873991</v>
      </c>
      <c r="R113" s="272">
        <f t="shared" si="15"/>
        <v>0.1442856607835509</v>
      </c>
      <c r="S113" s="272">
        <f t="shared" si="15"/>
        <v>0.14120382887897831</v>
      </c>
      <c r="T113" s="272">
        <f t="shared" si="15"/>
        <v>0.13388798924477463</v>
      </c>
      <c r="U113" s="272">
        <f t="shared" si="15"/>
        <v>0.13070283325678497</v>
      </c>
      <c r="V113" s="272">
        <f t="shared" si="15"/>
        <v>0.12233292159664523</v>
      </c>
      <c r="W113" s="272">
        <f t="shared" si="15"/>
        <v>0.12614651034532534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6.2423827702937251E-2</v>
      </c>
      <c r="C114" s="273">
        <f t="shared" si="16"/>
        <v>6.8526991220391881E-2</v>
      </c>
      <c r="D114" s="273">
        <f t="shared" si="16"/>
        <v>6.5635069081545858E-2</v>
      </c>
      <c r="E114" s="273">
        <f t="shared" si="16"/>
        <v>6.7129050692440725E-2</v>
      </c>
      <c r="F114" s="273">
        <f t="shared" si="16"/>
        <v>6.675665665599069E-2</v>
      </c>
      <c r="G114" s="273">
        <f t="shared" si="16"/>
        <v>6.5085099109122538E-2</v>
      </c>
      <c r="H114" s="273">
        <f t="shared" si="16"/>
        <v>6.7235676272246289E-2</v>
      </c>
      <c r="I114" s="273">
        <f t="shared" si="16"/>
        <v>6.6890376453628803E-2</v>
      </c>
      <c r="J114" s="273">
        <f t="shared" si="16"/>
        <v>6.4613093073149261E-2</v>
      </c>
      <c r="K114" s="273">
        <f t="shared" si="16"/>
        <v>6.4354401985572629E-2</v>
      </c>
      <c r="L114" s="273">
        <f t="shared" si="16"/>
        <v>6.1841570301775735E-2</v>
      </c>
      <c r="M114" s="273">
        <f t="shared" si="16"/>
        <v>6.8133196165017812E-2</v>
      </c>
      <c r="N114" s="273">
        <f t="shared" si="16"/>
        <v>7.3556460378945837E-2</v>
      </c>
      <c r="O114" s="273">
        <f t="shared" si="16"/>
        <v>8.3692065996307685E-2</v>
      </c>
      <c r="P114" s="273">
        <f t="shared" si="16"/>
        <v>7.8949314156050776E-2</v>
      </c>
      <c r="Q114" s="273">
        <f t="shared" si="16"/>
        <v>8.1471008497678549E-2</v>
      </c>
      <c r="R114" s="273">
        <f t="shared" si="16"/>
        <v>8.0779830483090106E-2</v>
      </c>
      <c r="S114" s="273">
        <f t="shared" si="16"/>
        <v>7.9559166106632037E-2</v>
      </c>
      <c r="T114" s="273">
        <f t="shared" si="16"/>
        <v>8.0284526101317533E-2</v>
      </c>
      <c r="U114" s="273">
        <f t="shared" si="16"/>
        <v>8.9032557738060958E-2</v>
      </c>
      <c r="V114" s="273">
        <f t="shared" si="16"/>
        <v>9.2382448086797145E-2</v>
      </c>
      <c r="W114" s="273">
        <f t="shared" si="16"/>
        <v>9.3130937557883514E-2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</v>
      </c>
      <c r="D117" s="234">
        <f t="shared" si="17"/>
        <v>1.0000000000000002</v>
      </c>
      <c r="E117" s="234">
        <f t="shared" si="17"/>
        <v>1.0000000000000002</v>
      </c>
      <c r="F117" s="234">
        <f t="shared" si="17"/>
        <v>1.0000000000000004</v>
      </c>
      <c r="G117" s="234">
        <f t="shared" si="17"/>
        <v>1.0000000000000002</v>
      </c>
      <c r="H117" s="234">
        <f t="shared" si="17"/>
        <v>0.99999999999999978</v>
      </c>
      <c r="I117" s="234">
        <f t="shared" si="17"/>
        <v>1.0000000000000004</v>
      </c>
      <c r="J117" s="234">
        <f t="shared" si="17"/>
        <v>1</v>
      </c>
      <c r="K117" s="234">
        <f t="shared" si="17"/>
        <v>0.99999999999999989</v>
      </c>
      <c r="L117" s="234">
        <f t="shared" si="17"/>
        <v>0.99999999999999978</v>
      </c>
      <c r="M117" s="234">
        <f t="shared" si="17"/>
        <v>1.0000000000000002</v>
      </c>
      <c r="N117" s="234">
        <f t="shared" si="17"/>
        <v>1.0000000000000004</v>
      </c>
      <c r="O117" s="234">
        <f t="shared" si="17"/>
        <v>1.0000000000000004</v>
      </c>
      <c r="P117" s="234">
        <f t="shared" si="17"/>
        <v>0.99999999999999978</v>
      </c>
      <c r="Q117" s="234">
        <f t="shared" si="17"/>
        <v>1</v>
      </c>
      <c r="R117" s="234">
        <f t="shared" si="17"/>
        <v>0.99999999999999978</v>
      </c>
      <c r="S117" s="234">
        <f t="shared" si="17"/>
        <v>1</v>
      </c>
      <c r="T117" s="234">
        <f t="shared" si="17"/>
        <v>1</v>
      </c>
      <c r="U117" s="234">
        <f t="shared" si="17"/>
        <v>0.99999999999999989</v>
      </c>
      <c r="V117" s="234">
        <f t="shared" si="17"/>
        <v>1.0000000000000002</v>
      </c>
      <c r="W117" s="234">
        <f t="shared" si="17"/>
        <v>1.0000000000000004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2.7570119069523788E-3</v>
      </c>
      <c r="C118" s="268">
        <f t="shared" si="18"/>
        <v>2.8112465538293998E-3</v>
      </c>
      <c r="D118" s="268">
        <f t="shared" si="18"/>
        <v>2.7769024847858928E-3</v>
      </c>
      <c r="E118" s="268">
        <f t="shared" si="18"/>
        <v>2.7902276739101102E-3</v>
      </c>
      <c r="F118" s="268">
        <f t="shared" si="18"/>
        <v>2.7807224867675319E-3</v>
      </c>
      <c r="G118" s="268">
        <f t="shared" si="18"/>
        <v>2.7759278799747602E-3</v>
      </c>
      <c r="H118" s="268">
        <f t="shared" si="18"/>
        <v>2.7898774456929019E-3</v>
      </c>
      <c r="I118" s="268">
        <f t="shared" si="18"/>
        <v>2.7275538394009257E-3</v>
      </c>
      <c r="J118" s="268">
        <f t="shared" si="18"/>
        <v>2.7245459458216529E-3</v>
      </c>
      <c r="K118" s="268">
        <f t="shared" si="18"/>
        <v>2.6871324728766758E-3</v>
      </c>
      <c r="L118" s="268">
        <f t="shared" si="18"/>
        <v>2.6618183046028588E-3</v>
      </c>
      <c r="M118" s="268">
        <f t="shared" si="18"/>
        <v>2.7124868607621604E-3</v>
      </c>
      <c r="N118" s="268">
        <f t="shared" si="18"/>
        <v>2.7384932375586635E-3</v>
      </c>
      <c r="O118" s="268">
        <f t="shared" si="18"/>
        <v>2.8119120988545562E-3</v>
      </c>
      <c r="P118" s="268">
        <f t="shared" si="18"/>
        <v>2.7024632693051316E-3</v>
      </c>
      <c r="Q118" s="268">
        <f t="shared" si="18"/>
        <v>2.7133582106689176E-3</v>
      </c>
      <c r="R118" s="268">
        <f t="shared" si="18"/>
        <v>2.7135825492442503E-3</v>
      </c>
      <c r="S118" s="268">
        <f t="shared" si="18"/>
        <v>2.7263051769344576E-3</v>
      </c>
      <c r="T118" s="268">
        <f t="shared" si="18"/>
        <v>2.7318865837685138E-3</v>
      </c>
      <c r="U118" s="268">
        <f t="shared" si="18"/>
        <v>2.8098869716592766E-3</v>
      </c>
      <c r="V118" s="268">
        <f t="shared" si="18"/>
        <v>2.8503791238025738E-3</v>
      </c>
      <c r="W118" s="268">
        <f t="shared" si="18"/>
        <v>2.8395061885597476E-3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2.0371396576725196E-3</v>
      </c>
      <c r="C119" s="269">
        <f t="shared" si="19"/>
        <v>2.0772133148426026E-3</v>
      </c>
      <c r="D119" s="269">
        <f t="shared" si="19"/>
        <v>2.0518366870239326E-3</v>
      </c>
      <c r="E119" s="269">
        <f t="shared" si="19"/>
        <v>2.0616825898082045E-3</v>
      </c>
      <c r="F119" s="269">
        <f t="shared" si="19"/>
        <v>2.0546592637090601E-3</v>
      </c>
      <c r="G119" s="269">
        <f t="shared" si="19"/>
        <v>2.0511165573406662E-3</v>
      </c>
      <c r="H119" s="269">
        <f t="shared" si="19"/>
        <v>2.0614238082669583E-3</v>
      </c>
      <c r="I119" s="269">
        <f t="shared" si="19"/>
        <v>2.0153732672205491E-3</v>
      </c>
      <c r="J119" s="269">
        <f t="shared" si="19"/>
        <v>2.0131507525912341E-3</v>
      </c>
      <c r="K119" s="269">
        <f t="shared" si="19"/>
        <v>1.9855061605329725E-3</v>
      </c>
      <c r="L119" s="269">
        <f t="shared" si="19"/>
        <v>1.9668016725467039E-3</v>
      </c>
      <c r="M119" s="269">
        <f t="shared" si="19"/>
        <v>2.0042403665504675E-3</v>
      </c>
      <c r="N119" s="269">
        <f t="shared" si="19"/>
        <v>2.0234563232864296E-3</v>
      </c>
      <c r="O119" s="269">
        <f t="shared" si="19"/>
        <v>2.0777050820929696E-3</v>
      </c>
      <c r="P119" s="269">
        <f t="shared" si="19"/>
        <v>1.9968339945946809E-3</v>
      </c>
      <c r="Q119" s="269">
        <f t="shared" si="19"/>
        <v>2.0048842018006111E-3</v>
      </c>
      <c r="R119" s="269">
        <f t="shared" si="19"/>
        <v>2.0050499642361684E-3</v>
      </c>
      <c r="S119" s="269">
        <f t="shared" si="19"/>
        <v>2.0144506379699903E-3</v>
      </c>
      <c r="T119" s="269">
        <f t="shared" si="19"/>
        <v>2.0185747061971129E-3</v>
      </c>
      <c r="U119" s="269">
        <f t="shared" si="19"/>
        <v>2.0762087276844417E-3</v>
      </c>
      <c r="V119" s="269">
        <f t="shared" si="19"/>
        <v>2.1061281374438294E-3</v>
      </c>
      <c r="W119" s="269">
        <f t="shared" si="19"/>
        <v>2.0980941904294509E-3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5.0928491441812995E-2</v>
      </c>
      <c r="C120" s="269">
        <f t="shared" si="20"/>
        <v>5.1930332871065056E-2</v>
      </c>
      <c r="D120" s="269">
        <f t="shared" si="20"/>
        <v>5.1295917175598324E-2</v>
      </c>
      <c r="E120" s="269">
        <f t="shared" si="20"/>
        <v>5.1542064745205084E-2</v>
      </c>
      <c r="F120" s="269">
        <f t="shared" si="20"/>
        <v>5.1366481592726526E-2</v>
      </c>
      <c r="G120" s="269">
        <f t="shared" si="20"/>
        <v>5.1277913933516647E-2</v>
      </c>
      <c r="H120" s="269">
        <f t="shared" si="20"/>
        <v>5.1535595206673966E-2</v>
      </c>
      <c r="I120" s="269">
        <f t="shared" si="20"/>
        <v>5.0384331680513719E-2</v>
      </c>
      <c r="J120" s="269">
        <f t="shared" si="20"/>
        <v>5.032876881478085E-2</v>
      </c>
      <c r="K120" s="269">
        <f t="shared" si="20"/>
        <v>4.963765401332431E-2</v>
      </c>
      <c r="L120" s="269">
        <f t="shared" si="20"/>
        <v>4.917004181366761E-2</v>
      </c>
      <c r="M120" s="269">
        <f t="shared" si="20"/>
        <v>5.0106009163761678E-2</v>
      </c>
      <c r="N120" s="269">
        <f t="shared" si="20"/>
        <v>5.0586408082160743E-2</v>
      </c>
      <c r="O120" s="269">
        <f t="shared" si="20"/>
        <v>5.1942627052324247E-2</v>
      </c>
      <c r="P120" s="269">
        <f t="shared" si="20"/>
        <v>4.9920849864867035E-2</v>
      </c>
      <c r="Q120" s="269">
        <f t="shared" si="20"/>
        <v>5.012210504501529E-2</v>
      </c>
      <c r="R120" s="269">
        <f t="shared" si="20"/>
        <v>5.01262491059042E-2</v>
      </c>
      <c r="S120" s="269">
        <f t="shared" si="20"/>
        <v>5.0361265949249778E-2</v>
      </c>
      <c r="T120" s="269">
        <f t="shared" si="20"/>
        <v>5.046436765492783E-2</v>
      </c>
      <c r="U120" s="269">
        <f t="shared" si="20"/>
        <v>5.1905218192111038E-2</v>
      </c>
      <c r="V120" s="269">
        <f t="shared" si="20"/>
        <v>5.2653203436095745E-2</v>
      </c>
      <c r="W120" s="269">
        <f t="shared" si="20"/>
        <v>5.2452354760736265E-2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1.2732122860453247E-3</v>
      </c>
      <c r="C121" s="269">
        <f t="shared" si="21"/>
        <v>1.2982583217766269E-3</v>
      </c>
      <c r="D121" s="269">
        <f t="shared" si="21"/>
        <v>1.282397929389958E-3</v>
      </c>
      <c r="E121" s="269">
        <f t="shared" si="21"/>
        <v>1.2885516186301274E-3</v>
      </c>
      <c r="F121" s="269">
        <f t="shared" si="21"/>
        <v>1.2841620398181637E-3</v>
      </c>
      <c r="G121" s="269">
        <f t="shared" si="21"/>
        <v>1.2819478483379165E-3</v>
      </c>
      <c r="H121" s="269">
        <f t="shared" si="21"/>
        <v>1.2883898801668494E-3</v>
      </c>
      <c r="I121" s="269">
        <f t="shared" si="21"/>
        <v>1.2596082920128431E-3</v>
      </c>
      <c r="J121" s="269">
        <f t="shared" si="21"/>
        <v>1.2582192203695213E-3</v>
      </c>
      <c r="K121" s="269">
        <f t="shared" si="21"/>
        <v>1.2409413503331078E-3</v>
      </c>
      <c r="L121" s="269">
        <f t="shared" si="21"/>
        <v>1.2292510453416911E-3</v>
      </c>
      <c r="M121" s="269">
        <f t="shared" si="21"/>
        <v>1.2526502290940427E-3</v>
      </c>
      <c r="N121" s="269">
        <f t="shared" si="21"/>
        <v>1.2646602020540188E-3</v>
      </c>
      <c r="O121" s="269">
        <f t="shared" si="21"/>
        <v>1.2985656763081065E-3</v>
      </c>
      <c r="P121" s="269">
        <f t="shared" si="21"/>
        <v>1.2480212466216758E-3</v>
      </c>
      <c r="Q121" s="269">
        <f t="shared" si="21"/>
        <v>1.2530526261253822E-3</v>
      </c>
      <c r="R121" s="269">
        <f t="shared" si="21"/>
        <v>1.2531562276476055E-3</v>
      </c>
      <c r="S121" s="269">
        <f t="shared" si="21"/>
        <v>1.2590316487312444E-3</v>
      </c>
      <c r="T121" s="269">
        <f t="shared" si="21"/>
        <v>1.2616091913731958E-3</v>
      </c>
      <c r="U121" s="269">
        <f t="shared" si="21"/>
        <v>1.2976304548027767E-3</v>
      </c>
      <c r="V121" s="269">
        <f t="shared" si="21"/>
        <v>1.3163300859023938E-3</v>
      </c>
      <c r="W121" s="269">
        <f t="shared" si="21"/>
        <v>1.3113088690184069E-3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1.8232179111955598E-3</v>
      </c>
      <c r="C122" s="270">
        <f t="shared" si="22"/>
        <v>1.8359193519433361E-3</v>
      </c>
      <c r="D122" s="270">
        <f t="shared" si="22"/>
        <v>1.8286500703372981E-3</v>
      </c>
      <c r="E122" s="270">
        <f t="shared" si="22"/>
        <v>1.8350564627964258E-3</v>
      </c>
      <c r="F122" s="270">
        <f t="shared" si="22"/>
        <v>1.8262152172451517E-3</v>
      </c>
      <c r="G122" s="270">
        <f t="shared" si="22"/>
        <v>1.8221109602369076E-3</v>
      </c>
      <c r="H122" s="270">
        <f t="shared" si="22"/>
        <v>1.8276878185998914E-3</v>
      </c>
      <c r="I122" s="270">
        <f t="shared" si="22"/>
        <v>1.7863113616467959E-3</v>
      </c>
      <c r="J122" s="270">
        <f t="shared" si="22"/>
        <v>1.7842426557243302E-3</v>
      </c>
      <c r="K122" s="270">
        <f t="shared" si="22"/>
        <v>1.7565771731313429E-3</v>
      </c>
      <c r="L122" s="270">
        <f t="shared" si="22"/>
        <v>1.7691542117334136E-3</v>
      </c>
      <c r="M122" s="270">
        <f t="shared" si="22"/>
        <v>1.7788101066706227E-3</v>
      </c>
      <c r="N122" s="270">
        <f t="shared" si="22"/>
        <v>1.7739586074125193E-3</v>
      </c>
      <c r="O122" s="270">
        <f t="shared" si="22"/>
        <v>1.8154398905493336E-3</v>
      </c>
      <c r="P122" s="270">
        <f t="shared" si="22"/>
        <v>1.741088784947126E-3</v>
      </c>
      <c r="Q122" s="270">
        <f t="shared" si="22"/>
        <v>1.7494681072139908E-3</v>
      </c>
      <c r="R122" s="270">
        <f t="shared" si="22"/>
        <v>1.7436438173194879E-3</v>
      </c>
      <c r="S122" s="270">
        <f t="shared" si="22"/>
        <v>1.7464964193859777E-3</v>
      </c>
      <c r="T122" s="270">
        <f t="shared" si="22"/>
        <v>1.7472907500271288E-3</v>
      </c>
      <c r="U122" s="270">
        <f t="shared" si="22"/>
        <v>1.7820226398417897E-3</v>
      </c>
      <c r="V122" s="270">
        <f t="shared" si="22"/>
        <v>1.7870539325143902E-3</v>
      </c>
      <c r="W122" s="270">
        <f t="shared" si="22"/>
        <v>1.782352575385959E-3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0.1111572783137236</v>
      </c>
      <c r="C123" s="271">
        <f t="shared" si="23"/>
        <v>0.10158171921653354</v>
      </c>
      <c r="D123" s="271">
        <f t="shared" si="23"/>
        <v>0.10779663862196324</v>
      </c>
      <c r="E123" s="271">
        <f t="shared" si="23"/>
        <v>0.10058609836806424</v>
      </c>
      <c r="F123" s="271">
        <f t="shared" si="23"/>
        <v>0.10256395093340535</v>
      </c>
      <c r="G123" s="271">
        <f t="shared" si="23"/>
        <v>9.8570031104895775E-2</v>
      </c>
      <c r="H123" s="271">
        <f t="shared" si="23"/>
        <v>9.4790250422002398E-2</v>
      </c>
      <c r="I123" s="271">
        <f t="shared" si="23"/>
        <v>9.2427128082927107E-2</v>
      </c>
      <c r="J123" s="271">
        <f t="shared" si="23"/>
        <v>8.8735817574026765E-2</v>
      </c>
      <c r="K123" s="271">
        <f t="shared" si="23"/>
        <v>8.5320165974203888E-2</v>
      </c>
      <c r="L123" s="271">
        <f t="shared" si="23"/>
        <v>0.10029046424260359</v>
      </c>
      <c r="M123" s="271">
        <f t="shared" si="23"/>
        <v>9.418170063062066E-2</v>
      </c>
      <c r="N123" s="271">
        <f t="shared" si="23"/>
        <v>7.5642975609362589E-2</v>
      </c>
      <c r="O123" s="271">
        <f t="shared" si="23"/>
        <v>7.1532072384727863E-2</v>
      </c>
      <c r="P123" s="271">
        <f t="shared" si="23"/>
        <v>6.8379315161695847E-2</v>
      </c>
      <c r="Q123" s="271">
        <f t="shared" si="23"/>
        <v>6.6187697509763346E-2</v>
      </c>
      <c r="R123" s="271">
        <f t="shared" si="23"/>
        <v>6.6308237288500493E-2</v>
      </c>
      <c r="S123" s="271">
        <f t="shared" si="23"/>
        <v>6.091750992226079E-2</v>
      </c>
      <c r="T123" s="271">
        <f t="shared" si="23"/>
        <v>7.0275434290398689E-2</v>
      </c>
      <c r="U123" s="271">
        <f t="shared" si="23"/>
        <v>8.5328391184436178E-2</v>
      </c>
      <c r="V123" s="271">
        <f t="shared" si="23"/>
        <v>8.4172599701727233E-2</v>
      </c>
      <c r="W123" s="271">
        <f t="shared" si="23"/>
        <v>8.4453754918441759E-2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0.37824884523292757</v>
      </c>
      <c r="C124" s="271">
        <f t="shared" si="24"/>
        <v>0.38568957934840886</v>
      </c>
      <c r="D124" s="271">
        <f t="shared" si="24"/>
        <v>0.38097773736341478</v>
      </c>
      <c r="E124" s="271">
        <f t="shared" si="24"/>
        <v>0.38280588956908207</v>
      </c>
      <c r="F124" s="271">
        <f t="shared" si="24"/>
        <v>0.38150182336199145</v>
      </c>
      <c r="G124" s="271">
        <f t="shared" si="24"/>
        <v>0.38084402624543251</v>
      </c>
      <c r="H124" s="271">
        <f t="shared" si="24"/>
        <v>0.38275783993302737</v>
      </c>
      <c r="I124" s="271">
        <f t="shared" si="24"/>
        <v>0.37420733928003969</v>
      </c>
      <c r="J124" s="271">
        <f t="shared" si="24"/>
        <v>0.37379467066947819</v>
      </c>
      <c r="K124" s="271">
        <f t="shared" si="24"/>
        <v>0.36866172115195722</v>
      </c>
      <c r="L124" s="271">
        <f t="shared" si="24"/>
        <v>0.36518873835726651</v>
      </c>
      <c r="M124" s="271">
        <f t="shared" si="24"/>
        <v>0.37214022188497498</v>
      </c>
      <c r="N124" s="271">
        <f t="shared" si="24"/>
        <v>0.37570817237773974</v>
      </c>
      <c r="O124" s="271">
        <f t="shared" si="24"/>
        <v>0.38578088894216905</v>
      </c>
      <c r="P124" s="271">
        <f t="shared" si="24"/>
        <v>0.37076503308577285</v>
      </c>
      <c r="Q124" s="271">
        <f t="shared" si="24"/>
        <v>0.37225976692400564</v>
      </c>
      <c r="R124" s="271">
        <f t="shared" si="24"/>
        <v>0.37229054510339854</v>
      </c>
      <c r="S124" s="271">
        <f t="shared" si="24"/>
        <v>0.37403602876272329</v>
      </c>
      <c r="T124" s="271">
        <f t="shared" si="24"/>
        <v>0.37480177108122154</v>
      </c>
      <c r="U124" s="271">
        <f t="shared" si="24"/>
        <v>0.38550305117834488</v>
      </c>
      <c r="V124" s="271">
        <f t="shared" si="24"/>
        <v>0.39105838075475163</v>
      </c>
      <c r="W124" s="271">
        <f t="shared" si="24"/>
        <v>0.3895666660510464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0.33527533329640469</v>
      </c>
      <c r="C125" s="271">
        <f t="shared" si="25"/>
        <v>0.33712501674783923</v>
      </c>
      <c r="D125" s="271">
        <f t="shared" si="25"/>
        <v>0.33574444655959296</v>
      </c>
      <c r="E125" s="271">
        <f t="shared" si="25"/>
        <v>0.34002197260671463</v>
      </c>
      <c r="F125" s="271">
        <f t="shared" si="25"/>
        <v>0.33942956917796641</v>
      </c>
      <c r="G125" s="271">
        <f t="shared" si="25"/>
        <v>0.34317349709760797</v>
      </c>
      <c r="H125" s="271">
        <f t="shared" si="25"/>
        <v>0.34440945176446985</v>
      </c>
      <c r="I125" s="271">
        <f t="shared" si="25"/>
        <v>0.33762193507767013</v>
      </c>
      <c r="J125" s="271">
        <f t="shared" si="25"/>
        <v>0.34228643088405986</v>
      </c>
      <c r="K125" s="271">
        <f t="shared" si="25"/>
        <v>0.33864586163890797</v>
      </c>
      <c r="L125" s="271">
        <f t="shared" si="25"/>
        <v>0.33451304964400302</v>
      </c>
      <c r="M125" s="271">
        <f t="shared" si="25"/>
        <v>0.33502430725987287</v>
      </c>
      <c r="N125" s="271">
        <f t="shared" si="25"/>
        <v>0.34053872415613307</v>
      </c>
      <c r="O125" s="271">
        <f t="shared" si="25"/>
        <v>0.34151413286366844</v>
      </c>
      <c r="P125" s="271">
        <f t="shared" si="25"/>
        <v>0.32837798411762598</v>
      </c>
      <c r="Q125" s="271">
        <f t="shared" si="25"/>
        <v>0.32931556933876094</v>
      </c>
      <c r="R125" s="271">
        <f t="shared" si="25"/>
        <v>0.33024113128532956</v>
      </c>
      <c r="S125" s="271">
        <f t="shared" si="25"/>
        <v>0.33593995618337907</v>
      </c>
      <c r="T125" s="271">
        <f t="shared" si="25"/>
        <v>0.32951603346811847</v>
      </c>
      <c r="U125" s="271">
        <f t="shared" si="25"/>
        <v>0.30608847707900638</v>
      </c>
      <c r="V125" s="271">
        <f t="shared" si="25"/>
        <v>0.30699185991801375</v>
      </c>
      <c r="W125" s="271">
        <f t="shared" si="25"/>
        <v>0.30600124045628557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0.16121855920058722</v>
      </c>
      <c r="C126" s="272">
        <f t="shared" si="26"/>
        <v>0.1559566565429587</v>
      </c>
      <c r="D126" s="272">
        <f t="shared" si="26"/>
        <v>0.16027450673895829</v>
      </c>
      <c r="E126" s="272">
        <f t="shared" si="26"/>
        <v>0.16199727520709539</v>
      </c>
      <c r="F126" s="272">
        <f t="shared" si="26"/>
        <v>0.16139531277158625</v>
      </c>
      <c r="G126" s="272">
        <f t="shared" si="26"/>
        <v>0.17120178512342282</v>
      </c>
      <c r="H126" s="272">
        <f t="shared" si="26"/>
        <v>0.17046491537426292</v>
      </c>
      <c r="I126" s="272">
        <f t="shared" si="26"/>
        <v>0.16151275200966836</v>
      </c>
      <c r="J126" s="272">
        <f t="shared" si="26"/>
        <v>0.17347029284051008</v>
      </c>
      <c r="K126" s="272">
        <f t="shared" si="26"/>
        <v>0.17034226457234689</v>
      </c>
      <c r="L126" s="272">
        <f t="shared" si="26"/>
        <v>0.16429349077940655</v>
      </c>
      <c r="M126" s="272">
        <f t="shared" si="26"/>
        <v>0.15109909692048554</v>
      </c>
      <c r="N126" s="272">
        <f t="shared" si="26"/>
        <v>0.15918567221884486</v>
      </c>
      <c r="O126" s="272">
        <f t="shared" si="26"/>
        <v>0.13782116417088938</v>
      </c>
      <c r="P126" s="272">
        <f t="shared" si="26"/>
        <v>0.13191301023112761</v>
      </c>
      <c r="Q126" s="272">
        <f t="shared" si="26"/>
        <v>0.12751554981056779</v>
      </c>
      <c r="R126" s="272">
        <f t="shared" si="26"/>
        <v>0.12863929103431759</v>
      </c>
      <c r="S126" s="272">
        <f t="shared" si="26"/>
        <v>0.14077239820209517</v>
      </c>
      <c r="T126" s="272">
        <f t="shared" si="26"/>
        <v>0.12708597864681934</v>
      </c>
      <c r="U126" s="272">
        <f t="shared" si="26"/>
        <v>7.097344997418896E-2</v>
      </c>
      <c r="V126" s="272">
        <f t="shared" si="26"/>
        <v>6.5538156526656316E-2</v>
      </c>
      <c r="W126" s="272">
        <f t="shared" si="26"/>
        <v>6.2058052447641253E-2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0.17405677409581757</v>
      </c>
      <c r="C127" s="272">
        <f t="shared" si="27"/>
        <v>0.18116836020488064</v>
      </c>
      <c r="D127" s="272">
        <f t="shared" si="27"/>
        <v>0.17546993982063469</v>
      </c>
      <c r="E127" s="272">
        <f t="shared" si="27"/>
        <v>0.17802469739961921</v>
      </c>
      <c r="F127" s="272">
        <f t="shared" si="27"/>
        <v>0.17803425640638018</v>
      </c>
      <c r="G127" s="272">
        <f t="shared" si="27"/>
        <v>0.17197171197418523</v>
      </c>
      <c r="H127" s="272">
        <f t="shared" si="27"/>
        <v>0.17394453639020699</v>
      </c>
      <c r="I127" s="272">
        <f t="shared" si="27"/>
        <v>0.17610918306800177</v>
      </c>
      <c r="J127" s="272">
        <f t="shared" si="27"/>
        <v>0.16881613804354978</v>
      </c>
      <c r="K127" s="272">
        <f t="shared" si="27"/>
        <v>0.16830359706656103</v>
      </c>
      <c r="L127" s="272">
        <f t="shared" si="27"/>
        <v>0.1702195588645965</v>
      </c>
      <c r="M127" s="272">
        <f t="shared" si="27"/>
        <v>0.1839252103393873</v>
      </c>
      <c r="N127" s="272">
        <f t="shared" si="27"/>
        <v>0.18135305193728818</v>
      </c>
      <c r="O127" s="272">
        <f t="shared" si="27"/>
        <v>0.20369296869277898</v>
      </c>
      <c r="P127" s="272">
        <f t="shared" si="27"/>
        <v>0.19646497388649836</v>
      </c>
      <c r="Q127" s="272">
        <f t="shared" si="27"/>
        <v>0.20180001952819318</v>
      </c>
      <c r="R127" s="272">
        <f t="shared" si="27"/>
        <v>0.20160184025101191</v>
      </c>
      <c r="S127" s="272">
        <f t="shared" si="27"/>
        <v>0.19516755798128393</v>
      </c>
      <c r="T127" s="272">
        <f t="shared" si="27"/>
        <v>0.20243005482129908</v>
      </c>
      <c r="U127" s="272">
        <f t="shared" si="27"/>
        <v>0.23511502710481749</v>
      </c>
      <c r="V127" s="272">
        <f t="shared" si="27"/>
        <v>0.24145370339135744</v>
      </c>
      <c r="W127" s="272">
        <f t="shared" si="27"/>
        <v>0.24394318800864437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0.11649946995326553</v>
      </c>
      <c r="C128" s="271">
        <f t="shared" si="28"/>
        <v>0.11565071427376128</v>
      </c>
      <c r="D128" s="271">
        <f t="shared" si="28"/>
        <v>0.11624547310789381</v>
      </c>
      <c r="E128" s="271">
        <f t="shared" si="28"/>
        <v>0.11706845636578932</v>
      </c>
      <c r="F128" s="271">
        <f t="shared" si="28"/>
        <v>0.11719241592637077</v>
      </c>
      <c r="G128" s="271">
        <f t="shared" si="28"/>
        <v>0.11820342837265697</v>
      </c>
      <c r="H128" s="271">
        <f t="shared" si="28"/>
        <v>0.11853948372109951</v>
      </c>
      <c r="I128" s="271">
        <f t="shared" si="28"/>
        <v>0.1375704191185686</v>
      </c>
      <c r="J128" s="271">
        <f t="shared" si="28"/>
        <v>0.13707415348314766</v>
      </c>
      <c r="K128" s="271">
        <f t="shared" si="28"/>
        <v>0.15006444006473244</v>
      </c>
      <c r="L128" s="271">
        <f t="shared" si="28"/>
        <v>0.14321068070823437</v>
      </c>
      <c r="M128" s="271">
        <f t="shared" si="28"/>
        <v>0.14079957349769295</v>
      </c>
      <c r="N128" s="271">
        <f t="shared" si="28"/>
        <v>0.1497231514042926</v>
      </c>
      <c r="O128" s="271">
        <f t="shared" si="28"/>
        <v>0.14122665600930581</v>
      </c>
      <c r="P128" s="271">
        <f t="shared" si="28"/>
        <v>0.17486841047456947</v>
      </c>
      <c r="Q128" s="271">
        <f t="shared" si="28"/>
        <v>0.17439409803664591</v>
      </c>
      <c r="R128" s="271">
        <f t="shared" si="28"/>
        <v>0.17331840465841961</v>
      </c>
      <c r="S128" s="271">
        <f t="shared" si="28"/>
        <v>0.17099895529936543</v>
      </c>
      <c r="T128" s="271">
        <f t="shared" si="28"/>
        <v>0.16718303227396758</v>
      </c>
      <c r="U128" s="271">
        <f t="shared" si="28"/>
        <v>0.16320911357211298</v>
      </c>
      <c r="V128" s="271">
        <f t="shared" si="28"/>
        <v>0.15706406490974861</v>
      </c>
      <c r="W128" s="271">
        <f t="shared" si="28"/>
        <v>0.15949472199009698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3.8735563060251187E-2</v>
      </c>
      <c r="C129" s="272">
        <f t="shared" si="29"/>
        <v>3.7530809905368313E-2</v>
      </c>
      <c r="D129" s="272">
        <f t="shared" si="29"/>
        <v>3.7715014943344151E-2</v>
      </c>
      <c r="E129" s="272">
        <f t="shared" si="29"/>
        <v>3.8886009545775875E-2</v>
      </c>
      <c r="F129" s="272">
        <f t="shared" si="29"/>
        <v>3.8449106850394765E-2</v>
      </c>
      <c r="G129" s="272">
        <f t="shared" si="29"/>
        <v>4.1438113310774398E-2</v>
      </c>
      <c r="H129" s="272">
        <f t="shared" si="29"/>
        <v>4.127901336272654E-2</v>
      </c>
      <c r="I129" s="272">
        <f t="shared" si="29"/>
        <v>3.939128859911871E-2</v>
      </c>
      <c r="J129" s="272">
        <f t="shared" si="29"/>
        <v>4.2747852605389887E-2</v>
      </c>
      <c r="K129" s="272">
        <f t="shared" si="29"/>
        <v>4.2035214613873433E-2</v>
      </c>
      <c r="L129" s="272">
        <f t="shared" si="29"/>
        <v>4.0252511910080994E-2</v>
      </c>
      <c r="M129" s="272">
        <f t="shared" si="29"/>
        <v>3.7050150120147646E-2</v>
      </c>
      <c r="N129" s="272">
        <f t="shared" si="29"/>
        <v>3.9592107988165558E-2</v>
      </c>
      <c r="O129" s="272">
        <f t="shared" si="29"/>
        <v>3.4329530658483466E-2</v>
      </c>
      <c r="P129" s="272">
        <f t="shared" si="29"/>
        <v>3.2863867625468175E-2</v>
      </c>
      <c r="Q129" s="272">
        <f t="shared" si="29"/>
        <v>3.1823871030351371E-2</v>
      </c>
      <c r="R129" s="272">
        <f t="shared" si="29"/>
        <v>3.2206420866552794E-2</v>
      </c>
      <c r="S129" s="272">
        <f t="shared" si="29"/>
        <v>3.527908175142188E-2</v>
      </c>
      <c r="T129" s="272">
        <f t="shared" si="29"/>
        <v>3.1849117351144686E-2</v>
      </c>
      <c r="U129" s="272">
        <f t="shared" si="29"/>
        <v>1.7786712280238735E-2</v>
      </c>
      <c r="V129" s="272">
        <f t="shared" si="29"/>
        <v>1.642456910211948E-2</v>
      </c>
      <c r="W129" s="272">
        <f t="shared" si="29"/>
        <v>1.5552417473852323E-2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3.2209523412405967E-2</v>
      </c>
      <c r="C130" s="272">
        <f t="shared" si="30"/>
        <v>3.064363853351311E-2</v>
      </c>
      <c r="D130" s="272">
        <f t="shared" si="30"/>
        <v>3.1582612339944582E-2</v>
      </c>
      <c r="E130" s="272">
        <f t="shared" si="30"/>
        <v>3.1210080343771183E-2</v>
      </c>
      <c r="F130" s="272">
        <f t="shared" si="30"/>
        <v>3.1494088377093846E-2</v>
      </c>
      <c r="G130" s="272">
        <f t="shared" si="30"/>
        <v>3.1460282200111246E-2</v>
      </c>
      <c r="H130" s="272">
        <f t="shared" si="30"/>
        <v>3.1295652232507611E-2</v>
      </c>
      <c r="I130" s="272">
        <f t="shared" si="30"/>
        <v>5.2249060333740729E-2</v>
      </c>
      <c r="J130" s="272">
        <f t="shared" si="30"/>
        <v>5.0556240553021208E-2</v>
      </c>
      <c r="K130" s="272">
        <f t="shared" si="30"/>
        <v>6.4411091278981522E-2</v>
      </c>
      <c r="L130" s="272">
        <f t="shared" si="30"/>
        <v>5.8982768810545046E-2</v>
      </c>
      <c r="M130" s="272">
        <f t="shared" si="30"/>
        <v>5.640008138258204E-2</v>
      </c>
      <c r="N130" s="272">
        <f t="shared" si="30"/>
        <v>6.3656106748128105E-2</v>
      </c>
      <c r="O130" s="272">
        <f t="shared" si="30"/>
        <v>5.5136316348126227E-2</v>
      </c>
      <c r="P130" s="272">
        <f t="shared" si="30"/>
        <v>9.2096875499332223E-2</v>
      </c>
      <c r="Q130" s="272">
        <f t="shared" si="30"/>
        <v>9.1490650735537124E-2</v>
      </c>
      <c r="R130" s="272">
        <f t="shared" si="30"/>
        <v>9.0464494184786845E-2</v>
      </c>
      <c r="S130" s="272">
        <f t="shared" si="30"/>
        <v>8.6808777898621778E-2</v>
      </c>
      <c r="T130" s="272">
        <f t="shared" si="30"/>
        <v>8.4602759211936274E-2</v>
      </c>
      <c r="U130" s="272">
        <f t="shared" si="30"/>
        <v>8.6500038895868825E-2</v>
      </c>
      <c r="V130" s="272">
        <f t="shared" si="30"/>
        <v>8.0128592747653493E-2</v>
      </c>
      <c r="W130" s="272">
        <f t="shared" si="30"/>
        <v>8.2807509752683139E-2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4.5554383480608376E-2</v>
      </c>
      <c r="C131" s="273">
        <f t="shared" si="31"/>
        <v>4.7476265834879842E-2</v>
      </c>
      <c r="D131" s="273">
        <f t="shared" si="31"/>
        <v>4.6947845824605081E-2</v>
      </c>
      <c r="E131" s="273">
        <f t="shared" si="31"/>
        <v>4.6972366476242262E-2</v>
      </c>
      <c r="F131" s="273">
        <f t="shared" si="31"/>
        <v>4.7249220698882169E-2</v>
      </c>
      <c r="G131" s="273">
        <f t="shared" si="31"/>
        <v>4.5305032861771323E-2</v>
      </c>
      <c r="H131" s="273">
        <f t="shared" si="31"/>
        <v>4.5964818125865364E-2</v>
      </c>
      <c r="I131" s="273">
        <f t="shared" si="31"/>
        <v>4.5930070185709153E-2</v>
      </c>
      <c r="J131" s="273">
        <f t="shared" si="31"/>
        <v>4.377006032473657E-2</v>
      </c>
      <c r="K131" s="273">
        <f t="shared" si="31"/>
        <v>4.3618134171877466E-2</v>
      </c>
      <c r="L131" s="273">
        <f t="shared" si="31"/>
        <v>4.3975399987608341E-2</v>
      </c>
      <c r="M131" s="273">
        <f t="shared" si="31"/>
        <v>4.7349341994963261E-2</v>
      </c>
      <c r="N131" s="273">
        <f t="shared" si="31"/>
        <v>4.6474936667998942E-2</v>
      </c>
      <c r="O131" s="273">
        <f t="shared" si="31"/>
        <v>5.1760809002696098E-2</v>
      </c>
      <c r="P131" s="273">
        <f t="shared" si="31"/>
        <v>4.990766734976905E-2</v>
      </c>
      <c r="Q131" s="273">
        <f t="shared" si="31"/>
        <v>5.1079576270757418E-2</v>
      </c>
      <c r="R131" s="273">
        <f t="shared" si="31"/>
        <v>5.064748960707996E-2</v>
      </c>
      <c r="S131" s="273">
        <f t="shared" si="31"/>
        <v>4.8911095649321772E-2</v>
      </c>
      <c r="T131" s="273">
        <f t="shared" si="31"/>
        <v>5.0731155710886634E-2</v>
      </c>
      <c r="U131" s="273">
        <f t="shared" si="31"/>
        <v>5.8922362396005415E-2</v>
      </c>
      <c r="V131" s="273">
        <f t="shared" si="31"/>
        <v>6.0510903059975654E-2</v>
      </c>
      <c r="W131" s="273">
        <f t="shared" si="31"/>
        <v>6.1134794763561512E-2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189.68430330421359</v>
      </c>
      <c r="C136" s="274">
        <f t="shared" si="32"/>
        <v>192.59069383528882</v>
      </c>
      <c r="D136" s="274">
        <f t="shared" si="32"/>
        <v>201.8410103952946</v>
      </c>
      <c r="E136" s="274">
        <f t="shared" si="32"/>
        <v>165.91715657869187</v>
      </c>
      <c r="F136" s="274">
        <f t="shared" si="32"/>
        <v>174.86967247964904</v>
      </c>
      <c r="G136" s="274">
        <f t="shared" si="32"/>
        <v>180.43354851752329</v>
      </c>
      <c r="H136" s="274">
        <f t="shared" si="32"/>
        <v>171.1488388186539</v>
      </c>
      <c r="I136" s="274">
        <f t="shared" si="32"/>
        <v>188.652595231611</v>
      </c>
      <c r="J136" s="274">
        <f t="shared" si="32"/>
        <v>179.85393177048257</v>
      </c>
      <c r="K136" s="274">
        <f t="shared" si="32"/>
        <v>211.61062262528412</v>
      </c>
      <c r="L136" s="274">
        <f t="shared" si="32"/>
        <v>216.56344543157826</v>
      </c>
      <c r="M136" s="274">
        <f t="shared" si="32"/>
        <v>212.9461223757026</v>
      </c>
      <c r="N136" s="274">
        <f t="shared" si="32"/>
        <v>198.60823093436932</v>
      </c>
      <c r="O136" s="274">
        <f t="shared" si="32"/>
        <v>227.01570748064645</v>
      </c>
      <c r="P136" s="274">
        <f t="shared" si="32"/>
        <v>225.31404231781971</v>
      </c>
      <c r="Q136" s="274">
        <f t="shared" si="32"/>
        <v>228.62379953524231</v>
      </c>
      <c r="R136" s="274">
        <f t="shared" si="32"/>
        <v>224.92162957507054</v>
      </c>
      <c r="S136" s="274">
        <f t="shared" si="32"/>
        <v>216.78169429777472</v>
      </c>
      <c r="T136" s="274">
        <f t="shared" si="32"/>
        <v>218.39199985220296</v>
      </c>
      <c r="U136" s="274">
        <f t="shared" si="32"/>
        <v>260.11828198404146</v>
      </c>
      <c r="V136" s="274">
        <f t="shared" si="32"/>
        <v>248.87017793091476</v>
      </c>
      <c r="W136" s="274">
        <f t="shared" si="32"/>
        <v>219.00435648885687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0.58930509655551733</v>
      </c>
      <c r="C137" s="275">
        <f>IF(C$6=0,0,C$6/ISI!C$8*1000)</f>
        <v>0.64264226488172094</v>
      </c>
      <c r="D137" s="275">
        <f>IF(D$6=0,0,D$6/ISI!D$8*1000)</f>
        <v>0.64437733650605289</v>
      </c>
      <c r="E137" s="275">
        <f>IF(E$6=0,0,E$6/ISI!E$8*1000)</f>
        <v>0.54406268813156156</v>
      </c>
      <c r="F137" s="275">
        <f>IF(F$6=0,0,F$6/ISI!F$8*1000)</f>
        <v>0.56496561083660046</v>
      </c>
      <c r="G137" s="275">
        <f>IF(G$6=0,0,G$6/ISI!G$8*1000)</f>
        <v>0.59171220797076018</v>
      </c>
      <c r="H137" s="275">
        <f>IF(H$6=0,0,H$6/ISI!H$8*1000)</f>
        <v>0.57435876640289107</v>
      </c>
      <c r="I137" s="275">
        <f>IF(I$6=0,0,I$6/ISI!I$8*1000)</f>
        <v>0.61624383388138071</v>
      </c>
      <c r="J137" s="275">
        <f>IF(J$6=0,0,J$6/ISI!J$8*1000)</f>
        <v>0.59484990769448054</v>
      </c>
      <c r="K137" s="275">
        <f>IF(K$6=0,0,K$6/ISI!K$8*1000)</f>
        <v>0.68990240185053597</v>
      </c>
      <c r="L137" s="275">
        <f>IF(L$6=0,0,L$6/ISI!L$8*1000)</f>
        <v>0.66662901089236104</v>
      </c>
      <c r="M137" s="275">
        <f>IF(M$6=0,0,M$6/ISI!M$8*1000)</f>
        <v>0.68348995057166062</v>
      </c>
      <c r="N137" s="275">
        <f>IF(N$6=0,0,N$6/ISI!N$8*1000)</f>
        <v>0.70788200334878082</v>
      </c>
      <c r="O137" s="275">
        <f>IF(O$6=0,0,O$6/ISI!O$8*1000)</f>
        <v>0.84877156365516548</v>
      </c>
      <c r="P137" s="275">
        <f>IF(P$6=0,0,P$6/ISI!P$8*1000)</f>
        <v>0.79209831382587315</v>
      </c>
      <c r="Q137" s="275">
        <f>IF(Q$6=0,0,Q$6/ISI!Q$8*1000)</f>
        <v>0.81364379395553765</v>
      </c>
      <c r="R137" s="275">
        <f>IF(R$6=0,0,R$6/ISI!R$8*1000)</f>
        <v>0.80051451733412771</v>
      </c>
      <c r="S137" s="275">
        <f>IF(S$6=0,0,S$6/ISI!S$8*1000)</f>
        <v>0.79055091421119428</v>
      </c>
      <c r="T137" s="275">
        <f>IF(T$6=0,0,T$6/ISI!T$8*1000)</f>
        <v>0.77643735663266311</v>
      </c>
      <c r="U137" s="275">
        <f>IF(U$6=0,0,U$6/ISI!U$8*1000)</f>
        <v>0.90819345237653359</v>
      </c>
      <c r="V137" s="275">
        <f>IF(V$6=0,0,V$6/ISI!V$8*1000)</f>
        <v>0.89059706367108804</v>
      </c>
      <c r="W137" s="275">
        <f>IF(W$6=0,0,W$6/ISI!W$8*1000)</f>
        <v>0.77902434491014894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0.31429605149627582</v>
      </c>
      <c r="C138" s="276">
        <f>IF(C$7=0,0,C$7/ISI!C$8*1000)</f>
        <v>0.34274254127025106</v>
      </c>
      <c r="D138" s="276">
        <f>IF(D$7=0,0,D$7/ISI!D$8*1000)</f>
        <v>0.34366791280322823</v>
      </c>
      <c r="E138" s="276">
        <f>IF(E$7=0,0,E$7/ISI!E$8*1000)</f>
        <v>0.29016676700349953</v>
      </c>
      <c r="F138" s="276">
        <f>IF(F$7=0,0,F$7/ISI!F$8*1000)</f>
        <v>0.30131499244618698</v>
      </c>
      <c r="G138" s="276">
        <f>IF(G$7=0,0,G$7/ISI!G$8*1000)</f>
        <v>0.31557984425107216</v>
      </c>
      <c r="H138" s="276">
        <f>IF(H$7=0,0,H$7/ISI!H$8*1000)</f>
        <v>0.30632467541487524</v>
      </c>
      <c r="I138" s="276">
        <f>IF(I$7=0,0,I$7/ISI!I$8*1000)</f>
        <v>0.32866337807006996</v>
      </c>
      <c r="J138" s="276">
        <f>IF(J$7=0,0,J$7/ISI!J$8*1000)</f>
        <v>0.31725328410372289</v>
      </c>
      <c r="K138" s="276">
        <f>IF(K$7=0,0,K$7/ISI!K$8*1000)</f>
        <v>0.36794794765361916</v>
      </c>
      <c r="L138" s="276">
        <f>IF(L$7=0,0,L$7/ISI!L$8*1000)</f>
        <v>0.35553547247592604</v>
      </c>
      <c r="M138" s="276">
        <f>IF(M$7=0,0,M$7/ISI!M$8*1000)</f>
        <v>0.36452797363821909</v>
      </c>
      <c r="N138" s="276">
        <f>IF(N$7=0,0,N$7/ISI!N$8*1000)</f>
        <v>0.3775370684526832</v>
      </c>
      <c r="O138" s="276">
        <f>IF(O$7=0,0,O$7/ISI!O$8*1000)</f>
        <v>0.45267816728275512</v>
      </c>
      <c r="P138" s="276">
        <f>IF(P$7=0,0,P$7/ISI!P$8*1000)</f>
        <v>0.42245243404046567</v>
      </c>
      <c r="Q138" s="276">
        <f>IF(Q$7=0,0,Q$7/ISI!Q$8*1000)</f>
        <v>0.4339433567762867</v>
      </c>
      <c r="R138" s="276">
        <f>IF(R$7=0,0,R$7/ISI!R$8*1000)</f>
        <v>0.42694107591153463</v>
      </c>
      <c r="S138" s="276">
        <f>IF(S$7=0,0,S$7/ISI!S$8*1000)</f>
        <v>0.42162715424597003</v>
      </c>
      <c r="T138" s="276">
        <f>IF(T$7=0,0,T$7/ISI!T$8*1000)</f>
        <v>0.41409992353742048</v>
      </c>
      <c r="U138" s="276">
        <f>IF(U$7=0,0,U$7/ISI!U$8*1000)</f>
        <v>0.48436984126748478</v>
      </c>
      <c r="V138" s="276">
        <f>IF(V$7=0,0,V$7/ISI!V$8*1000)</f>
        <v>0.47498510062458044</v>
      </c>
      <c r="W138" s="276">
        <f>IF(W$7=0,0,W$7/ISI!W$8*1000)</f>
        <v>0.41547965061874625</v>
      </c>
      <c r="DA138" s="77"/>
    </row>
    <row r="139" spans="1:105" ht="12" customHeight="1" x14ac:dyDescent="0.25">
      <c r="A139" s="202" t="s">
        <v>94</v>
      </c>
      <c r="B139" s="276">
        <f>IF(B$8=0,0,B$8/ISI!B$8*1000)</f>
        <v>7.8574012874068968</v>
      </c>
      <c r="C139" s="276">
        <f>IF(C$8=0,0,C$8/ISI!C$8*1000)</f>
        <v>8.5685635317562756</v>
      </c>
      <c r="D139" s="276">
        <f>IF(D$8=0,0,D$8/ISI!D$8*1000)</f>
        <v>8.5916978200807037</v>
      </c>
      <c r="E139" s="276">
        <f>IF(E$8=0,0,E$8/ISI!E$8*1000)</f>
        <v>7.2541691750874868</v>
      </c>
      <c r="F139" s="276">
        <f>IF(F$8=0,0,F$8/ISI!F$8*1000)</f>
        <v>7.5328748111546728</v>
      </c>
      <c r="G139" s="276">
        <f>IF(G$8=0,0,G$8/ISI!G$8*1000)</f>
        <v>7.889496106276801</v>
      </c>
      <c r="H139" s="276">
        <f>IF(H$8=0,0,H$8/ISI!H$8*1000)</f>
        <v>7.6581168853718786</v>
      </c>
      <c r="I139" s="276">
        <f>IF(I$8=0,0,I$8/ISI!I$8*1000)</f>
        <v>8.2165844517517428</v>
      </c>
      <c r="J139" s="276">
        <f>IF(J$8=0,0,J$8/ISI!J$8*1000)</f>
        <v>7.9313321025930703</v>
      </c>
      <c r="K139" s="276">
        <f>IF(K$8=0,0,K$8/ISI!K$8*1000)</f>
        <v>9.1986986913404802</v>
      </c>
      <c r="L139" s="276">
        <f>IF(L$8=0,0,L$8/ISI!L$8*1000)</f>
        <v>8.8883868118981511</v>
      </c>
      <c r="M139" s="276">
        <f>IF(M$8=0,0,M$8/ISI!M$8*1000)</f>
        <v>9.113199340955477</v>
      </c>
      <c r="N139" s="276">
        <f>IF(N$8=0,0,N$8/ISI!N$8*1000)</f>
        <v>9.4384267113170797</v>
      </c>
      <c r="O139" s="276">
        <f>IF(O$8=0,0,O$8/ISI!O$8*1000)</f>
        <v>11.316954182068873</v>
      </c>
      <c r="P139" s="276">
        <f>IF(P$8=0,0,P$8/ISI!P$8*1000)</f>
        <v>10.561310851011642</v>
      </c>
      <c r="Q139" s="276">
        <f>IF(Q$8=0,0,Q$8/ISI!Q$8*1000)</f>
        <v>10.84858391940717</v>
      </c>
      <c r="R139" s="276">
        <f>IF(R$8=0,0,R$8/ISI!R$8*1000)</f>
        <v>10.673526897788371</v>
      </c>
      <c r="S139" s="276">
        <f>IF(S$8=0,0,S$8/ISI!S$8*1000)</f>
        <v>10.540678856149253</v>
      </c>
      <c r="T139" s="276">
        <f>IF(T$8=0,0,T$8/ISI!T$8*1000)</f>
        <v>10.352498088435507</v>
      </c>
      <c r="U139" s="276">
        <f>IF(U$8=0,0,U$8/ISI!U$8*1000)</f>
        <v>12.109246031687114</v>
      </c>
      <c r="V139" s="276">
        <f>IF(V$8=0,0,V$8/ISI!V$8*1000)</f>
        <v>11.874627515614506</v>
      </c>
      <c r="W139" s="276">
        <f>IF(W$8=0,0,W$8/ISI!W$8*1000)</f>
        <v>10.38699126546865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0.19643503218517239</v>
      </c>
      <c r="C140" s="276">
        <f>IF(C$9=0,0,C$9/ISI!C$8*1000)</f>
        <v>0.21421408829390692</v>
      </c>
      <c r="D140" s="276">
        <f>IF(D$9=0,0,D$9/ISI!D$8*1000)</f>
        <v>0.21479244550201754</v>
      </c>
      <c r="E140" s="276">
        <f>IF(E$9=0,0,E$9/ISI!E$8*1000)</f>
        <v>0.18135422937718718</v>
      </c>
      <c r="F140" s="276">
        <f>IF(F$9=0,0,F$9/ISI!F$8*1000)</f>
        <v>0.18832187027886682</v>
      </c>
      <c r="G140" s="276">
        <f>IF(G$9=0,0,G$9/ISI!G$8*1000)</f>
        <v>0.19723740265692002</v>
      </c>
      <c r="H140" s="276">
        <f>IF(H$9=0,0,H$9/ISI!H$8*1000)</f>
        <v>0.19145292213429699</v>
      </c>
      <c r="I140" s="276">
        <f>IF(I$9=0,0,I$9/ISI!I$8*1000)</f>
        <v>0.20541461129379363</v>
      </c>
      <c r="J140" s="276">
        <f>IF(J$9=0,0,J$9/ISI!J$8*1000)</f>
        <v>0.19828330256482676</v>
      </c>
      <c r="K140" s="276">
        <f>IF(K$9=0,0,K$9/ISI!K$8*1000)</f>
        <v>0.22996746728351192</v>
      </c>
      <c r="L140" s="276">
        <f>IF(L$9=0,0,L$9/ISI!L$8*1000)</f>
        <v>0.22220967029745381</v>
      </c>
      <c r="M140" s="276">
        <f>IF(M$9=0,0,M$9/ISI!M$8*1000)</f>
        <v>0.22782998352388689</v>
      </c>
      <c r="N140" s="276">
        <f>IF(N$9=0,0,N$9/ISI!N$8*1000)</f>
        <v>0.23596066778292704</v>
      </c>
      <c r="O140" s="276">
        <f>IF(O$9=0,0,O$9/ISI!O$8*1000)</f>
        <v>0.28292385455172192</v>
      </c>
      <c r="P140" s="276">
        <f>IF(P$9=0,0,P$9/ISI!P$8*1000)</f>
        <v>0.26403277127529107</v>
      </c>
      <c r="Q140" s="276">
        <f>IF(Q$9=0,0,Q$9/ISI!Q$8*1000)</f>
        <v>0.27121459798517911</v>
      </c>
      <c r="R140" s="276">
        <f>IF(R$9=0,0,R$9/ISI!R$8*1000)</f>
        <v>0.26683817244470914</v>
      </c>
      <c r="S140" s="276">
        <f>IF(S$9=0,0,S$9/ISI!S$8*1000)</f>
        <v>0.26351697140373126</v>
      </c>
      <c r="T140" s="276">
        <f>IF(T$9=0,0,T$9/ISI!T$8*1000)</f>
        <v>0.25881245221088772</v>
      </c>
      <c r="U140" s="276">
        <f>IF(U$9=0,0,U$9/ISI!U$8*1000)</f>
        <v>0.30273115079217777</v>
      </c>
      <c r="V140" s="276">
        <f>IF(V$9=0,0,V$9/ISI!V$8*1000)</f>
        <v>0.29686568789036266</v>
      </c>
      <c r="W140" s="276">
        <f>IF(W$9=0,0,W$9/ISI!W$8*1000)</f>
        <v>0.25967478163671637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0.38970872939991469</v>
      </c>
      <c r="C141" s="277">
        <f>IF(C$10=0,0,C$10/ISI!C$8*1000)</f>
        <v>0.41968548395938554</v>
      </c>
      <c r="D141" s="277">
        <f>IF(D$10=0,0,D$10/ISI!D$8*1000)</f>
        <v>0.42433634892887045</v>
      </c>
      <c r="E141" s="277">
        <f>IF(E$10=0,0,E$10/ISI!E$8*1000)</f>
        <v>0.35781515657577917</v>
      </c>
      <c r="F141" s="277">
        <f>IF(F$10=0,0,F$10/ISI!F$8*1000)</f>
        <v>0.3710362327199952</v>
      </c>
      <c r="G141" s="277">
        <f>IF(G$10=0,0,G$10/ISI!G$8*1000)</f>
        <v>0.38839816669131366</v>
      </c>
      <c r="H141" s="277">
        <f>IF(H$10=0,0,H$10/ISI!H$8*1000)</f>
        <v>0.37627047828973942</v>
      </c>
      <c r="I141" s="277">
        <f>IF(I$10=0,0,I$10/ISI!I$8*1000)</f>
        <v>0.40358629996791151</v>
      </c>
      <c r="J141" s="277">
        <f>IF(J$10=0,0,J$10/ISI!J$8*1000)</f>
        <v>0.38955356237976541</v>
      </c>
      <c r="K141" s="277">
        <f>IF(K$10=0,0,K$10/ISI!K$8*1000)</f>
        <v>0.45098886006233579</v>
      </c>
      <c r="L141" s="277">
        <f>IF(L$10=0,0,L$10/ISI!L$8*1000)</f>
        <v>0.44306913069329901</v>
      </c>
      <c r="M141" s="277">
        <f>IF(M$10=0,0,M$10/ISI!M$8*1000)</f>
        <v>0.44822293868846852</v>
      </c>
      <c r="N141" s="277">
        <f>IF(N$10=0,0,N$10/ISI!N$8*1000)</f>
        <v>0.4585563169009243</v>
      </c>
      <c r="O141" s="277">
        <f>IF(O$10=0,0,O$10/ISI!O$8*1000)</f>
        <v>0.54798788171622081</v>
      </c>
      <c r="P141" s="277">
        <f>IF(P$10=0,0,P$10/ISI!P$8*1000)</f>
        <v>0.51031720077082088</v>
      </c>
      <c r="Q141" s="277">
        <f>IF(Q$10=0,0,Q$10/ISI!Q$8*1000)</f>
        <v>0.52460595234378826</v>
      </c>
      <c r="R141" s="277">
        <f>IF(R$10=0,0,R$10/ISI!R$8*1000)</f>
        <v>0.51437985154086696</v>
      </c>
      <c r="S141" s="277">
        <f>IF(S$10=0,0,S$10/ISI!S$8*1000)</f>
        <v>0.50643425860514135</v>
      </c>
      <c r="T141" s="277">
        <f>IF(T$10=0,0,T$10/ISI!T$8*1000)</f>
        <v>0.49660253807034477</v>
      </c>
      <c r="U141" s="277">
        <f>IF(U$10=0,0,U$10/ISI!U$8*1000)</f>
        <v>0.57597380599809644</v>
      </c>
      <c r="V141" s="277">
        <f>IF(V$10=0,0,V$10/ISI!V$8*1000)</f>
        <v>0.55836256013409613</v>
      </c>
      <c r="W141" s="277">
        <f>IF(W$10=0,0,W$10/ISI!W$8*1000)</f>
        <v>0.48899208356479607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38.535644514219292</v>
      </c>
      <c r="C142" s="278">
        <f>IF(C$16=0,0,C$16/ISI!C$8*1000)</f>
        <v>39.558056486358971</v>
      </c>
      <c r="D142" s="278">
        <f>IF(D$16=0,0,D$16/ISI!D$8*1000)</f>
        <v>41.223874281318942</v>
      </c>
      <c r="E142" s="278">
        <f>IF(E$16=0,0,E$16/ISI!E$8*1000)</f>
        <v>33.439598148904082</v>
      </c>
      <c r="F142" s="278">
        <f>IF(F$16=0,0,F$16/ISI!F$8*1000)</f>
        <v>35.079133832560814</v>
      </c>
      <c r="G142" s="278">
        <f>IF(G$16=0,0,G$16/ISI!G$8*1000)</f>
        <v>36.133960287607131</v>
      </c>
      <c r="H142" s="278">
        <f>IF(H$16=0,0,H$16/ISI!H$8*1000)</f>
        <v>34.493168477009469</v>
      </c>
      <c r="I142" s="278">
        <f>IF(I$16=0,0,I$16/ISI!I$8*1000)</f>
        <v>36.987931728322813</v>
      </c>
      <c r="J142" s="278">
        <f>IF(J$16=0,0,J$16/ISI!J$8*1000)</f>
        <v>35.258674900835885</v>
      </c>
      <c r="K142" s="278">
        <f>IF(K$16=0,0,K$16/ISI!K$8*1000)</f>
        <v>40.654149648833616</v>
      </c>
      <c r="L142" s="278">
        <f>IF(L$16=0,0,L$16/ISI!L$8*1000)</f>
        <v>41.788525325164898</v>
      </c>
      <c r="M142" s="278">
        <f>IF(M$16=0,0,M$16/ISI!M$8*1000)</f>
        <v>41.411544710235667</v>
      </c>
      <c r="N142" s="278">
        <f>IF(N$16=0,0,N$16/ISI!N$8*1000)</f>
        <v>40.092226885048163</v>
      </c>
      <c r="O142" s="278">
        <f>IF(O$16=0,0,O$16/ISI!O$8*1000)</f>
        <v>47.691819745615589</v>
      </c>
      <c r="P142" s="278">
        <f>IF(P$16=0,0,P$16/ISI!P$8*1000)</f>
        <v>44.398337542156817</v>
      </c>
      <c r="Q142" s="278">
        <f>IF(Q$16=0,0,Q$16/ISI!Q$8*1000)</f>
        <v>45.514732921851675</v>
      </c>
      <c r="R142" s="278">
        <f>IF(R$16=0,0,R$16/ISI!R$8*1000)</f>
        <v>44.794857087904596</v>
      </c>
      <c r="S142" s="278">
        <f>IF(S$16=0,0,S$16/ISI!S$8*1000)</f>
        <v>44.005519568465822</v>
      </c>
      <c r="T142" s="278">
        <f>IF(T$16=0,0,T$16/ISI!T$8*1000)</f>
        <v>43.621797679969134</v>
      </c>
      <c r="U142" s="278">
        <f>IF(U$16=0,0,U$16/ISI!U$8*1000)</f>
        <v>52.364753171817533</v>
      </c>
      <c r="V142" s="278">
        <f>IF(V$16=0,0,V$16/ISI!V$8*1000)</f>
        <v>50.943657876317936</v>
      </c>
      <c r="W142" s="278">
        <f>IF(W$16=0,0,W$16/ISI!W$8*1000)</f>
        <v>44.665180833385001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74.500526385701662</v>
      </c>
      <c r="C143" s="278">
        <f>IF(C$22=0,0,C$22/ISI!C$8*1000)</f>
        <v>70.885891576282972</v>
      </c>
      <c r="D143" s="278">
        <f>IF(D$22=0,0,D$22/ISI!D$8*1000)</f>
        <v>77.350368744573075</v>
      </c>
      <c r="E143" s="278">
        <f>IF(E$22=0,0,E$22/ISI!E$8*1000)</f>
        <v>61.842510410362742</v>
      </c>
      <c r="F143" s="278">
        <f>IF(F$22=0,0,F$22/ISI!F$8*1000)</f>
        <v>66.253661744962699</v>
      </c>
      <c r="G143" s="278">
        <f>IF(G$22=0,0,G$22/ISI!G$8*1000)</f>
        <v>66.49039901311059</v>
      </c>
      <c r="H143" s="278">
        <f>IF(H$22=0,0,H$22/ISI!H$8*1000)</f>
        <v>61.245699315750059</v>
      </c>
      <c r="I143" s="278">
        <f>IF(I$22=0,0,I$22/ISI!I$8*1000)</f>
        <v>64.69358091859003</v>
      </c>
      <c r="J143" s="278">
        <f>IF(J$22=0,0,J$22/ISI!J$8*1000)</f>
        <v>60.166955068148575</v>
      </c>
      <c r="K143" s="278">
        <f>IF(K$22=0,0,K$22/ISI!K$8*1000)</f>
        <v>68.254047445394932</v>
      </c>
      <c r="L143" s="278">
        <f>IF(L$22=0,0,L$22/ISI!L$8*1000)</f>
        <v>77.308505480333395</v>
      </c>
      <c r="M143" s="278">
        <f>IF(M$22=0,0,M$22/ISI!M$8*1000)</f>
        <v>73.945419279615521</v>
      </c>
      <c r="N143" s="278">
        <f>IF(N$22=0,0,N$22/ISI!N$8*1000)</f>
        <v>54.761670078210379</v>
      </c>
      <c r="O143" s="278">
        <f>IF(O$22=0,0,O$22/ISI!O$8*1000)</f>
        <v>60.784825521423805</v>
      </c>
      <c r="P143" s="278">
        <f>IF(P$22=0,0,P$22/ISI!P$8*1000)</f>
        <v>56.318888828732419</v>
      </c>
      <c r="Q143" s="278">
        <f>IF(Q$22=0,0,Q$22/ISI!Q$8*1000)</f>
        <v>55.61260854970029</v>
      </c>
      <c r="R143" s="278">
        <f>IF(R$22=0,0,R$22/ISI!R$8*1000)</f>
        <v>54.943575270211767</v>
      </c>
      <c r="S143" s="278">
        <f>IF(S$22=0,0,S$22/ISI!S$8*1000)</f>
        <v>49.635330222490353</v>
      </c>
      <c r="T143" s="278">
        <f>IF(T$22=0,0,T$22/ISI!T$8*1000)</f>
        <v>56.312499715750207</v>
      </c>
      <c r="U143" s="278">
        <f>IF(U$22=0,0,U$22/ISI!U$8*1000)</f>
        <v>78.1196730323217</v>
      </c>
      <c r="V143" s="278">
        <f>IF(V$22=0,0,V$22/ISI!V$8*1000)</f>
        <v>74.60536098923356</v>
      </c>
      <c r="W143" s="278">
        <f>IF(W$22=0,0,W$22/ISI!W$8*1000)</f>
        <v>65.430552360265267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37.019613053492748</v>
      </c>
      <c r="C144" s="278">
        <f>IF(C$28=0,0,C$28/ISI!C$8*1000)</f>
        <v>39.809804631277942</v>
      </c>
      <c r="D144" s="278">
        <f>IF(D$28=0,0,D$28/ISI!D$8*1000)</f>
        <v>40.245486615767909</v>
      </c>
      <c r="E144" s="278">
        <f>IF(E$28=0,0,E$28/ISI!E$8*1000)</f>
        <v>34.2487716937</v>
      </c>
      <c r="F144" s="278">
        <f>IF(F$28=0,0,F$28/ISI!F$8*1000)</f>
        <v>35.624005903947769</v>
      </c>
      <c r="G144" s="278">
        <f>IF(G$28=0,0,G$28/ISI!G$8*1000)</f>
        <v>37.787208327670399</v>
      </c>
      <c r="H144" s="278">
        <f>IF(H$28=0,0,H$28/ISI!H$8*1000)</f>
        <v>36.627047051000552</v>
      </c>
      <c r="I144" s="278">
        <f>IF(I$28=0,0,I$28/ISI!I$8*1000)</f>
        <v>39.403847199443916</v>
      </c>
      <c r="J144" s="278">
        <f>IF(J$28=0,0,J$28/ISI!J$8*1000)</f>
        <v>38.603942679986957</v>
      </c>
      <c r="K144" s="278">
        <f>IF(K$28=0,0,K$28/ISI!K$8*1000)</f>
        <v>44.913103840021471</v>
      </c>
      <c r="L144" s="278">
        <f>IF(L$28=0,0,L$28/ISI!L$8*1000)</f>
        <v>43.276047003805552</v>
      </c>
      <c r="M144" s="278">
        <f>IF(M$28=0,0,M$28/ISI!M$8*1000)</f>
        <v>43.608336971456822</v>
      </c>
      <c r="N144" s="278">
        <f>IF(N$28=0,0,N$28/ISI!N$8*1000)</f>
        <v>45.472038066387398</v>
      </c>
      <c r="O144" s="278">
        <f>IF(O$28=0,0,O$28/ISI!O$8*1000)</f>
        <v>53.250841865874854</v>
      </c>
      <c r="P144" s="278">
        <f>IF(P$28=0,0,P$28/ISI!P$8*1000)</f>
        <v>49.718960270856435</v>
      </c>
      <c r="Q144" s="278">
        <f>IF(Q$28=0,0,Q$28/ISI!Q$8*1000)</f>
        <v>51.011508276754846</v>
      </c>
      <c r="R144" s="278">
        <f>IF(R$28=0,0,R$28/ISI!R$8*1000)</f>
        <v>50.325263170399431</v>
      </c>
      <c r="S144" s="278">
        <f>IF(S$28=0,0,S$28/ISI!S$8*1000)</f>
        <v>50.320593530916035</v>
      </c>
      <c r="T144" s="278">
        <f>IF(T$28=0,0,T$28/ISI!T$8*1000)</f>
        <v>48.378124180200267</v>
      </c>
      <c r="U144" s="278">
        <f>IF(U$28=0,0,U$28/ISI!U$8*1000)</f>
        <v>51.105214232242162</v>
      </c>
      <c r="V144" s="278">
        <f>IF(V$28=0,0,V$28/ISI!V$8*1000)</f>
        <v>49.548921637203769</v>
      </c>
      <c r="W144" s="278">
        <f>IF(W$28=0,0,W$28/ISI!W$8*1000)</f>
        <v>43.367073297504348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30.281373153756093</v>
      </c>
      <c r="C145" s="279">
        <f>IF(C$35=0,0,C$35/ISI!C$8*1000)</f>
        <v>32.149093231207381</v>
      </c>
      <c r="D145" s="279">
        <f>IF(D$35=0,0,D$35/ISI!D$8*1000)</f>
        <v>32.802408889813819</v>
      </c>
      <c r="E145" s="279">
        <f>IF(E$35=0,0,E$35/ISI!E$8*1000)</f>
        <v>27.758708309549512</v>
      </c>
      <c r="F145" s="279">
        <f>IF(F$35=0,0,F$35/ISI!F$8*1000)</f>
        <v>28.954357480741447</v>
      </c>
      <c r="G145" s="279">
        <f>IF(G$35=0,0,G$35/ISI!G$8*1000)</f>
        <v>30.639557161288302</v>
      </c>
      <c r="H145" s="279">
        <f>IF(H$35=0,0,H$35/ISI!H$8*1000)</f>
        <v>29.676400247280135</v>
      </c>
      <c r="I145" s="279">
        <f>IF(I$35=0,0,I$35/ISI!I$8*1000)</f>
        <v>37.796742810289338</v>
      </c>
      <c r="J145" s="279">
        <f>IF(J$35=0,0,J$35/ISI!J$8*1000)</f>
        <v>36.393086962175296</v>
      </c>
      <c r="K145" s="279">
        <f>IF(K$35=0,0,K$35/ISI!K$8*1000)</f>
        <v>46.851816322843597</v>
      </c>
      <c r="L145" s="279">
        <f>IF(L$35=0,0,L$35/ISI!L$8*1000)</f>
        <v>43.614537526017202</v>
      </c>
      <c r="M145" s="279">
        <f>IF(M$35=0,0,M$35/ISI!M$8*1000)</f>
        <v>43.143551227016872</v>
      </c>
      <c r="N145" s="279">
        <f>IF(N$35=0,0,N$35/ISI!N$8*1000)</f>
        <v>47.063933136920994</v>
      </c>
      <c r="O145" s="279">
        <f>IF(O$35=0,0,O$35/ISI!O$8*1000)</f>
        <v>51.838904698457476</v>
      </c>
      <c r="P145" s="279">
        <f>IF(P$35=0,0,P$35/ISI!P$8*1000)</f>
        <v>62.327644105149943</v>
      </c>
      <c r="Q145" s="279">
        <f>IF(Q$35=0,0,Q$35/ISI!Q$8*1000)</f>
        <v>63.592958166467511</v>
      </c>
      <c r="R145" s="279">
        <f>IF(R$35=0,0,R$35/ISI!R$8*1000)</f>
        <v>62.175733531535151</v>
      </c>
      <c r="S145" s="279">
        <f>IF(S$35=0,0,S$35/ISI!S$8*1000)</f>
        <v>60.297442821287241</v>
      </c>
      <c r="T145" s="279">
        <f>IF(T$35=0,0,T$35/ISI!T$8*1000)</f>
        <v>57.781127917396532</v>
      </c>
      <c r="U145" s="279">
        <f>IF(U$35=0,0,U$35/ISI!U$8*1000)</f>
        <v>64.148127265538633</v>
      </c>
      <c r="V145" s="279">
        <f>IF(V$35=0,0,V$35/ISI!V$8*1000)</f>
        <v>59.676799500224867</v>
      </c>
      <c r="W145" s="279">
        <f>IF(W$35=0,0,W$35/ISI!W$8*1000)</f>
        <v>53.211387871503206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104.10351286639857</v>
      </c>
      <c r="C147" s="274">
        <f t="shared" si="33"/>
        <v>105.23746416074945</v>
      </c>
      <c r="D147" s="274">
        <f t="shared" si="33"/>
        <v>108.80885376078298</v>
      </c>
      <c r="E147" s="274">
        <f t="shared" si="33"/>
        <v>94.635213455165825</v>
      </c>
      <c r="F147" s="274">
        <f t="shared" si="33"/>
        <v>98.262312210806641</v>
      </c>
      <c r="G147" s="274">
        <f t="shared" si="33"/>
        <v>100.49404493676424</v>
      </c>
      <c r="H147" s="274">
        <f t="shared" si="33"/>
        <v>96.761302765651649</v>
      </c>
      <c r="I147" s="274">
        <f t="shared" si="33"/>
        <v>103.76234678457267</v>
      </c>
      <c r="J147" s="274">
        <f t="shared" si="33"/>
        <v>100.27334663964973</v>
      </c>
      <c r="K147" s="274">
        <f t="shared" si="33"/>
        <v>112.64229305836146</v>
      </c>
      <c r="L147" s="274">
        <f t="shared" si="33"/>
        <v>114.51952901226883</v>
      </c>
      <c r="M147" s="274">
        <f t="shared" si="33"/>
        <v>113.14455950258431</v>
      </c>
      <c r="N147" s="274">
        <f t="shared" si="33"/>
        <v>107.59686696646413</v>
      </c>
      <c r="O147" s="274">
        <f t="shared" si="33"/>
        <v>118.46774984756794</v>
      </c>
      <c r="P147" s="274">
        <f t="shared" si="33"/>
        <v>117.82993835446473</v>
      </c>
      <c r="Q147" s="274">
        <f t="shared" si="33"/>
        <v>119.07025225774468</v>
      </c>
      <c r="R147" s="274">
        <f t="shared" si="33"/>
        <v>117.68402126384228</v>
      </c>
      <c r="S147" s="274">
        <f t="shared" si="33"/>
        <v>114.61388119720802</v>
      </c>
      <c r="T147" s="274">
        <f t="shared" si="33"/>
        <v>115.223880956562</v>
      </c>
      <c r="U147" s="274">
        <f t="shared" si="33"/>
        <v>130.6203438169307</v>
      </c>
      <c r="V147" s="274">
        <f t="shared" si="33"/>
        <v>126.54921697298266</v>
      </c>
      <c r="W147" s="274">
        <f t="shared" si="33"/>
        <v>115.47126888655409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0.28701462452823101</v>
      </c>
      <c r="C148" s="275">
        <f>IF(C$55=0,0,C$55/ISI!C$9*1000)</f>
        <v>0.29584845845565189</v>
      </c>
      <c r="D148" s="275">
        <f>IF(D$55=0,0,D$55/ISI!D$9*1000)</f>
        <v>0.30215157637502305</v>
      </c>
      <c r="E148" s="275">
        <f>IF(E$55=0,0,E$55/ISI!E$9*1000)</f>
        <v>0.26405379150899405</v>
      </c>
      <c r="F148" s="275">
        <f>IF(F$55=0,0,F$55/ISI!F$9*1000)</f>
        <v>0.27324022116636171</v>
      </c>
      <c r="G148" s="275">
        <f>IF(G$55=0,0,G$55/ISI!G$9*1000)</f>
        <v>0.27896422111140023</v>
      </c>
      <c r="H148" s="275">
        <f>IF(H$55=0,0,H$55/ISI!H$9*1000)</f>
        <v>0.26995217620175382</v>
      </c>
      <c r="I148" s="275">
        <f>IF(I$55=0,0,I$55/ISI!I$9*1000)</f>
        <v>0.28301738735751147</v>
      </c>
      <c r="J148" s="275">
        <f>IF(J$55=0,0,J$55/ISI!J$9*1000)</f>
        <v>0.27319934006102686</v>
      </c>
      <c r="K148" s="275">
        <f>IF(K$55=0,0,K$55/ISI!K$9*1000)</f>
        <v>0.3026847634964141</v>
      </c>
      <c r="L148" s="275">
        <f>IF(L$55=0,0,L$55/ISI!L$9*1000)</f>
        <v>0.3048301785593554</v>
      </c>
      <c r="M148" s="275">
        <f>IF(M$55=0,0,M$55/ISI!M$9*1000)</f>
        <v>0.30690313101748229</v>
      </c>
      <c r="N148" s="275">
        <f>IF(N$55=0,0,N$55/ISI!N$9*1000)</f>
        <v>0.2946532925701611</v>
      </c>
      <c r="O148" s="275">
        <f>IF(O$55=0,0,O$55/ISI!O$9*1000)</f>
        <v>0.33312089912045129</v>
      </c>
      <c r="P148" s="275">
        <f>IF(P$55=0,0,P$55/ISI!P$9*1000)</f>
        <v>0.3184310804274289</v>
      </c>
      <c r="Q148" s="275">
        <f>IF(Q$55=0,0,Q$55/ISI!Q$9*1000)</f>
        <v>0.32308024660997076</v>
      </c>
      <c r="R148" s="275">
        <f>IF(R$55=0,0,R$55/ISI!R$9*1000)</f>
        <v>0.31934530642645176</v>
      </c>
      <c r="S148" s="275">
        <f>IF(S$55=0,0,S$55/ISI!S$9*1000)</f>
        <v>0.31247241765649908</v>
      </c>
      <c r="T148" s="275">
        <f>IF(T$55=0,0,T$55/ISI!T$9*1000)</f>
        <v>0.31477857451497204</v>
      </c>
      <c r="U148" s="275">
        <f>IF(U$55=0,0,U$55/ISI!U$9*1000)</f>
        <v>0.36702840232484901</v>
      </c>
      <c r="V148" s="275">
        <f>IF(V$55=0,0,V$55/ISI!V$9*1000)</f>
        <v>0.36071324619335204</v>
      </c>
      <c r="W148" s="275">
        <f>IF(W$55=0,0,W$55/ISI!W$9*1000)</f>
        <v>0.32788138260421679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0.21207339456316185</v>
      </c>
      <c r="C149" s="276">
        <f>IF(C$56=0,0,C$56/ISI!C$9*1000)</f>
        <v>0.21860066177497997</v>
      </c>
      <c r="D149" s="276">
        <f>IF(D$56=0,0,D$56/ISI!D$9*1000)</f>
        <v>0.22325799801939647</v>
      </c>
      <c r="E149" s="276">
        <f>IF(E$56=0,0,E$56/ISI!E$9*1000)</f>
        <v>0.19510777196329848</v>
      </c>
      <c r="F149" s="276">
        <f>IF(F$56=0,0,F$56/ISI!F$9*1000)</f>
        <v>0.20189557005740569</v>
      </c>
      <c r="G149" s="276">
        <f>IF(G$56=0,0,G$56/ISI!G$9*1000)</f>
        <v>0.20612499948393403</v>
      </c>
      <c r="H149" s="276">
        <f>IF(H$56=0,0,H$56/ISI!H$9*1000)</f>
        <v>0.19946605324004182</v>
      </c>
      <c r="I149" s="276">
        <f>IF(I$56=0,0,I$56/ISI!I$9*1000)</f>
        <v>0.20911985985369583</v>
      </c>
      <c r="J149" s="276">
        <f>IF(J$56=0,0,J$56/ISI!J$9*1000)</f>
        <v>0.20186536325245252</v>
      </c>
      <c r="K149" s="276">
        <f>IF(K$56=0,0,K$56/ISI!K$9*1000)</f>
        <v>0.2236519668039372</v>
      </c>
      <c r="L149" s="276">
        <f>IF(L$56=0,0,L$56/ISI!L$9*1000)</f>
        <v>0.22523720120059115</v>
      </c>
      <c r="M149" s="276">
        <f>IF(M$56=0,0,M$56/ISI!M$9*1000)</f>
        <v>0.22676889341065062</v>
      </c>
      <c r="N149" s="276">
        <f>IF(N$56=0,0,N$56/ISI!N$9*1000)</f>
        <v>0.21771756082910054</v>
      </c>
      <c r="O149" s="276">
        <f>IF(O$56=0,0,O$56/ISI!O$9*1000)</f>
        <v>0.24614104592241048</v>
      </c>
      <c r="P149" s="276">
        <f>IF(P$56=0,0,P$56/ISI!P$9*1000)</f>
        <v>0.23528682648719082</v>
      </c>
      <c r="Q149" s="276">
        <f>IF(Q$56=0,0,Q$56/ISI!Q$9*1000)</f>
        <v>0.23872206765596587</v>
      </c>
      <c r="R149" s="276">
        <f>IF(R$56=0,0,R$56/ISI!R$9*1000)</f>
        <v>0.23596234262623544</v>
      </c>
      <c r="S149" s="276">
        <f>IF(S$56=0,0,S$56/ISI!S$9*1000)</f>
        <v>0.23088400609793239</v>
      </c>
      <c r="T149" s="276">
        <f>IF(T$56=0,0,T$56/ISI!T$9*1000)</f>
        <v>0.23258801164878323</v>
      </c>
      <c r="U149" s="276">
        <f>IF(U$56=0,0,U$56/ISI!U$9*1000)</f>
        <v>0.27119509784585411</v>
      </c>
      <c r="V149" s="276">
        <f>IF(V$56=0,0,V$56/ISI!V$9*1000)</f>
        <v>0.26652886663828296</v>
      </c>
      <c r="W149" s="276">
        <f>IF(W$56=0,0,W$56/ISI!W$9*1000)</f>
        <v>0.24226959841239601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5.3018348640790478</v>
      </c>
      <c r="C150" s="276">
        <f>IF(C$57=0,0,C$57/ISI!C$9*1000)</f>
        <v>5.4650165443744987</v>
      </c>
      <c r="D150" s="276">
        <f>IF(D$57=0,0,D$57/ISI!D$9*1000)</f>
        <v>5.5814499504849131</v>
      </c>
      <c r="E150" s="276">
        <f>IF(E$57=0,0,E$57/ISI!E$9*1000)</f>
        <v>4.8776942990824601</v>
      </c>
      <c r="F150" s="276">
        <f>IF(F$57=0,0,F$57/ISI!F$9*1000)</f>
        <v>5.0473892514351446</v>
      </c>
      <c r="G150" s="276">
        <f>IF(G$57=0,0,G$57/ISI!G$9*1000)</f>
        <v>5.1531249870983498</v>
      </c>
      <c r="H150" s="276">
        <f>IF(H$57=0,0,H$57/ISI!H$9*1000)</f>
        <v>4.9866513310010472</v>
      </c>
      <c r="I150" s="276">
        <f>IF(I$57=0,0,I$57/ISI!I$9*1000)</f>
        <v>5.2279964963423939</v>
      </c>
      <c r="J150" s="276">
        <f>IF(J$57=0,0,J$57/ISI!J$9*1000)</f>
        <v>5.0466340813113124</v>
      </c>
      <c r="K150" s="276">
        <f>IF(K$57=0,0,K$57/ISI!K$9*1000)</f>
        <v>5.5912991700984289</v>
      </c>
      <c r="L150" s="276">
        <f>IF(L$57=0,0,L$57/ISI!L$9*1000)</f>
        <v>5.6309300300147811</v>
      </c>
      <c r="M150" s="276">
        <f>IF(M$57=0,0,M$57/ISI!M$9*1000)</f>
        <v>5.669222335266265</v>
      </c>
      <c r="N150" s="276">
        <f>IF(N$57=0,0,N$57/ISI!N$9*1000)</f>
        <v>5.4429390207275139</v>
      </c>
      <c r="O150" s="276">
        <f>IF(O$57=0,0,O$57/ISI!O$9*1000)</f>
        <v>6.153526148060263</v>
      </c>
      <c r="P150" s="276">
        <f>IF(P$57=0,0,P$57/ISI!P$9*1000)</f>
        <v>5.8821706621797727</v>
      </c>
      <c r="Q150" s="276">
        <f>IF(Q$57=0,0,Q$57/ISI!Q$9*1000)</f>
        <v>5.9680516913991486</v>
      </c>
      <c r="R150" s="276">
        <f>IF(R$57=0,0,R$57/ISI!R$9*1000)</f>
        <v>5.8990585656558867</v>
      </c>
      <c r="S150" s="276">
        <f>IF(S$57=0,0,S$57/ISI!S$9*1000)</f>
        <v>5.7721001524483118</v>
      </c>
      <c r="T150" s="276">
        <f>IF(T$57=0,0,T$57/ISI!T$9*1000)</f>
        <v>5.814700291219582</v>
      </c>
      <c r="U150" s="276">
        <f>IF(U$57=0,0,U$57/ISI!U$9*1000)</f>
        <v>6.7798774461463509</v>
      </c>
      <c r="V150" s="276">
        <f>IF(V$57=0,0,V$57/ISI!V$9*1000)</f>
        <v>6.6632216659570744</v>
      </c>
      <c r="W150" s="276">
        <f>IF(W$57=0,0,W$57/ISI!W$9*1000)</f>
        <v>6.0567399603098995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0.13254587160197617</v>
      </c>
      <c r="C151" s="276">
        <f>IF(C$58=0,0,C$58/ISI!C$9*1000)</f>
        <v>0.13662541360936253</v>
      </c>
      <c r="D151" s="276">
        <f>IF(D$58=0,0,D$58/ISI!D$9*1000)</f>
        <v>0.13953624876212281</v>
      </c>
      <c r="E151" s="276">
        <f>IF(E$58=0,0,E$58/ISI!E$9*1000)</f>
        <v>0.12194235747706152</v>
      </c>
      <c r="F151" s="276">
        <f>IF(F$58=0,0,F$58/ISI!F$9*1000)</f>
        <v>0.12618473128587865</v>
      </c>
      <c r="G151" s="276">
        <f>IF(G$58=0,0,G$58/ISI!G$9*1000)</f>
        <v>0.12882812467745877</v>
      </c>
      <c r="H151" s="276">
        <f>IF(H$58=0,0,H$58/ISI!H$9*1000)</f>
        <v>0.12466628327502619</v>
      </c>
      <c r="I151" s="276">
        <f>IF(I$58=0,0,I$58/ISI!I$9*1000)</f>
        <v>0.13069991240855988</v>
      </c>
      <c r="J151" s="276">
        <f>IF(J$58=0,0,J$58/ISI!J$9*1000)</f>
        <v>0.12616585203278283</v>
      </c>
      <c r="K151" s="276">
        <f>IF(K$58=0,0,K$58/ISI!K$9*1000)</f>
        <v>0.13978247925246073</v>
      </c>
      <c r="L151" s="276">
        <f>IF(L$58=0,0,L$58/ISI!L$9*1000)</f>
        <v>0.14077325075036962</v>
      </c>
      <c r="M151" s="276">
        <f>IF(M$58=0,0,M$58/ISI!M$9*1000)</f>
        <v>0.14173055838165671</v>
      </c>
      <c r="N151" s="276">
        <f>IF(N$58=0,0,N$58/ISI!N$9*1000)</f>
        <v>0.13607347551818788</v>
      </c>
      <c r="O151" s="276">
        <f>IF(O$58=0,0,O$58/ISI!O$9*1000)</f>
        <v>0.15383815370150664</v>
      </c>
      <c r="P151" s="276">
        <f>IF(P$58=0,0,P$58/ISI!P$9*1000)</f>
        <v>0.1470542665544943</v>
      </c>
      <c r="Q151" s="276">
        <f>IF(Q$58=0,0,Q$58/ISI!Q$9*1000)</f>
        <v>0.14920129228497866</v>
      </c>
      <c r="R151" s="276">
        <f>IF(R$58=0,0,R$58/ISI!R$9*1000)</f>
        <v>0.1474764641413972</v>
      </c>
      <c r="S151" s="276">
        <f>IF(S$58=0,0,S$58/ISI!S$9*1000)</f>
        <v>0.14430250381120777</v>
      </c>
      <c r="T151" s="276">
        <f>IF(T$58=0,0,T$58/ISI!T$9*1000)</f>
        <v>0.14536750728048956</v>
      </c>
      <c r="U151" s="276">
        <f>IF(U$58=0,0,U$58/ISI!U$9*1000)</f>
        <v>0.16949693615365888</v>
      </c>
      <c r="V151" s="276">
        <f>IF(V$58=0,0,V$58/ISI!V$9*1000)</f>
        <v>0.16658054164892691</v>
      </c>
      <c r="W151" s="276">
        <f>IF(W$58=0,0,W$58/ISI!W$9*1000)</f>
        <v>0.15141849900774754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0.18980338927639523</v>
      </c>
      <c r="C152" s="277">
        <f>IF(C$59=0,0,C$59/ISI!C$9*1000)</f>
        <v>0.19320749700216322</v>
      </c>
      <c r="D152" s="277">
        <f>IF(D$59=0,0,D$59/ISI!D$9*1000)</f>
        <v>0.19897331808297655</v>
      </c>
      <c r="E152" s="277">
        <f>IF(E$59=0,0,E$59/ISI!E$9*1000)</f>
        <v>0.17366096005902129</v>
      </c>
      <c r="F152" s="277">
        <f>IF(F$59=0,0,F$59/ISI!F$9*1000)</f>
        <v>0.17944812984106909</v>
      </c>
      <c r="G152" s="277">
        <f>IF(G$59=0,0,G$59/ISI!G$9*1000)</f>
        <v>0.18311130071781839</v>
      </c>
      <c r="H152" s="277">
        <f>IF(H$59=0,0,H$59/ISI!H$9*1000)</f>
        <v>0.17684945437663754</v>
      </c>
      <c r="I152" s="277">
        <f>IF(I$59=0,0,I$59/ISI!I$9*1000)</f>
        <v>0.18535185897241699</v>
      </c>
      <c r="J152" s="277">
        <f>IF(J$59=0,0,J$59/ISI!J$9*1000)</f>
        <v>0.17891198230669497</v>
      </c>
      <c r="K152" s="277">
        <f>IF(K$59=0,0,K$59/ISI!K$9*1000)</f>
        <v>0.19786488071548888</v>
      </c>
      <c r="L152" s="277">
        <f>IF(L$59=0,0,L$59/ISI!L$9*1000)</f>
        <v>0.2026027070777823</v>
      </c>
      <c r="M152" s="277">
        <f>IF(M$59=0,0,M$59/ISI!M$9*1000)</f>
        <v>0.20126268595799252</v>
      </c>
      <c r="N152" s="277">
        <f>IF(N$59=0,0,N$59/ISI!N$9*1000)</f>
        <v>0.19087238828577874</v>
      </c>
      <c r="O152" s="277">
        <f>IF(O$59=0,0,O$59/ISI!O$9*1000)</f>
        <v>0.21507107881689452</v>
      </c>
      <c r="P152" s="277">
        <f>IF(P$59=0,0,P$59/ISI!P$9*1000)</f>
        <v>0.20515238419996978</v>
      </c>
      <c r="Q152" s="277">
        <f>IF(Q$59=0,0,Q$59/ISI!Q$9*1000)</f>
        <v>0.20830960884284899</v>
      </c>
      <c r="R152" s="277">
        <f>IF(R$59=0,0,R$59/ISI!R$9*1000)</f>
        <v>0.20519901607399377</v>
      </c>
      <c r="S152" s="277">
        <f>IF(S$59=0,0,S$59/ISI!S$9*1000)</f>
        <v>0.20017273312285361</v>
      </c>
      <c r="T152" s="277">
        <f>IF(T$59=0,0,T$59/ISI!T$9*1000)</f>
        <v>0.2013296213776278</v>
      </c>
      <c r="U152" s="277">
        <f>IF(U$59=0,0,U$59/ISI!U$9*1000)</f>
        <v>0.23276840990568906</v>
      </c>
      <c r="V152" s="277">
        <f>IF(V$59=0,0,V$59/ISI!V$9*1000)</f>
        <v>0.22615027584818545</v>
      </c>
      <c r="W152" s="277">
        <f>IF(W$59=0,0,W$59/ISI!W$9*1000)</f>
        <v>0.20581051348303411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11.57186315312657</v>
      </c>
      <c r="C153" s="278">
        <f>IF(C$65=0,0,C$65/ISI!C$9*1000)</f>
        <v>10.690202535437264</v>
      </c>
      <c r="D153" s="278">
        <f>IF(D$65=0,0,D$65/ISI!D$9*1000)</f>
        <v>11.729228687721166</v>
      </c>
      <c r="E153" s="278">
        <f>IF(E$65=0,0,E$65/ISI!E$9*1000)</f>
        <v>9.5189868896840668</v>
      </c>
      <c r="F153" s="278">
        <f>IF(F$65=0,0,F$65/ISI!F$9*1000)</f>
        <v>10.078170968192126</v>
      </c>
      <c r="G153" s="278">
        <f>IF(G$65=0,0,G$65/ISI!G$9*1000)</f>
        <v>9.9057011352736417</v>
      </c>
      <c r="H153" s="278">
        <f>IF(H$65=0,0,H$65/ISI!H$9*1000)</f>
        <v>9.172028120315316</v>
      </c>
      <c r="I153" s="278">
        <f>IF(I$65=0,0,I$65/ISI!I$9*1000)</f>
        <v>9.5904557164427953</v>
      </c>
      <c r="J153" s="278">
        <f>IF(J$65=0,0,J$65/ISI!J$9*1000)</f>
        <v>8.8978373949531075</v>
      </c>
      <c r="K153" s="278">
        <f>IF(K$65=0,0,K$65/ISI!K$9*1000)</f>
        <v>9.6106591394543148</v>
      </c>
      <c r="L153" s="278">
        <f>IF(L$65=0,0,L$65/ISI!L$9*1000)</f>
        <v>11.485216729484755</v>
      </c>
      <c r="M153" s="278">
        <f>IF(M$65=0,0,M$65/ISI!M$9*1000)</f>
        <v>10.656147031055838</v>
      </c>
      <c r="N153" s="278">
        <f>IF(N$65=0,0,N$65/ISI!N$9*1000)</f>
        <v>8.1389471835880762</v>
      </c>
      <c r="O153" s="278">
        <f>IF(O$65=0,0,O$65/ISI!O$9*1000)</f>
        <v>8.4742436573520603</v>
      </c>
      <c r="P153" s="278">
        <f>IF(P$65=0,0,P$65/ISI!P$9*1000)</f>
        <v>8.0571304902231393</v>
      </c>
      <c r="Q153" s="278">
        <f>IF(Q$65=0,0,Q$65/ISI!Q$9*1000)</f>
        <v>7.8809858388468204</v>
      </c>
      <c r="R153" s="278">
        <f>IF(R$65=0,0,R$65/ISI!R$9*1000)</f>
        <v>7.8034200070277917</v>
      </c>
      <c r="S153" s="278">
        <f>IF(S$65=0,0,S$65/ISI!S$9*1000)</f>
        <v>6.9819922450597387</v>
      </c>
      <c r="T153" s="278">
        <f>IF(T$65=0,0,T$65/ISI!T$9*1000)</f>
        <v>8.0974082748475933</v>
      </c>
      <c r="U153" s="278">
        <f>IF(U$65=0,0,U$65/ISI!U$9*1000)</f>
        <v>11.145623793856615</v>
      </c>
      <c r="V153" s="278">
        <f>IF(V$65=0,0,V$65/ISI!V$9*1000)</f>
        <v>10.651976582833893</v>
      </c>
      <c r="W153" s="278">
        <f>IF(W$65=0,0,W$65/ISI!W$9*1000)</f>
        <v>9.751982242666525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39.377033526406464</v>
      </c>
      <c r="C154" s="278">
        <f>IF(C$71=0,0,C$71/ISI!C$9*1000)</f>
        <v>40.588993283852716</v>
      </c>
      <c r="D154" s="278">
        <f>IF(D$71=0,0,D$71/ISI!D$9*1000)</f>
        <v>41.453750910889781</v>
      </c>
      <c r="E154" s="278">
        <f>IF(E$71=0,0,E$71/ISI!E$9*1000)</f>
        <v>36.226917071264715</v>
      </c>
      <c r="F154" s="278">
        <f>IF(F$71=0,0,F$71/ISI!F$9*1000)</f>
        <v>37.487251276187997</v>
      </c>
      <c r="G154" s="278">
        <f>IF(G$71=0,0,G$71/ISI!G$9*1000)</f>
        <v>38.272556687406706</v>
      </c>
      <c r="H154" s="278">
        <f>IF(H$71=0,0,H$71/ISI!H$9*1000)</f>
        <v>37.036147235686506</v>
      </c>
      <c r="I154" s="278">
        <f>IF(I$71=0,0,I$71/ISI!I$9*1000)</f>
        <v>38.828631707707707</v>
      </c>
      <c r="J154" s="278">
        <f>IF(J$71=0,0,J$71/ISI!J$9*1000)</f>
        <v>37.481642584094296</v>
      </c>
      <c r="K154" s="278">
        <f>IF(K$71=0,0,K$71/ISI!K$9*1000)</f>
        <v>41.526901633398708</v>
      </c>
      <c r="L154" s="278">
        <f>IF(L$71=0,0,L$71/ISI!L$9*1000)</f>
        <v>41.821242317258843</v>
      </c>
      <c r="M154" s="278">
        <f>IF(M$71=0,0,M$71/ISI!M$9*1000)</f>
        <v>42.105641478369456</v>
      </c>
      <c r="N154" s="278">
        <f>IF(N$71=0,0,N$71/ISI!N$9*1000)</f>
        <v>40.425022241541029</v>
      </c>
      <c r="O154" s="278">
        <f>IF(O$71=0,0,O$71/ISI!O$9*1000)</f>
        <v>45.702593847173262</v>
      </c>
      <c r="P154" s="278">
        <f>IF(P$71=0,0,P$71/ISI!P$9*1000)</f>
        <v>43.687220992487696</v>
      </c>
      <c r="Q154" s="278">
        <f>IF(Q$71=0,0,Q$71/ISI!Q$9*1000)</f>
        <v>44.325064353050585</v>
      </c>
      <c r="R154" s="278">
        <f>IF(R$71=0,0,R$71/ISI!R$9*1000)</f>
        <v>43.812648426275793</v>
      </c>
      <c r="S154" s="278">
        <f>IF(S$71=0,0,S$71/ISI!S$9*1000)</f>
        <v>42.869720964086241</v>
      </c>
      <c r="T154" s="278">
        <f>IF(T$71=0,0,T$71/ISI!T$9*1000)</f>
        <v>43.18611465337127</v>
      </c>
      <c r="U154" s="278">
        <f>IF(U$71=0,0,U$71/ISI!U$9*1000)</f>
        <v>50.354541087391254</v>
      </c>
      <c r="V154" s="278">
        <f>IF(V$71=0,0,V$71/ISI!V$9*1000)</f>
        <v>49.488131875236327</v>
      </c>
      <c r="W154" s="278">
        <f>IF(W$71=0,0,W$71/ISI!W$9*1000)</f>
        <v>44.983757244818776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34.903339973608333</v>
      </c>
      <c r="C155" s="278">
        <f>IF(C$72=0,0,C$72/ISI!C$9*1000)</f>
        <v>35.47818186769279</v>
      </c>
      <c r="D155" s="278">
        <f>IF(D$72=0,0,D$72/ISI!D$9*1000)</f>
        <v>36.531968386697763</v>
      </c>
      <c r="E155" s="278">
        <f>IF(E$72=0,0,E$72/ISI!E$9*1000)</f>
        <v>32.178051957082978</v>
      </c>
      <c r="F155" s="278">
        <f>IF(F$72=0,0,F$72/ISI!F$9*1000)</f>
        <v>33.353134300144916</v>
      </c>
      <c r="G155" s="278">
        <f>IF(G$72=0,0,G$72/ISI!G$9*1000)</f>
        <v>34.48689283843354</v>
      </c>
      <c r="H155" s="278">
        <f>IF(H$72=0,0,H$72/ISI!H$9*1000)</f>
        <v>33.325507237533976</v>
      </c>
      <c r="I155" s="278">
        <f>IF(I$72=0,0,I$72/ISI!I$9*1000)</f>
        <v>35.032444309607676</v>
      </c>
      <c r="J155" s="278">
        <f>IF(J$72=0,0,J$72/ISI!J$9*1000)</f>
        <v>34.322205934085829</v>
      </c>
      <c r="K155" s="278">
        <f>IF(K$72=0,0,K$72/ISI!K$9*1000)</f>
        <v>38.145846389731204</v>
      </c>
      <c r="L155" s="278">
        <f>IF(L$72=0,0,L$72/ISI!L$9*1000)</f>
        <v>38.308276893688941</v>
      </c>
      <c r="M155" s="278">
        <f>IF(M$72=0,0,M$72/ISI!M$9*1000)</f>
        <v>37.906177667576756</v>
      </c>
      <c r="N155" s="278">
        <f>IF(N$72=0,0,N$72/ISI!N$9*1000)</f>
        <v>36.640899799956863</v>
      </c>
      <c r="O155" s="278">
        <f>IF(O$72=0,0,O$72/ISI!O$9*1000)</f>
        <v>40.458410861502138</v>
      </c>
      <c r="P155" s="278">
        <f>IF(P$72=0,0,P$72/ISI!P$9*1000)</f>
        <v>38.69275762554328</v>
      </c>
      <c r="Q155" s="278">
        <f>IF(Q$72=0,0,Q$72/ISI!Q$9*1000)</f>
        <v>39.211687913569072</v>
      </c>
      <c r="R155" s="278">
        <f>IF(R$72=0,0,R$72/ISI!R$9*1000)</f>
        <v>38.864104316378061</v>
      </c>
      <c r="S155" s="278">
        <f>IF(S$72=0,0,S$72/ISI!S$9*1000)</f>
        <v>38.503382227397069</v>
      </c>
      <c r="T155" s="278">
        <f>IF(T$72=0,0,T$72/ISI!T$9*1000)</f>
        <v>37.96811621360898</v>
      </c>
      <c r="U155" s="278">
        <f>IF(U$72=0,0,U$72/ISI!U$9*1000)</f>
        <v>39.981382114460537</v>
      </c>
      <c r="V155" s="278">
        <f>IF(V$72=0,0,V$72/ISI!V$9*1000)</f>
        <v>38.849579489704219</v>
      </c>
      <c r="W155" s="278">
        <f>IF(W$72=0,0,W$72/ISI!W$9*1000)</f>
        <v>35.334351516346828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12.128004069208389</v>
      </c>
      <c r="C156" s="279">
        <f>IF(C$79=0,0,C$79/ISI!C$9*1000)</f>
        <v>12.170787898550028</v>
      </c>
      <c r="D156" s="279">
        <f>IF(D$79=0,0,D$79/ISI!D$9*1000)</f>
        <v>12.648536683749846</v>
      </c>
      <c r="E156" s="279">
        <f>IF(E$79=0,0,E$79/ISI!E$9*1000)</f>
        <v>11.078798357043237</v>
      </c>
      <c r="F156" s="279">
        <f>IF(F$79=0,0,F$79/ISI!F$9*1000)</f>
        <v>11.515597762495748</v>
      </c>
      <c r="G156" s="279">
        <f>IF(G$79=0,0,G$79/ISI!G$9*1000)</f>
        <v>11.878740642561381</v>
      </c>
      <c r="H156" s="279">
        <f>IF(H$79=0,0,H$79/ISI!H$9*1000)</f>
        <v>11.470034874021348</v>
      </c>
      <c r="I156" s="279">
        <f>IF(I$79=0,0,I$79/ISI!I$9*1000)</f>
        <v>14.274629535879917</v>
      </c>
      <c r="J156" s="279">
        <f>IF(J$79=0,0,J$79/ISI!J$9*1000)</f>
        <v>13.744884107552213</v>
      </c>
      <c r="K156" s="279">
        <f>IF(K$79=0,0,K$79/ISI!K$9*1000)</f>
        <v>16.903602635410511</v>
      </c>
      <c r="L156" s="279">
        <f>IF(L$79=0,0,L$79/ISI!L$9*1000)</f>
        <v>16.400419704233418</v>
      </c>
      <c r="M156" s="279">
        <f>IF(M$79=0,0,M$79/ISI!M$9*1000)</f>
        <v>15.930705721548206</v>
      </c>
      <c r="N156" s="279">
        <f>IF(N$79=0,0,N$79/ISI!N$9*1000)</f>
        <v>16.109742003447433</v>
      </c>
      <c r="O156" s="279">
        <f>IF(O$79=0,0,O$79/ISI!O$9*1000)</f>
        <v>16.730804155918964</v>
      </c>
      <c r="P156" s="279">
        <f>IF(P$79=0,0,P$79/ISI!P$9*1000)</f>
        <v>20.604734026361761</v>
      </c>
      <c r="Q156" s="279">
        <f>IF(Q$79=0,0,Q$79/ISI!Q$9*1000)</f>
        <v>20.765149245485286</v>
      </c>
      <c r="R156" s="279">
        <f>IF(R$79=0,0,R$79/ISI!R$9*1000)</f>
        <v>20.396806819236676</v>
      </c>
      <c r="S156" s="279">
        <f>IF(S$79=0,0,S$79/ISI!S$9*1000)</f>
        <v>19.598853947528152</v>
      </c>
      <c r="T156" s="279">
        <f>IF(T$79=0,0,T$79/ISI!T$9*1000)</f>
        <v>19.263477808692702</v>
      </c>
      <c r="U156" s="279">
        <f>IF(U$79=0,0,U$79/ISI!U$9*1000)</f>
        <v>21.318430528845894</v>
      </c>
      <c r="V156" s="279">
        <f>IF(V$79=0,0,V$79/ISI!V$9*1000)</f>
        <v>19.876334428922405</v>
      </c>
      <c r="W156" s="279">
        <f>IF(W$79=0,0,W$79/ISI!W$9*1000)</f>
        <v>18.417057928904669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FI: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304.12380666221151</v>
      </c>
      <c r="C5" s="225">
        <v>305.77245872743367</v>
      </c>
      <c r="D5" s="225">
        <v>320.15062194703211</v>
      </c>
      <c r="E5" s="225">
        <v>293.40160248204381</v>
      </c>
      <c r="F5" s="225">
        <v>302.51560988011062</v>
      </c>
      <c r="G5" s="225">
        <v>310.20308464121717</v>
      </c>
      <c r="H5" s="225">
        <v>310.02964327435387</v>
      </c>
      <c r="I5" s="225">
        <v>310.19848946934968</v>
      </c>
      <c r="J5" s="225">
        <v>298.68195494115099</v>
      </c>
      <c r="K5" s="225">
        <v>248.46675551599489</v>
      </c>
      <c r="L5" s="225">
        <v>313.85736212208627</v>
      </c>
      <c r="M5" s="225">
        <v>304.47647030143611</v>
      </c>
      <c r="N5" s="225">
        <v>243.3672371498524</v>
      </c>
      <c r="O5" s="225">
        <v>270.61832585568737</v>
      </c>
      <c r="P5" s="225">
        <v>308.54649542245107</v>
      </c>
      <c r="Q5" s="225">
        <v>323.88830389864847</v>
      </c>
      <c r="R5" s="225">
        <v>334.31990287968023</v>
      </c>
      <c r="S5" s="225">
        <v>316.58252001495288</v>
      </c>
      <c r="T5" s="225">
        <v>339.92603296569519</v>
      </c>
      <c r="U5" s="225">
        <v>339.32091040258229</v>
      </c>
      <c r="V5" s="225">
        <v>334.70558643350199</v>
      </c>
      <c r="W5" s="225">
        <v>377.10261053491678</v>
      </c>
      <c r="DA5" s="89" t="s">
        <v>256</v>
      </c>
    </row>
    <row r="6" spans="1:105" ht="12" customHeight="1" x14ac:dyDescent="0.25">
      <c r="A6" s="55" t="s">
        <v>92</v>
      </c>
      <c r="B6" s="261">
        <v>0.827622736842486</v>
      </c>
      <c r="C6" s="261">
        <v>0.8874558309964784</v>
      </c>
      <c r="D6" s="261">
        <v>0.8944180342665643</v>
      </c>
      <c r="E6" s="261">
        <v>0.83589956849154023</v>
      </c>
      <c r="F6" s="261">
        <v>0.84973445292055427</v>
      </c>
      <c r="G6" s="261">
        <v>0.88460279954626952</v>
      </c>
      <c r="H6" s="261">
        <v>0.90233921640891246</v>
      </c>
      <c r="I6" s="261">
        <v>0.87368249499891171</v>
      </c>
      <c r="J6" s="261">
        <v>0.85230686103066566</v>
      </c>
      <c r="K6" s="261">
        <v>0.69685399597700837</v>
      </c>
      <c r="L6" s="261">
        <v>0.83832453320999101</v>
      </c>
      <c r="M6" s="261">
        <v>0.84019124385832467</v>
      </c>
      <c r="N6" s="261">
        <v>0.74028997356437409</v>
      </c>
      <c r="O6" s="261">
        <v>0.85574110817766025</v>
      </c>
      <c r="P6" s="261">
        <v>0.91598257899612145</v>
      </c>
      <c r="Q6" s="261">
        <v>0.97083744973342301</v>
      </c>
      <c r="R6" s="261">
        <v>1.0017413946296361</v>
      </c>
      <c r="S6" s="261">
        <v>0.9720134385158381</v>
      </c>
      <c r="T6" s="261">
        <v>1.008198805045541</v>
      </c>
      <c r="U6" s="261">
        <v>0.99031109858054367</v>
      </c>
      <c r="V6" s="261">
        <v>0.9977511305943938</v>
      </c>
      <c r="W6" s="261">
        <v>1.101220033908858</v>
      </c>
      <c r="DA6" s="67" t="s">
        <v>257</v>
      </c>
    </row>
    <row r="7" spans="1:105" ht="12" customHeight="1" x14ac:dyDescent="0.25">
      <c r="A7" s="202" t="s">
        <v>93</v>
      </c>
      <c r="B7" s="226">
        <v>0.1144787440347097</v>
      </c>
      <c r="C7" s="226">
        <v>0.1227549998280099</v>
      </c>
      <c r="D7" s="226">
        <v>0.1237180283319325</v>
      </c>
      <c r="E7" s="226">
        <v>0.1156236150605897</v>
      </c>
      <c r="F7" s="226">
        <v>0.1175372891572455</v>
      </c>
      <c r="G7" s="226">
        <v>0.1223603617367975</v>
      </c>
      <c r="H7" s="226">
        <v>0.12481370507274531</v>
      </c>
      <c r="I7" s="226">
        <v>0.12084983925667871</v>
      </c>
      <c r="J7" s="226">
        <v>0.1178931107610765</v>
      </c>
      <c r="K7" s="226">
        <v>9.6390500990065714E-2</v>
      </c>
      <c r="L7" s="226">
        <v>0.1159590419440461</v>
      </c>
      <c r="M7" s="226">
        <v>0.1162172497976784</v>
      </c>
      <c r="N7" s="226">
        <v>0.1023986686475811</v>
      </c>
      <c r="O7" s="226">
        <v>0.1183681439888883</v>
      </c>
      <c r="P7" s="226">
        <v>0.126700887413038</v>
      </c>
      <c r="Q7" s="226">
        <v>0.1342885435112148</v>
      </c>
      <c r="R7" s="226">
        <v>0.13856325062104341</v>
      </c>
      <c r="S7" s="226">
        <v>0.13445120907466149</v>
      </c>
      <c r="T7" s="226">
        <v>0.1412557945589461</v>
      </c>
      <c r="U7" s="226">
        <v>0.13698218490426861</v>
      </c>
      <c r="V7" s="226">
        <v>0.13801130781572099</v>
      </c>
      <c r="W7" s="226">
        <v>0.15516051872303679</v>
      </c>
      <c r="DA7" s="174" t="s">
        <v>258</v>
      </c>
    </row>
    <row r="8" spans="1:105" ht="12" customHeight="1" x14ac:dyDescent="0.25">
      <c r="A8" s="202" t="s">
        <v>94</v>
      </c>
      <c r="B8" s="226">
        <v>15.80831044032081</v>
      </c>
      <c r="C8" s="226">
        <v>16.951174314022332</v>
      </c>
      <c r="D8" s="226">
        <v>17.084158421083039</v>
      </c>
      <c r="E8" s="226">
        <v>15.96640508700694</v>
      </c>
      <c r="F8" s="226">
        <v>16.230663351339089</v>
      </c>
      <c r="G8" s="226">
        <v>16.89667894451016</v>
      </c>
      <c r="H8" s="226">
        <v>17.23545985443695</v>
      </c>
      <c r="I8" s="226">
        <v>16.688091677990521</v>
      </c>
      <c r="J8" s="226">
        <v>16.27979857222364</v>
      </c>
      <c r="K8" s="226">
        <v>13.31051433169991</v>
      </c>
      <c r="L8" s="226">
        <v>16.01272401152362</v>
      </c>
      <c r="M8" s="226">
        <v>16.04837980022717</v>
      </c>
      <c r="N8" s="226">
        <v>14.140179090065031</v>
      </c>
      <c r="O8" s="226">
        <v>16.34539566448769</v>
      </c>
      <c r="P8" s="226">
        <v>17.496059885861069</v>
      </c>
      <c r="Q8" s="226">
        <v>18.543835384498639</v>
      </c>
      <c r="R8" s="226">
        <v>19.134127474121229</v>
      </c>
      <c r="S8" s="226">
        <v>18.566297787860929</v>
      </c>
      <c r="T8" s="226">
        <v>19.19450424316874</v>
      </c>
      <c r="U8" s="226">
        <v>18.903238072938851</v>
      </c>
      <c r="V8" s="226">
        <v>19.057909978153649</v>
      </c>
      <c r="W8" s="226">
        <v>20.967487409944539</v>
      </c>
      <c r="DA8" s="174" t="s">
        <v>259</v>
      </c>
    </row>
    <row r="9" spans="1:105" ht="12" customHeight="1" x14ac:dyDescent="0.25">
      <c r="A9" s="202" t="s">
        <v>95</v>
      </c>
      <c r="B9" s="226">
        <v>0.27306578018204558</v>
      </c>
      <c r="C9" s="226">
        <v>0.29280710652380271</v>
      </c>
      <c r="D9" s="226">
        <v>0.29510421531878972</v>
      </c>
      <c r="E9" s="226">
        <v>0.27579663736016902</v>
      </c>
      <c r="F9" s="226">
        <v>0.28036131803188452</v>
      </c>
      <c r="G9" s="226">
        <v>0.29186577755330168</v>
      </c>
      <c r="H9" s="226">
        <v>0.29771772952686532</v>
      </c>
      <c r="I9" s="226">
        <v>0.28826273313667972</v>
      </c>
      <c r="J9" s="226">
        <v>0.28121005815980082</v>
      </c>
      <c r="K9" s="226">
        <v>0.2299199521878933</v>
      </c>
      <c r="L9" s="226">
        <v>0.27659673002712992</v>
      </c>
      <c r="M9" s="226">
        <v>0.27721263239045307</v>
      </c>
      <c r="N9" s="226">
        <v>0.24425121518957829</v>
      </c>
      <c r="O9" s="226">
        <v>0.28234315339122212</v>
      </c>
      <c r="P9" s="226">
        <v>0.30221921949727909</v>
      </c>
      <c r="Q9" s="226">
        <v>0.32031803119959368</v>
      </c>
      <c r="R9" s="226">
        <v>0.3305144763286666</v>
      </c>
      <c r="S9" s="226">
        <v>0.32070603684523452</v>
      </c>
      <c r="T9" s="226">
        <v>0.33693699272922151</v>
      </c>
      <c r="U9" s="226">
        <v>0.32674316535639292</v>
      </c>
      <c r="V9" s="226">
        <v>0.3291979289292164</v>
      </c>
      <c r="W9" s="226">
        <v>0.37010388658448917</v>
      </c>
      <c r="DA9" s="174" t="s">
        <v>260</v>
      </c>
    </row>
    <row r="10" spans="1:105" ht="12" customHeight="1" x14ac:dyDescent="0.25">
      <c r="A10" s="56" t="s">
        <v>96</v>
      </c>
      <c r="B10" s="262">
        <v>0.92459138189916612</v>
      </c>
      <c r="C10" s="262">
        <v>0.98542494878935927</v>
      </c>
      <c r="D10" s="262">
        <v>1.001247676227986</v>
      </c>
      <c r="E10" s="262">
        <v>0.93691981547593994</v>
      </c>
      <c r="F10" s="262">
        <v>0.95535395897548614</v>
      </c>
      <c r="G10" s="262">
        <v>0.99523609117104683</v>
      </c>
      <c r="H10" s="262">
        <v>1.016093995361252</v>
      </c>
      <c r="I10" s="262">
        <v>0.98282288326358491</v>
      </c>
      <c r="J10" s="262">
        <v>0.95782482339658137</v>
      </c>
      <c r="K10" s="262">
        <v>0.78499688844243498</v>
      </c>
      <c r="L10" s="262">
        <v>0.949430659060433</v>
      </c>
      <c r="M10" s="262">
        <v>0.94917556495963173</v>
      </c>
      <c r="N10" s="262">
        <v>0.82891794923280593</v>
      </c>
      <c r="O10" s="262">
        <v>0.96099468519463849</v>
      </c>
      <c r="P10" s="262">
        <v>1.02587795230592</v>
      </c>
      <c r="Q10" s="262">
        <v>1.0903151107390101</v>
      </c>
      <c r="R10" s="262">
        <v>1.122163544255395</v>
      </c>
      <c r="S10" s="262">
        <v>1.085003439111953</v>
      </c>
      <c r="T10" s="262">
        <v>1.1347078999343501</v>
      </c>
      <c r="U10" s="262">
        <v>1.060998782580052</v>
      </c>
      <c r="V10" s="262">
        <v>1.0630420751791929</v>
      </c>
      <c r="W10" s="262">
        <v>1.1992371834247619</v>
      </c>
      <c r="DA10" s="68" t="s">
        <v>261</v>
      </c>
    </row>
    <row r="11" spans="1:105" ht="12" customHeight="1" x14ac:dyDescent="0.25">
      <c r="A11" s="37" t="s">
        <v>160</v>
      </c>
      <c r="B11" s="228">
        <v>2.5188251095011799E-2</v>
      </c>
      <c r="C11" s="228">
        <v>2.1208707653193059E-2</v>
      </c>
      <c r="D11" s="228">
        <v>2.1665328842943279E-2</v>
      </c>
      <c r="E11" s="228">
        <v>2.413235389558057E-2</v>
      </c>
      <c r="F11" s="228">
        <v>1.1842089822755459E-2</v>
      </c>
      <c r="G11" s="228">
        <v>1.6711664536310612E-2</v>
      </c>
      <c r="H11" s="228">
        <v>1.652649683347459E-2</v>
      </c>
      <c r="I11" s="228">
        <v>1.7587555196346329E-2</v>
      </c>
      <c r="J11" s="228">
        <v>2.2996565295812871E-2</v>
      </c>
      <c r="K11" s="228">
        <v>1.4504111970951229E-2</v>
      </c>
      <c r="L11" s="228">
        <v>3.5063248035712542E-2</v>
      </c>
      <c r="M11" s="228">
        <v>1.26051786122165E-2</v>
      </c>
      <c r="N11" s="228">
        <v>1.6608007572074372E-2</v>
      </c>
      <c r="O11" s="228">
        <v>1.20238884325592E-2</v>
      </c>
      <c r="P11" s="228">
        <v>1.291495608698336E-2</v>
      </c>
      <c r="Q11" s="228">
        <v>1.2641413894681959E-2</v>
      </c>
      <c r="R11" s="228">
        <v>8.5413274989670565E-3</v>
      </c>
      <c r="S11" s="228">
        <v>1.3234329831946031E-2</v>
      </c>
      <c r="T11" s="228">
        <v>8.6010857815963775E-3</v>
      </c>
      <c r="U11" s="228">
        <v>2.598349528619465E-2</v>
      </c>
      <c r="V11" s="228">
        <v>6.5365153519722618E-3</v>
      </c>
      <c r="W11" s="228">
        <v>3.3616744368088589E-3</v>
      </c>
      <c r="DA11" s="69" t="s">
        <v>262</v>
      </c>
    </row>
    <row r="12" spans="1:105" ht="12" customHeight="1" x14ac:dyDescent="0.25">
      <c r="A12" s="37" t="s">
        <v>162</v>
      </c>
      <c r="B12" s="228">
        <v>0.1352909106764299</v>
      </c>
      <c r="C12" s="228">
        <v>0.12597166944879629</v>
      </c>
      <c r="D12" s="228">
        <v>0.12870210917922961</v>
      </c>
      <c r="E12" s="228">
        <v>0.10434886862484399</v>
      </c>
      <c r="F12" s="228">
        <v>0.1082121196279995</v>
      </c>
      <c r="G12" s="228">
        <v>0.10088866401711891</v>
      </c>
      <c r="H12" s="228">
        <v>9.1729147093093141E-2</v>
      </c>
      <c r="I12" s="228">
        <v>8.916317985592459E-2</v>
      </c>
      <c r="J12" s="228">
        <v>8.1554730906160861E-2</v>
      </c>
      <c r="K12" s="228">
        <v>5.9860511658539228E-2</v>
      </c>
      <c r="L12" s="228">
        <v>8.994342825570073E-2</v>
      </c>
      <c r="M12" s="228">
        <v>8.1335966512999638E-2</v>
      </c>
      <c r="N12" s="228">
        <v>5.0633142291653568E-2</v>
      </c>
      <c r="O12" s="228">
        <v>4.4990687985734183E-2</v>
      </c>
      <c r="P12" s="228">
        <v>5.0356107133775807E-2</v>
      </c>
      <c r="Q12" s="228">
        <v>4.6297091086734472E-2</v>
      </c>
      <c r="R12" s="228">
        <v>5.055552319253559E-2</v>
      </c>
      <c r="S12" s="228">
        <v>4.3415906125716719E-2</v>
      </c>
      <c r="T12" s="228">
        <v>6.7552929067846115E-2</v>
      </c>
      <c r="U12" s="228">
        <v>0.15977590589138929</v>
      </c>
      <c r="V12" s="228">
        <v>0.16366237881138501</v>
      </c>
      <c r="W12" s="228">
        <v>0.17952638133350241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0.7641122201277244</v>
      </c>
      <c r="C15" s="228">
        <v>0.83824457168736999</v>
      </c>
      <c r="D15" s="228">
        <v>0.8508802382058136</v>
      </c>
      <c r="E15" s="228">
        <v>0.80843859295551534</v>
      </c>
      <c r="F15" s="228">
        <v>0.83529974952473118</v>
      </c>
      <c r="G15" s="228">
        <v>0.87763576261761733</v>
      </c>
      <c r="H15" s="228">
        <v>0.90783835143468472</v>
      </c>
      <c r="I15" s="228">
        <v>0.87607214821131396</v>
      </c>
      <c r="J15" s="228">
        <v>0.85327352719460769</v>
      </c>
      <c r="K15" s="228">
        <v>0.7106322648129445</v>
      </c>
      <c r="L15" s="228">
        <v>0.82442398276901974</v>
      </c>
      <c r="M15" s="228">
        <v>0.85523441983441562</v>
      </c>
      <c r="N15" s="228">
        <v>0.76167679936907795</v>
      </c>
      <c r="O15" s="228">
        <v>0.90398010877634505</v>
      </c>
      <c r="P15" s="228">
        <v>0.96260688908516068</v>
      </c>
      <c r="Q15" s="228">
        <v>1.031376605757593</v>
      </c>
      <c r="R15" s="228">
        <v>1.0630666935638931</v>
      </c>
      <c r="S15" s="228">
        <v>1.0283532031542899</v>
      </c>
      <c r="T15" s="228">
        <v>1.0585538850849081</v>
      </c>
      <c r="U15" s="228">
        <v>0.87523938140246749</v>
      </c>
      <c r="V15" s="228">
        <v>0.89284318101583604</v>
      </c>
      <c r="W15" s="228">
        <v>1.016349127654451</v>
      </c>
      <c r="DA15" s="69" t="s">
        <v>266</v>
      </c>
    </row>
    <row r="16" spans="1:105" ht="12" customHeight="1" x14ac:dyDescent="0.25">
      <c r="A16" s="57" t="s">
        <v>167</v>
      </c>
      <c r="B16" s="263">
        <v>57.213875214292159</v>
      </c>
      <c r="C16" s="263">
        <v>59.317646915942269</v>
      </c>
      <c r="D16" s="263">
        <v>60.863527771462287</v>
      </c>
      <c r="E16" s="263">
        <v>56.64885337802815</v>
      </c>
      <c r="F16" s="263">
        <v>57.971742943931623</v>
      </c>
      <c r="G16" s="263">
        <v>59.94673466716371</v>
      </c>
      <c r="H16" s="263">
        <v>60.918516967739009</v>
      </c>
      <c r="I16" s="263">
        <v>59.148485302764612</v>
      </c>
      <c r="J16" s="263">
        <v>57.571370492745217</v>
      </c>
      <c r="K16" s="263">
        <v>47.187356132660057</v>
      </c>
      <c r="L16" s="263">
        <v>57.572567145298329</v>
      </c>
      <c r="M16" s="263">
        <v>57.452185689839332</v>
      </c>
      <c r="N16" s="263">
        <v>48.861845632799309</v>
      </c>
      <c r="O16" s="263">
        <v>56.938671255263067</v>
      </c>
      <c r="P16" s="263">
        <v>60.774378774844926</v>
      </c>
      <c r="Q16" s="263">
        <v>64.657174627195047</v>
      </c>
      <c r="R16" s="263">
        <v>66.762610713731547</v>
      </c>
      <c r="S16" s="263">
        <v>65.136774693681076</v>
      </c>
      <c r="T16" s="263">
        <v>67.862435798356941</v>
      </c>
      <c r="U16" s="263">
        <v>65.515264422480953</v>
      </c>
      <c r="V16" s="263">
        <v>65.859504403039551</v>
      </c>
      <c r="W16" s="263">
        <v>74.088317269313677</v>
      </c>
      <c r="DA16" s="70" t="s">
        <v>267</v>
      </c>
    </row>
    <row r="17" spans="1:105" ht="12" customHeight="1" x14ac:dyDescent="0.25">
      <c r="A17" s="18" t="s">
        <v>30</v>
      </c>
      <c r="B17" s="232">
        <v>7.6239834864107389E-2</v>
      </c>
      <c r="C17" s="232">
        <v>6.8925423280472742E-2</v>
      </c>
      <c r="D17" s="232">
        <v>7.3698722877152748E-2</v>
      </c>
      <c r="E17" s="232">
        <v>6.7305639465792669E-2</v>
      </c>
      <c r="F17" s="232">
        <v>8.9406728513212158E-2</v>
      </c>
      <c r="G17" s="232">
        <v>8.7840407558948563E-2</v>
      </c>
      <c r="H17" s="232">
        <v>8.2382203446300498E-2</v>
      </c>
      <c r="I17" s="232">
        <v>8.4469299813472634E-2</v>
      </c>
      <c r="J17" s="232">
        <v>0</v>
      </c>
      <c r="K17" s="232">
        <v>8.2387408482927194E-2</v>
      </c>
      <c r="L17" s="232">
        <v>0.1841940561567488</v>
      </c>
      <c r="M17" s="232">
        <v>8.4308525535616158E-2</v>
      </c>
      <c r="N17" s="232">
        <v>0</v>
      </c>
      <c r="O17" s="232">
        <v>3.7606099830869058E-2</v>
      </c>
      <c r="P17" s="232">
        <v>0.11619746753440501</v>
      </c>
      <c r="Q17" s="232">
        <v>0.1070338713047938</v>
      </c>
      <c r="R17" s="232">
        <v>3.638515452413809E-2</v>
      </c>
      <c r="S17" s="232">
        <v>3.2017886129933268E-2</v>
      </c>
      <c r="T17" s="232">
        <v>0</v>
      </c>
      <c r="U17" s="232">
        <v>0</v>
      </c>
      <c r="V17" s="232">
        <v>0</v>
      </c>
      <c r="W17" s="232">
        <v>0.32123260158313138</v>
      </c>
      <c r="DA17" s="71" t="s">
        <v>268</v>
      </c>
    </row>
    <row r="18" spans="1:105" ht="12" customHeight="1" x14ac:dyDescent="0.25">
      <c r="A18" s="18" t="s">
        <v>70</v>
      </c>
      <c r="B18" s="232">
        <v>1.5037831627626621</v>
      </c>
      <c r="C18" s="232">
        <v>1.68546756452463</v>
      </c>
      <c r="D18" s="232">
        <v>2.434284410459616</v>
      </c>
      <c r="E18" s="232">
        <v>2.0407961642049202</v>
      </c>
      <c r="F18" s="232">
        <v>2.324757960002052</v>
      </c>
      <c r="G18" s="232">
        <v>2.1999714374767221</v>
      </c>
      <c r="H18" s="232">
        <v>2.4057759998098018</v>
      </c>
      <c r="I18" s="232">
        <v>1.7140864454838789</v>
      </c>
      <c r="J18" s="232">
        <v>1.488647702186676</v>
      </c>
      <c r="K18" s="232">
        <v>1.202156201429144</v>
      </c>
      <c r="L18" s="232">
        <v>1.2265457399926769</v>
      </c>
      <c r="M18" s="232">
        <v>1.095272505714332</v>
      </c>
      <c r="N18" s="232">
        <v>0.70162794787851368</v>
      </c>
      <c r="O18" s="232">
        <v>0.44832821652876759</v>
      </c>
      <c r="P18" s="232">
        <v>0.46202461770846659</v>
      </c>
      <c r="Q18" s="232">
        <v>0.34377932263276911</v>
      </c>
      <c r="R18" s="232">
        <v>8.7694993070606811E-2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269</v>
      </c>
    </row>
    <row r="19" spans="1:105" ht="12" customHeight="1" x14ac:dyDescent="0.25">
      <c r="A19" s="18" t="s">
        <v>162</v>
      </c>
      <c r="B19" s="232">
        <v>5.0756416257796468</v>
      </c>
      <c r="C19" s="232">
        <v>5.2134522753757304</v>
      </c>
      <c r="D19" s="232">
        <v>4.8421144945248713</v>
      </c>
      <c r="E19" s="232">
        <v>4.6426678167478999</v>
      </c>
      <c r="F19" s="232">
        <v>4.6978529434584777</v>
      </c>
      <c r="G19" s="232">
        <v>4.5259887145259068</v>
      </c>
      <c r="H19" s="232">
        <v>4.2938858888647173</v>
      </c>
      <c r="I19" s="232">
        <v>4.2450984391220796</v>
      </c>
      <c r="J19" s="232">
        <v>4.0441099709767574</v>
      </c>
      <c r="K19" s="232">
        <v>3.0280833988876901</v>
      </c>
      <c r="L19" s="232">
        <v>3.8857591371453051</v>
      </c>
      <c r="M19" s="232">
        <v>3.861901914162273</v>
      </c>
      <c r="N19" s="232">
        <v>2.6100988637363809</v>
      </c>
      <c r="O19" s="232">
        <v>2.414062780695184</v>
      </c>
      <c r="P19" s="232">
        <v>2.7036062229443041</v>
      </c>
      <c r="Q19" s="232">
        <v>2.5194715744334029</v>
      </c>
      <c r="R19" s="232">
        <v>2.7535697458373338</v>
      </c>
      <c r="S19" s="232">
        <v>2.4695929947034152</v>
      </c>
      <c r="T19" s="232">
        <v>3.6507630519814751</v>
      </c>
      <c r="U19" s="232">
        <v>8.7036323134781401</v>
      </c>
      <c r="V19" s="232">
        <v>8.9702025603392954</v>
      </c>
      <c r="W19" s="232">
        <v>9.7014763099671306</v>
      </c>
      <c r="DA19" s="71" t="s">
        <v>270</v>
      </c>
    </row>
    <row r="20" spans="1:105" ht="12" customHeight="1" x14ac:dyDescent="0.25">
      <c r="A20" s="18" t="s">
        <v>36</v>
      </c>
      <c r="B20" s="232">
        <v>21.997978314410741</v>
      </c>
      <c r="C20" s="232">
        <v>17.787271561436729</v>
      </c>
      <c r="D20" s="232">
        <v>21.620083949229571</v>
      </c>
      <c r="E20" s="232">
        <v>14.062938974285901</v>
      </c>
      <c r="F20" s="232">
        <v>14.73137553808661</v>
      </c>
      <c r="G20" s="232">
        <v>13.907508255592729</v>
      </c>
      <c r="H20" s="232">
        <v>11.798122905058261</v>
      </c>
      <c r="I20" s="232">
        <v>11.54972934265848</v>
      </c>
      <c r="J20" s="232">
        <v>9.8840752758000505</v>
      </c>
      <c r="K20" s="232">
        <v>7.0605839986841641</v>
      </c>
      <c r="L20" s="232">
        <v>16.791517020126971</v>
      </c>
      <c r="M20" s="232">
        <v>11.954414179032179</v>
      </c>
      <c r="N20" s="232">
        <v>6.432260992515566</v>
      </c>
      <c r="O20" s="232">
        <v>5.7142085686956028</v>
      </c>
      <c r="P20" s="232">
        <v>6.0025952991307303</v>
      </c>
      <c r="Q20" s="232">
        <v>5.7684180272169456</v>
      </c>
      <c r="R20" s="232">
        <v>6.1989850168119576</v>
      </c>
      <c r="S20" s="232">
        <v>4.3576414309461207</v>
      </c>
      <c r="T20" s="232">
        <v>7.2169438720931556</v>
      </c>
      <c r="U20" s="232">
        <v>9.3111128179207867</v>
      </c>
      <c r="V20" s="232">
        <v>8.1352363233173328</v>
      </c>
      <c r="W20" s="232">
        <v>9.3470396451039761</v>
      </c>
      <c r="DA20" s="71" t="s">
        <v>271</v>
      </c>
    </row>
    <row r="21" spans="1:105" ht="12" customHeight="1" x14ac:dyDescent="0.25">
      <c r="A21" s="18" t="s">
        <v>38</v>
      </c>
      <c r="B21" s="232">
        <v>28.560232276474999</v>
      </c>
      <c r="C21" s="232">
        <v>34.56253009132471</v>
      </c>
      <c r="D21" s="232">
        <v>31.89334619437108</v>
      </c>
      <c r="E21" s="232">
        <v>35.835144783323628</v>
      </c>
      <c r="F21" s="232">
        <v>36.128349773871271</v>
      </c>
      <c r="G21" s="232">
        <v>39.225425852009401</v>
      </c>
      <c r="H21" s="232">
        <v>42.338349970559918</v>
      </c>
      <c r="I21" s="232">
        <v>41.555101775686701</v>
      </c>
      <c r="J21" s="232">
        <v>42.154537543781743</v>
      </c>
      <c r="K21" s="232">
        <v>35.814145125176132</v>
      </c>
      <c r="L21" s="232">
        <v>35.484551191876633</v>
      </c>
      <c r="M21" s="232">
        <v>40.456288565394921</v>
      </c>
      <c r="N21" s="232">
        <v>39.117857828668853</v>
      </c>
      <c r="O21" s="232">
        <v>48.324465589512648</v>
      </c>
      <c r="P21" s="232">
        <v>51.489955167527029</v>
      </c>
      <c r="Q21" s="232">
        <v>55.918471831607128</v>
      </c>
      <c r="R21" s="232">
        <v>57.685975803487523</v>
      </c>
      <c r="S21" s="232">
        <v>58.277522381901598</v>
      </c>
      <c r="T21" s="232">
        <v>56.994728874282323</v>
      </c>
      <c r="U21" s="232">
        <v>47.500519291082028</v>
      </c>
      <c r="V21" s="232">
        <v>48.75406551938292</v>
      </c>
      <c r="W21" s="232">
        <v>54.718568712659433</v>
      </c>
      <c r="DA21" s="71" t="s">
        <v>272</v>
      </c>
    </row>
    <row r="22" spans="1:105" ht="12" customHeight="1" x14ac:dyDescent="0.25">
      <c r="A22" s="57" t="s">
        <v>174</v>
      </c>
      <c r="B22" s="263">
        <v>121.6522176327494</v>
      </c>
      <c r="C22" s="263">
        <v>113.90901909649649</v>
      </c>
      <c r="D22" s="263">
        <v>124.7443668879863</v>
      </c>
      <c r="E22" s="263">
        <v>110.420287001316</v>
      </c>
      <c r="F22" s="263">
        <v>115.74898976996489</v>
      </c>
      <c r="G22" s="263">
        <v>115.4655706611088</v>
      </c>
      <c r="H22" s="263">
        <v>111.74661335223431</v>
      </c>
      <c r="I22" s="263">
        <v>106.6258961180761</v>
      </c>
      <c r="J22" s="263">
        <v>100.26425454559551</v>
      </c>
      <c r="K22" s="263">
        <v>80.121256012922657</v>
      </c>
      <c r="L22" s="263">
        <v>112.99632775481901</v>
      </c>
      <c r="M22" s="263">
        <v>105.7010367231197</v>
      </c>
      <c r="N22" s="263">
        <v>66.959887222506509</v>
      </c>
      <c r="O22" s="263">
        <v>71.669605972452004</v>
      </c>
      <c r="P22" s="263">
        <v>76.1486086260918</v>
      </c>
      <c r="Q22" s="263">
        <v>77.623703792398658</v>
      </c>
      <c r="R22" s="263">
        <v>80.591317983566171</v>
      </c>
      <c r="S22" s="263">
        <v>71.664037074083211</v>
      </c>
      <c r="T22" s="263">
        <v>86.947237911823407</v>
      </c>
      <c r="U22" s="263">
        <v>100.5255708755099</v>
      </c>
      <c r="V22" s="263">
        <v>98.753404716699009</v>
      </c>
      <c r="W22" s="263">
        <v>111.11895721444959</v>
      </c>
      <c r="DA22" s="70" t="s">
        <v>273</v>
      </c>
    </row>
    <row r="23" spans="1:105" ht="12" customHeight="1" x14ac:dyDescent="0.25">
      <c r="A23" s="18" t="s">
        <v>30</v>
      </c>
      <c r="B23" s="232">
        <v>0.17733890525510229</v>
      </c>
      <c r="C23" s="232">
        <v>0.19066512888469761</v>
      </c>
      <c r="D23" s="232">
        <v>0.18277724766655321</v>
      </c>
      <c r="E23" s="232">
        <v>0.184821670256372</v>
      </c>
      <c r="F23" s="232">
        <v>0.2391951299376375</v>
      </c>
      <c r="G23" s="232">
        <v>0.24503707328180441</v>
      </c>
      <c r="H23" s="232">
        <v>0.25391951920879979</v>
      </c>
      <c r="I23" s="232">
        <v>0.26826881142214432</v>
      </c>
      <c r="J23" s="232">
        <v>0</v>
      </c>
      <c r="K23" s="232">
        <v>0.27706879305904619</v>
      </c>
      <c r="L23" s="232">
        <v>0.52021624851345605</v>
      </c>
      <c r="M23" s="232">
        <v>0.2650828269427366</v>
      </c>
      <c r="N23" s="232">
        <v>0</v>
      </c>
      <c r="O23" s="232">
        <v>0.26404472400008627</v>
      </c>
      <c r="P23" s="232">
        <v>0.80926876182378082</v>
      </c>
      <c r="Q23" s="232">
        <v>0.81910864264449101</v>
      </c>
      <c r="R23" s="232">
        <v>0.27289456568070702</v>
      </c>
      <c r="S23" s="232">
        <v>0.2786136856319697</v>
      </c>
      <c r="T23" s="232">
        <v>0</v>
      </c>
      <c r="U23" s="232">
        <v>0</v>
      </c>
      <c r="V23" s="232">
        <v>0</v>
      </c>
      <c r="W23" s="232">
        <v>1.6303197343040281</v>
      </c>
      <c r="DA23" s="71" t="s">
        <v>274</v>
      </c>
    </row>
    <row r="24" spans="1:105" ht="12" customHeight="1" x14ac:dyDescent="0.25">
      <c r="A24" s="18" t="s">
        <v>40</v>
      </c>
      <c r="B24" s="232">
        <v>54.818602217412213</v>
      </c>
      <c r="C24" s="232">
        <v>45.379640846431769</v>
      </c>
      <c r="D24" s="232">
        <v>52.640394087286822</v>
      </c>
      <c r="E24" s="232">
        <v>53.258667493184049</v>
      </c>
      <c r="F24" s="232">
        <v>57.271316034527651</v>
      </c>
      <c r="G24" s="232">
        <v>57.636061519948854</v>
      </c>
      <c r="H24" s="232">
        <v>54.490844758818056</v>
      </c>
      <c r="I24" s="232">
        <v>50.809027255955748</v>
      </c>
      <c r="J24" s="232">
        <v>49.704468434326067</v>
      </c>
      <c r="K24" s="232">
        <v>41.972647154386962</v>
      </c>
      <c r="L24" s="232">
        <v>50.440840981981907</v>
      </c>
      <c r="M24" s="232">
        <v>52.281727114737294</v>
      </c>
      <c r="N24" s="232">
        <v>7.7318212800077752</v>
      </c>
      <c r="O24" s="232">
        <v>11.413638783006229</v>
      </c>
      <c r="P24" s="232">
        <v>11.78177981966182</v>
      </c>
      <c r="Q24" s="232">
        <v>11.045452508897229</v>
      </c>
      <c r="R24" s="232">
        <v>12.88633864173716</v>
      </c>
      <c r="S24" s="232">
        <v>12.518152367722911</v>
      </c>
      <c r="T24" s="232">
        <v>14.84862117451129</v>
      </c>
      <c r="U24" s="232">
        <v>14.46788250034041</v>
      </c>
      <c r="V24" s="232">
        <v>14.848621174508549</v>
      </c>
      <c r="W24" s="232">
        <v>14.592516406575159</v>
      </c>
      <c r="DA24" s="71" t="s">
        <v>275</v>
      </c>
    </row>
    <row r="25" spans="1:105" ht="12" customHeight="1" x14ac:dyDescent="0.25">
      <c r="A25" s="18" t="s">
        <v>70</v>
      </c>
      <c r="B25" s="232">
        <v>3.5660210605512082</v>
      </c>
      <c r="C25" s="232">
        <v>4.7532300975204684</v>
      </c>
      <c r="D25" s="232">
        <v>6.1547454882896444</v>
      </c>
      <c r="E25" s="232">
        <v>5.7131769433411046</v>
      </c>
      <c r="F25" s="232">
        <v>6.3406894372402203</v>
      </c>
      <c r="G25" s="232">
        <v>6.2564950669782711</v>
      </c>
      <c r="H25" s="232">
        <v>7.5595245373666344</v>
      </c>
      <c r="I25" s="232">
        <v>5.5498420244372753</v>
      </c>
      <c r="J25" s="232">
        <v>4.9886451917521049</v>
      </c>
      <c r="K25" s="232">
        <v>4.121585195666901</v>
      </c>
      <c r="L25" s="232">
        <v>3.5315768339225611</v>
      </c>
      <c r="M25" s="232">
        <v>3.5108226769682802</v>
      </c>
      <c r="N25" s="232">
        <v>4.3600641202558386</v>
      </c>
      <c r="O25" s="232">
        <v>3.2091637813368861</v>
      </c>
      <c r="P25" s="232">
        <v>3.2804833646984339</v>
      </c>
      <c r="Q25" s="232">
        <v>2.6821103113482572</v>
      </c>
      <c r="R25" s="232">
        <v>0.67053595687575585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276</v>
      </c>
    </row>
    <row r="26" spans="1:105" ht="12" customHeight="1" x14ac:dyDescent="0.25">
      <c r="A26" s="18" t="s">
        <v>162</v>
      </c>
      <c r="B26" s="232">
        <v>11.224857133325139</v>
      </c>
      <c r="C26" s="232">
        <v>13.71150187293606</v>
      </c>
      <c r="D26" s="232">
        <v>11.417342283777209</v>
      </c>
      <c r="E26" s="232">
        <v>12.12095509762695</v>
      </c>
      <c r="F26" s="232">
        <v>11.94948924443919</v>
      </c>
      <c r="G26" s="232">
        <v>12.003799056213021</v>
      </c>
      <c r="H26" s="232">
        <v>12.58290673690164</v>
      </c>
      <c r="I26" s="232">
        <v>12.81819434430564</v>
      </c>
      <c r="J26" s="232">
        <v>12.63877050279968</v>
      </c>
      <c r="K26" s="232">
        <v>9.6819402556526128</v>
      </c>
      <c r="L26" s="232">
        <v>10.43402741951278</v>
      </c>
      <c r="M26" s="232">
        <v>11.54460649040027</v>
      </c>
      <c r="N26" s="232">
        <v>15.12634981391547</v>
      </c>
      <c r="O26" s="232">
        <v>16.11519463793115</v>
      </c>
      <c r="P26" s="232">
        <v>17.90223883227268</v>
      </c>
      <c r="Q26" s="232">
        <v>18.331480154639841</v>
      </c>
      <c r="R26" s="232">
        <v>19.635164340331858</v>
      </c>
      <c r="S26" s="232">
        <v>20.4316278548153</v>
      </c>
      <c r="T26" s="232">
        <v>23.201225747613751</v>
      </c>
      <c r="U26" s="232">
        <v>40.203944839468249</v>
      </c>
      <c r="V26" s="232">
        <v>42.658801455846628</v>
      </c>
      <c r="W26" s="232">
        <v>46.81217216298954</v>
      </c>
      <c r="DA26" s="71" t="s">
        <v>277</v>
      </c>
    </row>
    <row r="27" spans="1:105" ht="12" customHeight="1" x14ac:dyDescent="0.25">
      <c r="A27" s="18" t="s">
        <v>36</v>
      </c>
      <c r="B27" s="232">
        <v>51.865398316205727</v>
      </c>
      <c r="C27" s="232">
        <v>49.873981150723473</v>
      </c>
      <c r="D27" s="232">
        <v>54.349107780966108</v>
      </c>
      <c r="E27" s="232">
        <v>39.142665796907487</v>
      </c>
      <c r="F27" s="232">
        <v>39.948299923820223</v>
      </c>
      <c r="G27" s="232">
        <v>39.324177944686809</v>
      </c>
      <c r="H27" s="232">
        <v>36.859417799939209</v>
      </c>
      <c r="I27" s="232">
        <v>37.180563681955313</v>
      </c>
      <c r="J27" s="232">
        <v>32.93237041671761</v>
      </c>
      <c r="K27" s="232">
        <v>24.068014614157139</v>
      </c>
      <c r="L27" s="232">
        <v>48.069666270888327</v>
      </c>
      <c r="M27" s="232">
        <v>38.098797614071117</v>
      </c>
      <c r="N27" s="232">
        <v>39.741652008327421</v>
      </c>
      <c r="O27" s="232">
        <v>40.667564046177652</v>
      </c>
      <c r="P27" s="232">
        <v>42.374837847635071</v>
      </c>
      <c r="Q27" s="232">
        <v>44.745552174868827</v>
      </c>
      <c r="R27" s="232">
        <v>47.1263844789407</v>
      </c>
      <c r="S27" s="232">
        <v>38.435643165913028</v>
      </c>
      <c r="T27" s="232">
        <v>48.897390989698373</v>
      </c>
      <c r="U27" s="232">
        <v>45.853743535701227</v>
      </c>
      <c r="V27" s="232">
        <v>41.245982086343822</v>
      </c>
      <c r="W27" s="232">
        <v>48.083948910580872</v>
      </c>
      <c r="DA27" s="71" t="s">
        <v>278</v>
      </c>
    </row>
    <row r="28" spans="1:105" ht="12" customHeight="1" x14ac:dyDescent="0.25">
      <c r="A28" s="57" t="s">
        <v>181</v>
      </c>
      <c r="B28" s="263">
        <v>60.544397401791727</v>
      </c>
      <c r="C28" s="263">
        <v>64.305167405333378</v>
      </c>
      <c r="D28" s="263">
        <v>64.978677268686596</v>
      </c>
      <c r="E28" s="263">
        <v>61.271792627212257</v>
      </c>
      <c r="F28" s="263">
        <v>62.398954522783427</v>
      </c>
      <c r="G28" s="263">
        <v>65.424533765463764</v>
      </c>
      <c r="H28" s="263">
        <v>66.686203322485085</v>
      </c>
      <c r="I28" s="263">
        <v>65.074677522818291</v>
      </c>
      <c r="J28" s="263">
        <v>63.987657792429182</v>
      </c>
      <c r="K28" s="263">
        <v>52.534393443363449</v>
      </c>
      <c r="L28" s="263">
        <v>63.195333227773013</v>
      </c>
      <c r="M28" s="263">
        <v>62.930990283451827</v>
      </c>
      <c r="N28" s="263">
        <v>55.593818481910631</v>
      </c>
      <c r="O28" s="263">
        <v>63.791035746315792</v>
      </c>
      <c r="P28" s="263">
        <v>68.350379878097897</v>
      </c>
      <c r="Q28" s="263">
        <v>72.621381897363932</v>
      </c>
      <c r="R28" s="263">
        <v>75.138175792548864</v>
      </c>
      <c r="S28" s="263">
        <v>73.278904667572121</v>
      </c>
      <c r="T28" s="263">
        <v>76.026842232610903</v>
      </c>
      <c r="U28" s="263">
        <v>69.253208202096104</v>
      </c>
      <c r="V28" s="263">
        <v>69.349016447751666</v>
      </c>
      <c r="W28" s="263">
        <v>78.208083533877513</v>
      </c>
      <c r="DA28" s="70" t="s">
        <v>279</v>
      </c>
    </row>
    <row r="29" spans="1:105" ht="12" customHeight="1" x14ac:dyDescent="0.25">
      <c r="A29" s="60" t="s">
        <v>183</v>
      </c>
      <c r="B29" s="264">
        <v>25.320728728397611</v>
      </c>
      <c r="C29" s="264">
        <v>25.750225752365189</v>
      </c>
      <c r="D29" s="264">
        <v>26.878014448007111</v>
      </c>
      <c r="E29" s="264">
        <v>25.31800895240303</v>
      </c>
      <c r="F29" s="264">
        <v>25.723201544207111</v>
      </c>
      <c r="G29" s="264">
        <v>28.480268747479659</v>
      </c>
      <c r="H29" s="264">
        <v>28.759474687389901</v>
      </c>
      <c r="I29" s="264">
        <v>27.045915262392551</v>
      </c>
      <c r="J29" s="264">
        <v>28.386371068430641</v>
      </c>
      <c r="K29" s="264">
        <v>23.11078035252303</v>
      </c>
      <c r="L29" s="264">
        <v>27.05491993210801</v>
      </c>
      <c r="M29" s="264">
        <v>24.524762355246409</v>
      </c>
      <c r="N29" s="264">
        <v>22.54431428105854</v>
      </c>
      <c r="O29" s="264">
        <v>22.00159317553333</v>
      </c>
      <c r="P29" s="264">
        <v>23.45905381212928</v>
      </c>
      <c r="Q29" s="264">
        <v>23.945875519253189</v>
      </c>
      <c r="R29" s="264">
        <v>24.966690254959168</v>
      </c>
      <c r="S29" s="264">
        <v>26.369997571070211</v>
      </c>
      <c r="T29" s="264">
        <v>25.014408622933349</v>
      </c>
      <c r="U29" s="264">
        <v>13.391647055568921</v>
      </c>
      <c r="V29" s="264">
        <v>12.37152081428188</v>
      </c>
      <c r="W29" s="264">
        <v>13.24232086126316</v>
      </c>
      <c r="DA29" s="72" t="s">
        <v>280</v>
      </c>
    </row>
    <row r="30" spans="1:105" ht="12" customHeight="1" x14ac:dyDescent="0.25">
      <c r="A30" s="59" t="s">
        <v>33</v>
      </c>
      <c r="B30" s="232">
        <v>16.01220693167615</v>
      </c>
      <c r="C30" s="232">
        <v>17.051240375251329</v>
      </c>
      <c r="D30" s="232">
        <v>17.18779174005773</v>
      </c>
      <c r="E30" s="232">
        <v>17.508744290541539</v>
      </c>
      <c r="F30" s="232">
        <v>18.05948870340405</v>
      </c>
      <c r="G30" s="232">
        <v>21.422028851188941</v>
      </c>
      <c r="H30" s="232">
        <v>22.047907473992179</v>
      </c>
      <c r="I30" s="232">
        <v>20.80732968819915</v>
      </c>
      <c r="J30" s="232">
        <v>22.727026419086432</v>
      </c>
      <c r="K30" s="232">
        <v>19.017798364077141</v>
      </c>
      <c r="L30" s="232">
        <v>20.267465339169139</v>
      </c>
      <c r="M30" s="232">
        <v>19.236669917414449</v>
      </c>
      <c r="N30" s="232">
        <v>19.00527246915571</v>
      </c>
      <c r="O30" s="232">
        <v>18.954684406176678</v>
      </c>
      <c r="P30" s="232">
        <v>20.079740706777429</v>
      </c>
      <c r="Q30" s="232">
        <v>20.839968493431041</v>
      </c>
      <c r="R30" s="232">
        <v>22.08100525047702</v>
      </c>
      <c r="S30" s="232">
        <v>23.761356184502709</v>
      </c>
      <c r="T30" s="232">
        <v>21.320592352520801</v>
      </c>
      <c r="U30" s="232">
        <v>1.450597260713157</v>
      </c>
      <c r="V30" s="232">
        <v>1.459337980065446</v>
      </c>
      <c r="W30" s="232">
        <v>1.5030668502633591</v>
      </c>
      <c r="DA30" s="71" t="s">
        <v>281</v>
      </c>
    </row>
    <row r="31" spans="1:105" ht="12" customHeight="1" x14ac:dyDescent="0.25">
      <c r="A31" s="59" t="s">
        <v>160</v>
      </c>
      <c r="B31" s="232">
        <v>1.1940402137399539</v>
      </c>
      <c r="C31" s="232">
        <v>1.0031526011844649</v>
      </c>
      <c r="D31" s="232">
        <v>0.99763775502572616</v>
      </c>
      <c r="E31" s="232">
        <v>1.103673834127991</v>
      </c>
      <c r="F31" s="232">
        <v>0.53469797098337468</v>
      </c>
      <c r="G31" s="232">
        <v>0.72342901894095346</v>
      </c>
      <c r="H31" s="232">
        <v>0.71000459758169565</v>
      </c>
      <c r="I31" s="232">
        <v>0.78509332994638614</v>
      </c>
      <c r="J31" s="232">
        <v>0.98669720084314028</v>
      </c>
      <c r="K31" s="232">
        <v>0.61756933106609568</v>
      </c>
      <c r="L31" s="232">
        <v>1.5806588199235001</v>
      </c>
      <c r="M31" s="232">
        <v>0.58211526096110122</v>
      </c>
      <c r="N31" s="232">
        <v>0.74106320959996108</v>
      </c>
      <c r="O31" s="232">
        <v>0.57160515793762845</v>
      </c>
      <c r="P31" s="232">
        <v>0.61936962103797788</v>
      </c>
      <c r="Q31" s="232">
        <v>0.61352512164610029</v>
      </c>
      <c r="R31" s="232">
        <v>0.41453892831634548</v>
      </c>
      <c r="S31" s="232">
        <v>0.62080965282360923</v>
      </c>
      <c r="T31" s="232">
        <v>0.42624554076384918</v>
      </c>
      <c r="U31" s="232">
        <v>1.705404039135997</v>
      </c>
      <c r="V31" s="232">
        <v>0.42896114248128098</v>
      </c>
      <c r="W31" s="232">
        <v>0.2209737936025892</v>
      </c>
      <c r="DA31" s="71" t="s">
        <v>282</v>
      </c>
    </row>
    <row r="32" spans="1:105" ht="12" customHeight="1" x14ac:dyDescent="0.25">
      <c r="A32" s="59" t="s">
        <v>70</v>
      </c>
      <c r="B32" s="232">
        <v>1.8546333716414121</v>
      </c>
      <c r="C32" s="232">
        <v>1.8801604927796769</v>
      </c>
      <c r="D32" s="232">
        <v>2.9080626713583149</v>
      </c>
      <c r="E32" s="232">
        <v>2.047552598318227</v>
      </c>
      <c r="F32" s="232">
        <v>2.3599818206387488</v>
      </c>
      <c r="G32" s="232">
        <v>2.0720317511599911</v>
      </c>
      <c r="H32" s="232">
        <v>2.1550961141626308</v>
      </c>
      <c r="I32" s="232">
        <v>1.5686301595647461</v>
      </c>
      <c r="J32" s="232">
        <v>1.257225835333287</v>
      </c>
      <c r="K32" s="232">
        <v>0.98764828315671194</v>
      </c>
      <c r="L32" s="232">
        <v>1.2492160244518029</v>
      </c>
      <c r="M32" s="232">
        <v>1.0397712442149889</v>
      </c>
      <c r="N32" s="232">
        <v>0.59278439817457829</v>
      </c>
      <c r="O32" s="232">
        <v>0.38769981269190079</v>
      </c>
      <c r="P32" s="232">
        <v>0.4028144459744229</v>
      </c>
      <c r="Q32" s="232">
        <v>0.29925053499075588</v>
      </c>
      <c r="R32" s="232">
        <v>7.6271364318240095E-2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283</v>
      </c>
    </row>
    <row r="33" spans="1:105" ht="12" customHeight="1" x14ac:dyDescent="0.25">
      <c r="A33" s="59" t="s">
        <v>162</v>
      </c>
      <c r="B33" s="232">
        <v>6.2598482113400973</v>
      </c>
      <c r="C33" s="232">
        <v>5.8156722831497243</v>
      </c>
      <c r="D33" s="232">
        <v>5.7845222815653452</v>
      </c>
      <c r="E33" s="232">
        <v>4.6580382294152756</v>
      </c>
      <c r="F33" s="232">
        <v>4.7690330491809378</v>
      </c>
      <c r="G33" s="232">
        <v>4.2627791261897734</v>
      </c>
      <c r="H33" s="232">
        <v>3.8464665016533939</v>
      </c>
      <c r="I33" s="232">
        <v>3.884862084682267</v>
      </c>
      <c r="J33" s="232">
        <v>3.415421613167787</v>
      </c>
      <c r="K33" s="232">
        <v>2.4877643742230799</v>
      </c>
      <c r="L33" s="232">
        <v>3.9575797485635609</v>
      </c>
      <c r="M33" s="232">
        <v>3.6662059326558789</v>
      </c>
      <c r="N33" s="232">
        <v>2.205194204128285</v>
      </c>
      <c r="O33" s="232">
        <v>2.087603798727125</v>
      </c>
      <c r="P33" s="232">
        <v>2.357129038339453</v>
      </c>
      <c r="Q33" s="232">
        <v>2.1931313691852941</v>
      </c>
      <c r="R33" s="232">
        <v>2.3948747118475602</v>
      </c>
      <c r="S33" s="232">
        <v>1.9878317337439</v>
      </c>
      <c r="T33" s="232">
        <v>3.267570729648706</v>
      </c>
      <c r="U33" s="232">
        <v>10.235645755719769</v>
      </c>
      <c r="V33" s="232">
        <v>10.48322169173515</v>
      </c>
      <c r="W33" s="232">
        <v>11.51828021739721</v>
      </c>
      <c r="DA33" s="71" t="s">
        <v>284</v>
      </c>
    </row>
    <row r="34" spans="1:105" ht="12" customHeight="1" x14ac:dyDescent="0.25">
      <c r="A34" s="60" t="s">
        <v>189</v>
      </c>
      <c r="B34" s="264">
        <v>35.223668673394123</v>
      </c>
      <c r="C34" s="264">
        <v>38.554941652968203</v>
      </c>
      <c r="D34" s="264">
        <v>38.100662820679489</v>
      </c>
      <c r="E34" s="264">
        <v>35.953783674809237</v>
      </c>
      <c r="F34" s="264">
        <v>36.675752978576313</v>
      </c>
      <c r="G34" s="264">
        <v>36.944265017984122</v>
      </c>
      <c r="H34" s="264">
        <v>37.926728635095188</v>
      </c>
      <c r="I34" s="264">
        <v>38.028762260425751</v>
      </c>
      <c r="J34" s="264">
        <v>35.601286723998527</v>
      </c>
      <c r="K34" s="264">
        <v>29.423613090840419</v>
      </c>
      <c r="L34" s="264">
        <v>36.140413295664999</v>
      </c>
      <c r="M34" s="264">
        <v>38.406227928205418</v>
      </c>
      <c r="N34" s="264">
        <v>33.049504200852098</v>
      </c>
      <c r="O34" s="264">
        <v>41.789442570782462</v>
      </c>
      <c r="P34" s="264">
        <v>44.89132606596862</v>
      </c>
      <c r="Q34" s="264">
        <v>48.67550637811074</v>
      </c>
      <c r="R34" s="264">
        <v>50.171485537589689</v>
      </c>
      <c r="S34" s="264">
        <v>46.908907096501913</v>
      </c>
      <c r="T34" s="264">
        <v>51.012433609677551</v>
      </c>
      <c r="U34" s="264">
        <v>55.86156114652718</v>
      </c>
      <c r="V34" s="264">
        <v>56.977495633469793</v>
      </c>
      <c r="W34" s="264">
        <v>64.96576267261436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46.765247330099015</v>
      </c>
      <c r="C35" s="263">
        <f t="shared" si="0"/>
        <v>49.00100810950152</v>
      </c>
      <c r="D35" s="263">
        <f t="shared" si="0"/>
        <v>50.165403643668498</v>
      </c>
      <c r="E35" s="263">
        <f t="shared" si="0"/>
        <v>46.930024752092194</v>
      </c>
      <c r="F35" s="263">
        <f t="shared" si="0"/>
        <v>47.962272273006377</v>
      </c>
      <c r="G35" s="263">
        <f t="shared" si="0"/>
        <v>50.175501572963398</v>
      </c>
      <c r="H35" s="263">
        <f t="shared" si="0"/>
        <v>51.101885131088736</v>
      </c>
      <c r="I35" s="263">
        <f t="shared" si="0"/>
        <v>60.395720897044292</v>
      </c>
      <c r="J35" s="263">
        <f t="shared" si="0"/>
        <v>58.369638684809445</v>
      </c>
      <c r="K35" s="263">
        <f t="shared" si="0"/>
        <v>53.505074257751431</v>
      </c>
      <c r="L35" s="263">
        <f t="shared" si="0"/>
        <v>61.900099018430751</v>
      </c>
      <c r="M35" s="263">
        <f t="shared" si="0"/>
        <v>60.161081113792001</v>
      </c>
      <c r="N35" s="263">
        <f t="shared" si="0"/>
        <v>55.895648915936675</v>
      </c>
      <c r="O35" s="263">
        <f t="shared" si="0"/>
        <v>59.656170126416384</v>
      </c>
      <c r="P35" s="263">
        <f t="shared" si="0"/>
        <v>83.406287619343175</v>
      </c>
      <c r="Q35" s="263">
        <f t="shared" si="0"/>
        <v>87.92644906200897</v>
      </c>
      <c r="R35" s="263">
        <f t="shared" si="0"/>
        <v>90.100688249877635</v>
      </c>
      <c r="S35" s="263">
        <f t="shared" si="0"/>
        <v>85.42433166820787</v>
      </c>
      <c r="T35" s="263">
        <f t="shared" si="0"/>
        <v>87.273913287467181</v>
      </c>
      <c r="U35" s="263">
        <f t="shared" si="0"/>
        <v>82.608593598135286</v>
      </c>
      <c r="V35" s="263">
        <f t="shared" si="0"/>
        <v>79.157748445339664</v>
      </c>
      <c r="W35" s="263">
        <f t="shared" si="0"/>
        <v>89.894043484690371</v>
      </c>
      <c r="DA35" s="70"/>
    </row>
    <row r="36" spans="1:105" ht="12" customHeight="1" x14ac:dyDescent="0.25">
      <c r="A36" s="60" t="s">
        <v>192</v>
      </c>
      <c r="B36" s="264">
        <v>13.723876404856471</v>
      </c>
      <c r="C36" s="264">
        <v>13.97798370029216</v>
      </c>
      <c r="D36" s="264">
        <v>14.331010914257091</v>
      </c>
      <c r="E36" s="264">
        <v>13.72030634903345</v>
      </c>
      <c r="F36" s="264">
        <v>13.85544542972127</v>
      </c>
      <c r="G36" s="264">
        <v>15.54624715290881</v>
      </c>
      <c r="H36" s="264">
        <v>15.709580822030141</v>
      </c>
      <c r="I36" s="264">
        <v>14.847898071608951</v>
      </c>
      <c r="J36" s="264">
        <v>15.717954191973419</v>
      </c>
      <c r="K36" s="264">
        <v>12.812002711152649</v>
      </c>
      <c r="L36" s="264">
        <v>14.897478642437971</v>
      </c>
      <c r="M36" s="264">
        <v>13.510138794603471</v>
      </c>
      <c r="N36" s="264">
        <v>12.570584019186221</v>
      </c>
      <c r="O36" s="264">
        <v>12.27311337532937</v>
      </c>
      <c r="P36" s="264">
        <v>13.08782059085048</v>
      </c>
      <c r="Q36" s="264">
        <v>13.374943920596969</v>
      </c>
      <c r="R36" s="264">
        <v>13.973086944349809</v>
      </c>
      <c r="S36" s="264">
        <v>14.76748631524185</v>
      </c>
      <c r="T36" s="264">
        <v>14.00834171590119</v>
      </c>
      <c r="U36" s="264">
        <v>7.4994684432061094</v>
      </c>
      <c r="V36" s="264">
        <v>6.9281866193293977</v>
      </c>
      <c r="W36" s="264">
        <v>7.4158441453663277</v>
      </c>
      <c r="DA36" s="72" t="s">
        <v>286</v>
      </c>
    </row>
    <row r="37" spans="1:105" ht="12" customHeight="1" x14ac:dyDescent="0.25">
      <c r="A37" s="59" t="s">
        <v>33</v>
      </c>
      <c r="B37" s="232">
        <v>9.3645553535194637</v>
      </c>
      <c r="C37" s="232">
        <v>9.9849731219027777</v>
      </c>
      <c r="D37" s="232">
        <v>10.276133774232511</v>
      </c>
      <c r="E37" s="232">
        <v>10.32318970448347</v>
      </c>
      <c r="F37" s="232">
        <v>10.71009317976252</v>
      </c>
      <c r="G37" s="232">
        <v>12.61091965676235</v>
      </c>
      <c r="H37" s="232">
        <v>13.01903682756484</v>
      </c>
      <c r="I37" s="232">
        <v>12.12629638934539</v>
      </c>
      <c r="J37" s="232">
        <v>13.16747568364821</v>
      </c>
      <c r="K37" s="232">
        <v>11.0136342104154</v>
      </c>
      <c r="L37" s="232">
        <v>11.700286615202319</v>
      </c>
      <c r="M37" s="232">
        <v>11.066220093571429</v>
      </c>
      <c r="N37" s="232">
        <v>10.883404284606581</v>
      </c>
      <c r="O37" s="232">
        <v>10.76312290457286</v>
      </c>
      <c r="P37" s="232">
        <v>11.39821805748922</v>
      </c>
      <c r="Q37" s="232">
        <v>11.78745000997621</v>
      </c>
      <c r="R37" s="232">
        <v>12.39592662297758</v>
      </c>
      <c r="S37" s="232">
        <v>13.306618680586791</v>
      </c>
      <c r="T37" s="232">
        <v>11.939764307908611</v>
      </c>
      <c r="U37" s="232">
        <v>0.81235029084757948</v>
      </c>
      <c r="V37" s="232">
        <v>0.81724518903907228</v>
      </c>
      <c r="W37" s="232">
        <v>0.84173383339667018</v>
      </c>
      <c r="DA37" s="71" t="s">
        <v>287</v>
      </c>
    </row>
    <row r="38" spans="1:105" ht="12" customHeight="1" x14ac:dyDescent="0.25">
      <c r="A38" s="59" t="s">
        <v>160</v>
      </c>
      <c r="B38" s="232">
        <v>0.69832070767058962</v>
      </c>
      <c r="C38" s="232">
        <v>0.58743244125113137</v>
      </c>
      <c r="D38" s="232">
        <v>0.59646167372254422</v>
      </c>
      <c r="E38" s="232">
        <v>0.65072824027322007</v>
      </c>
      <c r="F38" s="232">
        <v>0.31710006779884492</v>
      </c>
      <c r="G38" s="232">
        <v>0.42587493923239828</v>
      </c>
      <c r="H38" s="232">
        <v>0.41924958250846339</v>
      </c>
      <c r="I38" s="232">
        <v>0.45754426708716139</v>
      </c>
      <c r="J38" s="232">
        <v>0.57166789705118271</v>
      </c>
      <c r="K38" s="232">
        <v>0.3576482714624134</v>
      </c>
      <c r="L38" s="232">
        <v>0.91250489020007797</v>
      </c>
      <c r="M38" s="232">
        <v>0.33487166049414357</v>
      </c>
      <c r="N38" s="232">
        <v>0.42437121191574317</v>
      </c>
      <c r="O38" s="232">
        <v>0.32457710378789878</v>
      </c>
      <c r="P38" s="232">
        <v>0.35158372320975761</v>
      </c>
      <c r="Q38" s="232">
        <v>0.34702051989894039</v>
      </c>
      <c r="R38" s="232">
        <v>0.2327155887826336</v>
      </c>
      <c r="S38" s="232">
        <v>0.34766017811470817</v>
      </c>
      <c r="T38" s="232">
        <v>0.23870215282342711</v>
      </c>
      <c r="U38" s="232">
        <v>0.95504486650117337</v>
      </c>
      <c r="V38" s="232">
        <v>0.24022291941021731</v>
      </c>
      <c r="W38" s="232">
        <v>0.1237477350636281</v>
      </c>
      <c r="DA38" s="71" t="s">
        <v>288</v>
      </c>
    </row>
    <row r="39" spans="1:105" ht="12" customHeight="1" x14ac:dyDescent="0.25">
      <c r="A39" s="59" t="s">
        <v>162</v>
      </c>
      <c r="B39" s="232">
        <v>3.6610003436664158</v>
      </c>
      <c r="C39" s="232">
        <v>3.405578137138253</v>
      </c>
      <c r="D39" s="232">
        <v>3.458415466302041</v>
      </c>
      <c r="E39" s="232">
        <v>2.7463884042767601</v>
      </c>
      <c r="F39" s="232">
        <v>2.8282521821599111</v>
      </c>
      <c r="G39" s="232">
        <v>2.509452556914058</v>
      </c>
      <c r="H39" s="232">
        <v>2.2712944119568461</v>
      </c>
      <c r="I39" s="232">
        <v>2.2640574151764028</v>
      </c>
      <c r="J39" s="232">
        <v>1.9788106112740269</v>
      </c>
      <c r="K39" s="232">
        <v>1.4407202292748429</v>
      </c>
      <c r="L39" s="232">
        <v>2.284687137035569</v>
      </c>
      <c r="M39" s="232">
        <v>2.1090470405378952</v>
      </c>
      <c r="N39" s="232">
        <v>1.262808522663899</v>
      </c>
      <c r="O39" s="232">
        <v>1.1854133669686051</v>
      </c>
      <c r="P39" s="232">
        <v>1.3380188101515</v>
      </c>
      <c r="Q39" s="232">
        <v>1.2404733907218211</v>
      </c>
      <c r="R39" s="232">
        <v>1.344444732589591</v>
      </c>
      <c r="S39" s="232">
        <v>1.11320745654036</v>
      </c>
      <c r="T39" s="232">
        <v>1.8298752551691539</v>
      </c>
      <c r="U39" s="232">
        <v>5.7320732858573562</v>
      </c>
      <c r="V39" s="232">
        <v>5.8707185108801081</v>
      </c>
      <c r="W39" s="232">
        <v>6.4503625769060298</v>
      </c>
      <c r="DA39" s="71" t="s">
        <v>289</v>
      </c>
    </row>
    <row r="40" spans="1:105" ht="12" customHeight="1" x14ac:dyDescent="0.25">
      <c r="A40" s="60" t="s">
        <v>197</v>
      </c>
      <c r="B40" s="264">
        <v>12.441212780053011</v>
      </c>
      <c r="C40" s="264">
        <v>12.44577796559145</v>
      </c>
      <c r="D40" s="264">
        <v>13.05499710060948</v>
      </c>
      <c r="E40" s="264">
        <v>12.011297584866719</v>
      </c>
      <c r="F40" s="264">
        <v>12.356447400678549</v>
      </c>
      <c r="G40" s="264">
        <v>12.88056006638811</v>
      </c>
      <c r="H40" s="264">
        <v>12.99700546122847</v>
      </c>
      <c r="I40" s="264">
        <v>23.38505377240233</v>
      </c>
      <c r="J40" s="264">
        <v>22.025181553095869</v>
      </c>
      <c r="K40" s="264">
        <v>23.653196292509051</v>
      </c>
      <c r="L40" s="264">
        <v>26.138975767510932</v>
      </c>
      <c r="M40" s="264">
        <v>24.557109392698521</v>
      </c>
      <c r="N40" s="264">
        <v>24.39920544341026</v>
      </c>
      <c r="O40" s="264">
        <v>23.653571370874019</v>
      </c>
      <c r="P40" s="264">
        <v>44.836010314444863</v>
      </c>
      <c r="Q40" s="264">
        <v>47.01978894313114</v>
      </c>
      <c r="R40" s="264">
        <v>47.962123953616633</v>
      </c>
      <c r="S40" s="264">
        <v>44.387345640515747</v>
      </c>
      <c r="T40" s="264">
        <v>44.698052245566942</v>
      </c>
      <c r="U40" s="264">
        <v>43.826041508217017</v>
      </c>
      <c r="V40" s="264">
        <v>40.321542692663463</v>
      </c>
      <c r="W40" s="264">
        <v>46.096663518494381</v>
      </c>
      <c r="DA40" s="72" t="s">
        <v>290</v>
      </c>
    </row>
    <row r="41" spans="1:105" ht="12" customHeight="1" x14ac:dyDescent="0.25">
      <c r="A41" s="64" t="s">
        <v>30</v>
      </c>
      <c r="B41" s="231">
        <v>2.132704574813642E-2</v>
      </c>
      <c r="C41" s="231">
        <v>2.0179327770447768E-2</v>
      </c>
      <c r="D41" s="231">
        <v>2.089774285489477E-2</v>
      </c>
      <c r="E41" s="231">
        <v>1.9876049261596251E-2</v>
      </c>
      <c r="F41" s="231">
        <v>2.661648022411035E-2</v>
      </c>
      <c r="G41" s="231">
        <v>2.4810434469015919E-2</v>
      </c>
      <c r="H41" s="231">
        <v>2.3683326112743441E-2</v>
      </c>
      <c r="I41" s="231">
        <v>1.326042167388199E-2</v>
      </c>
      <c r="J41" s="231">
        <v>0</v>
      </c>
      <c r="K41" s="231">
        <v>9.4795819370401182E-3</v>
      </c>
      <c r="L41" s="231">
        <v>2.4195889134382829E-2</v>
      </c>
      <c r="M41" s="231">
        <v>1.262827527591113E-2</v>
      </c>
      <c r="N41" s="231">
        <v>0</v>
      </c>
      <c r="O41" s="231">
        <v>6.0806752776394746E-3</v>
      </c>
      <c r="P41" s="231">
        <v>9.4025314444636902E-3</v>
      </c>
      <c r="Q41" s="231">
        <v>8.9984459690418198E-3</v>
      </c>
      <c r="R41" s="231">
        <v>3.0820458332734982E-3</v>
      </c>
      <c r="S41" s="231">
        <v>2.7995116896630248E-3</v>
      </c>
      <c r="T41" s="231">
        <v>0</v>
      </c>
      <c r="U41" s="231">
        <v>0</v>
      </c>
      <c r="V41" s="231">
        <v>0</v>
      </c>
      <c r="W41" s="231">
        <v>3.9819814393403111E-2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3.6680440474190519</v>
      </c>
      <c r="C43" s="231">
        <v>4.51976810215894</v>
      </c>
      <c r="D43" s="231">
        <v>4.1203537581083429</v>
      </c>
      <c r="E43" s="231">
        <v>5.2048188508275182</v>
      </c>
      <c r="F43" s="231">
        <v>5.3488744344949879</v>
      </c>
      <c r="G43" s="231">
        <v>6.48826695444063</v>
      </c>
      <c r="H43" s="231">
        <v>7.1461587560498359</v>
      </c>
      <c r="I43" s="231">
        <v>3.6049097420505278</v>
      </c>
      <c r="J43" s="231">
        <v>4.2268362668835069</v>
      </c>
      <c r="K43" s="231">
        <v>2.6900144677150979</v>
      </c>
      <c r="L43" s="231">
        <v>2.6400920046937308</v>
      </c>
      <c r="M43" s="231">
        <v>3.0654502294850641</v>
      </c>
      <c r="N43" s="231">
        <v>2.7411846837300908</v>
      </c>
      <c r="O43" s="231">
        <v>3.5794640380024472</v>
      </c>
      <c r="P43" s="231">
        <v>1.882234623632695</v>
      </c>
      <c r="Q43" s="231">
        <v>2.0328044392093849</v>
      </c>
      <c r="R43" s="231">
        <v>2.171973089509299</v>
      </c>
      <c r="S43" s="231">
        <v>2.6068381369969562</v>
      </c>
      <c r="T43" s="231">
        <v>2.239875797157973</v>
      </c>
      <c r="U43" s="231">
        <v>0.14012763657793709</v>
      </c>
      <c r="V43" s="231">
        <v>0.16199806814638179</v>
      </c>
      <c r="W43" s="231">
        <v>0.1584949931725666</v>
      </c>
      <c r="DA43" s="73" t="s">
        <v>293</v>
      </c>
    </row>
    <row r="44" spans="1:105" ht="12" customHeight="1" x14ac:dyDescent="0.25">
      <c r="A44" s="64" t="s">
        <v>160</v>
      </c>
      <c r="B44" s="231">
        <v>0.27872996791293547</v>
      </c>
      <c r="C44" s="231">
        <v>0.27096209578201003</v>
      </c>
      <c r="D44" s="231">
        <v>0.2437073690102613</v>
      </c>
      <c r="E44" s="231">
        <v>0.33432798308050299</v>
      </c>
      <c r="F44" s="231">
        <v>0.16137893741547449</v>
      </c>
      <c r="G44" s="231">
        <v>0.2232777253471559</v>
      </c>
      <c r="H44" s="231">
        <v>0.2345026778727102</v>
      </c>
      <c r="I44" s="231">
        <v>0.13860557464993811</v>
      </c>
      <c r="J44" s="231">
        <v>0.18699847616308821</v>
      </c>
      <c r="K44" s="231">
        <v>8.9014644321736003E-2</v>
      </c>
      <c r="L44" s="231">
        <v>0.20981625206299651</v>
      </c>
      <c r="M44" s="231">
        <v>9.4526749603394661E-2</v>
      </c>
      <c r="N44" s="231">
        <v>0.1089182895178742</v>
      </c>
      <c r="O44" s="231">
        <v>0.1099965205927769</v>
      </c>
      <c r="P44" s="231">
        <v>5.9162554951352697E-2</v>
      </c>
      <c r="Q44" s="231">
        <v>6.0983487317504539E-2</v>
      </c>
      <c r="R44" s="231">
        <v>4.1551076744700342E-2</v>
      </c>
      <c r="S44" s="231">
        <v>6.9403706666292198E-2</v>
      </c>
      <c r="T44" s="231">
        <v>4.5631619462439592E-2</v>
      </c>
      <c r="U44" s="231">
        <v>0.16787483332273401</v>
      </c>
      <c r="V44" s="231">
        <v>4.8523628220068421E-2</v>
      </c>
      <c r="W44" s="231">
        <v>2.3744300803557831E-2</v>
      </c>
      <c r="DA44" s="73" t="s">
        <v>294</v>
      </c>
    </row>
    <row r="45" spans="1:105" ht="12" customHeight="1" x14ac:dyDescent="0.25">
      <c r="A45" s="64" t="s">
        <v>70</v>
      </c>
      <c r="B45" s="231">
        <v>0.41972048992266919</v>
      </c>
      <c r="C45" s="231">
        <v>0.49234989728374962</v>
      </c>
      <c r="D45" s="231">
        <v>0.68871086800190628</v>
      </c>
      <c r="E45" s="231">
        <v>0.60131832436836963</v>
      </c>
      <c r="F45" s="231">
        <v>0.69053288044984218</v>
      </c>
      <c r="G45" s="231">
        <v>0.61998797949383955</v>
      </c>
      <c r="H45" s="231">
        <v>0.69006607806415532</v>
      </c>
      <c r="I45" s="231">
        <v>0.268483351587742</v>
      </c>
      <c r="J45" s="231">
        <v>0.23099621197137921</v>
      </c>
      <c r="K45" s="231">
        <v>0.13801155312677749</v>
      </c>
      <c r="L45" s="231">
        <v>0.16075923183890381</v>
      </c>
      <c r="M45" s="231">
        <v>0.1636895412941716</v>
      </c>
      <c r="N45" s="231">
        <v>8.4465569353817951E-2</v>
      </c>
      <c r="O45" s="231">
        <v>7.232955442702857E-2</v>
      </c>
      <c r="P45" s="231">
        <v>3.7302629568884818E-2</v>
      </c>
      <c r="Q45" s="231">
        <v>2.883714298030075E-2</v>
      </c>
      <c r="R45" s="231">
        <v>7.4116664593735452E-3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1.4305484078459509</v>
      </c>
      <c r="C47" s="231">
        <v>1.53785542624242</v>
      </c>
      <c r="D47" s="231">
        <v>1.383366732803669</v>
      </c>
      <c r="E47" s="231">
        <v>1.381366994181451</v>
      </c>
      <c r="F47" s="231">
        <v>1.409102845952982</v>
      </c>
      <c r="G47" s="231">
        <v>1.2880014395264381</v>
      </c>
      <c r="H47" s="231">
        <v>1.243720075472609</v>
      </c>
      <c r="I47" s="231">
        <v>0.67144286035805445</v>
      </c>
      <c r="J47" s="231">
        <v>0.63368370308802213</v>
      </c>
      <c r="K47" s="231">
        <v>0.3510419586852726</v>
      </c>
      <c r="L47" s="231">
        <v>0.51428600409936742</v>
      </c>
      <c r="M47" s="231">
        <v>0.58282294326659856</v>
      </c>
      <c r="N47" s="231">
        <v>0.31729735090309757</v>
      </c>
      <c r="O47" s="231">
        <v>0.3932827805067593</v>
      </c>
      <c r="P47" s="231">
        <v>0.2204217384337436</v>
      </c>
      <c r="Q47" s="231">
        <v>0.2134118825274243</v>
      </c>
      <c r="R47" s="231">
        <v>0.23500321557600881</v>
      </c>
      <c r="S47" s="231">
        <v>0.21755940801171411</v>
      </c>
      <c r="T47" s="231">
        <v>0.34245623294617628</v>
      </c>
      <c r="U47" s="231">
        <v>0.98638758793577186</v>
      </c>
      <c r="V47" s="231">
        <v>1.1609249041453871</v>
      </c>
      <c r="W47" s="231">
        <v>1.2116586811855281</v>
      </c>
      <c r="DA47" s="73" t="s">
        <v>297</v>
      </c>
    </row>
    <row r="48" spans="1:105" ht="12" customHeight="1" x14ac:dyDescent="0.25">
      <c r="A48" s="64" t="s">
        <v>36</v>
      </c>
      <c r="B48" s="231">
        <v>6.6228428212042667</v>
      </c>
      <c r="C48" s="231">
        <v>5.6046631163538878</v>
      </c>
      <c r="D48" s="231">
        <v>6.5979606298304088</v>
      </c>
      <c r="E48" s="231">
        <v>4.4695893831472828</v>
      </c>
      <c r="F48" s="231">
        <v>4.7199418221411547</v>
      </c>
      <c r="G48" s="231">
        <v>4.2276816676743083</v>
      </c>
      <c r="H48" s="231">
        <v>3.6503552559026309</v>
      </c>
      <c r="I48" s="231">
        <v>1.9513859439182299</v>
      </c>
      <c r="J48" s="231">
        <v>1.6543816193264791</v>
      </c>
      <c r="K48" s="231">
        <v>0.87434310909628565</v>
      </c>
      <c r="L48" s="231">
        <v>2.373935053141508</v>
      </c>
      <c r="M48" s="231">
        <v>1.927142236172797</v>
      </c>
      <c r="N48" s="231">
        <v>0.83526294880361895</v>
      </c>
      <c r="O48" s="231">
        <v>0.9944032387389834</v>
      </c>
      <c r="P48" s="231">
        <v>0.52275731696674022</v>
      </c>
      <c r="Q48" s="231">
        <v>0.52193441009035901</v>
      </c>
      <c r="R48" s="231">
        <v>0.56513002379955601</v>
      </c>
      <c r="S48" s="231">
        <v>0.41006626814092811</v>
      </c>
      <c r="T48" s="231">
        <v>0.72314406609610271</v>
      </c>
      <c r="U48" s="231">
        <v>1.1271941398866669</v>
      </c>
      <c r="V48" s="231">
        <v>1.124662259453068</v>
      </c>
      <c r="W48" s="231">
        <v>1.247000495656778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8.5338654367188363E-3</v>
      </c>
      <c r="H49" s="231">
        <v>8.5192917537902438E-3</v>
      </c>
      <c r="I49" s="231">
        <v>8.6650587390760727E-3</v>
      </c>
      <c r="J49" s="231">
        <v>8.7199985775124351E-3</v>
      </c>
      <c r="K49" s="231">
        <v>8.8310778176715603E-3</v>
      </c>
      <c r="L49" s="231">
        <v>8.5702692359976643E-3</v>
      </c>
      <c r="M49" s="231">
        <v>8.5428375170028097E-3</v>
      </c>
      <c r="N49" s="231">
        <v>8.2509008324518976E-3</v>
      </c>
      <c r="O49" s="231">
        <v>8.4456632232322651E-3</v>
      </c>
      <c r="P49" s="231">
        <v>8.6255141950867861E-3</v>
      </c>
      <c r="Q49" s="231">
        <v>8.5855589065367624E-3</v>
      </c>
      <c r="R49" s="231">
        <v>8.6516259649330064E-3</v>
      </c>
      <c r="S49" s="231">
        <v>1.7372973940071351E-2</v>
      </c>
      <c r="T49" s="231">
        <v>8.9467365050074389E-3</v>
      </c>
      <c r="U49" s="231">
        <v>0</v>
      </c>
      <c r="V49" s="231">
        <v>0</v>
      </c>
      <c r="W49" s="231">
        <v>0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16.728300819424881</v>
      </c>
      <c r="J50" s="231">
        <v>15.08356527708588</v>
      </c>
      <c r="K50" s="231">
        <v>19.49245989980917</v>
      </c>
      <c r="L50" s="231">
        <v>20.20732106330404</v>
      </c>
      <c r="M50" s="231">
        <v>18.702306580083579</v>
      </c>
      <c r="N50" s="231">
        <v>20.303825700269311</v>
      </c>
      <c r="O50" s="231">
        <v>18.489568900105159</v>
      </c>
      <c r="P50" s="231">
        <v>42.096103405251888</v>
      </c>
      <c r="Q50" s="231">
        <v>44.144233576130588</v>
      </c>
      <c r="R50" s="231">
        <v>44.929321209729487</v>
      </c>
      <c r="S50" s="231">
        <v>41.06330563507013</v>
      </c>
      <c r="T50" s="231">
        <v>41.337997793399239</v>
      </c>
      <c r="U50" s="231">
        <v>41.404457310493918</v>
      </c>
      <c r="V50" s="231">
        <v>37.82543383269855</v>
      </c>
      <c r="W50" s="231">
        <v>43.41594523328255</v>
      </c>
      <c r="DA50" s="73" t="s">
        <v>300</v>
      </c>
    </row>
    <row r="51" spans="1:105" ht="12" customHeight="1" x14ac:dyDescent="0.25">
      <c r="A51" s="61" t="s">
        <v>209</v>
      </c>
      <c r="B51" s="265">
        <v>20.600158145189528</v>
      </c>
      <c r="C51" s="265">
        <v>22.577246443617909</v>
      </c>
      <c r="D51" s="265">
        <v>22.779395628801929</v>
      </c>
      <c r="E51" s="265">
        <v>21.19842081819203</v>
      </c>
      <c r="F51" s="265">
        <v>21.750379442606562</v>
      </c>
      <c r="G51" s="265">
        <v>21.74869435366648</v>
      </c>
      <c r="H51" s="265">
        <v>22.39529884783013</v>
      </c>
      <c r="I51" s="265">
        <v>22.16276905303301</v>
      </c>
      <c r="J51" s="265">
        <v>20.62650293974016</v>
      </c>
      <c r="K51" s="265">
        <v>17.039875254089729</v>
      </c>
      <c r="L51" s="265">
        <v>20.863644608481849</v>
      </c>
      <c r="M51" s="265">
        <v>22.093832926490009</v>
      </c>
      <c r="N51" s="265">
        <v>18.925859453340191</v>
      </c>
      <c r="O51" s="265">
        <v>23.729485380212989</v>
      </c>
      <c r="P51" s="265">
        <v>25.482456714047832</v>
      </c>
      <c r="Q51" s="265">
        <v>27.531716198280868</v>
      </c>
      <c r="R51" s="265">
        <v>28.1654773519112</v>
      </c>
      <c r="S51" s="265">
        <v>26.269499712450269</v>
      </c>
      <c r="T51" s="265">
        <v>28.567519325999051</v>
      </c>
      <c r="U51" s="265">
        <v>31.28308364671215</v>
      </c>
      <c r="V51" s="265">
        <v>31.908019133346809</v>
      </c>
      <c r="W51" s="265">
        <v>36.381535820829662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58.928074580550962</v>
      </c>
      <c r="C54" s="225">
        <v>53.322740938645943</v>
      </c>
      <c r="D54" s="225">
        <v>58.008149668546807</v>
      </c>
      <c r="E54" s="225">
        <v>76.863242231047977</v>
      </c>
      <c r="F54" s="225">
        <v>88.324904363617435</v>
      </c>
      <c r="G54" s="225">
        <v>85.747214136491522</v>
      </c>
      <c r="H54" s="225">
        <v>93.733090391143577</v>
      </c>
      <c r="I54" s="225">
        <v>82.795549928610853</v>
      </c>
      <c r="J54" s="225">
        <v>76.969216188339743</v>
      </c>
      <c r="K54" s="225">
        <v>57.769609084260381</v>
      </c>
      <c r="L54" s="225">
        <v>87.541412981838405</v>
      </c>
      <c r="M54" s="225">
        <v>88.622163640743892</v>
      </c>
      <c r="N54" s="225">
        <v>95.961324253714281</v>
      </c>
      <c r="O54" s="225">
        <v>94.934394883067128</v>
      </c>
      <c r="P54" s="225">
        <v>91.815319469829717</v>
      </c>
      <c r="Q54" s="225">
        <v>100.3257160696122</v>
      </c>
      <c r="R54" s="225">
        <v>98.0749593185664</v>
      </c>
      <c r="S54" s="225">
        <v>91.847280339743065</v>
      </c>
      <c r="T54" s="225">
        <v>96.059003937034575</v>
      </c>
      <c r="U54" s="225">
        <v>94.575208103338767</v>
      </c>
      <c r="V54" s="225">
        <v>88.820635541728365</v>
      </c>
      <c r="W54" s="225">
        <v>102.54384971226671</v>
      </c>
      <c r="DA54" s="89" t="s">
        <v>302</v>
      </c>
    </row>
    <row r="55" spans="1:105" ht="12" customHeight="1" x14ac:dyDescent="0.25">
      <c r="A55" s="55" t="s">
        <v>92</v>
      </c>
      <c r="B55" s="261">
        <v>0.13083528418867699</v>
      </c>
      <c r="C55" s="261">
        <v>0.1200483006995058</v>
      </c>
      <c r="D55" s="261">
        <v>0.12959977731697661</v>
      </c>
      <c r="E55" s="261">
        <v>0.1720329966133014</v>
      </c>
      <c r="F55" s="261">
        <v>0.19727754881175941</v>
      </c>
      <c r="G55" s="261">
        <v>0.1915344124343204</v>
      </c>
      <c r="H55" s="261">
        <v>0.2101261795259049</v>
      </c>
      <c r="I55" s="261">
        <v>0.18091063752923561</v>
      </c>
      <c r="J55" s="261">
        <v>0.16838686180456841</v>
      </c>
      <c r="K55" s="261">
        <v>0.124540418570699</v>
      </c>
      <c r="L55" s="261">
        <v>0.18757109970137159</v>
      </c>
      <c r="M55" s="261">
        <v>0.19210211093779411</v>
      </c>
      <c r="N55" s="261">
        <v>0.209323959391294</v>
      </c>
      <c r="O55" s="261">
        <v>0.21071721563793719</v>
      </c>
      <c r="P55" s="261">
        <v>0.19600211718934249</v>
      </c>
      <c r="Q55" s="261">
        <v>0.21458425058791569</v>
      </c>
      <c r="R55" s="261">
        <v>0.20977276017878141</v>
      </c>
      <c r="S55" s="261">
        <v>0.1976559200761048</v>
      </c>
      <c r="T55" s="261">
        <v>0.20677294794171561</v>
      </c>
      <c r="U55" s="261">
        <v>0.20627017836574429</v>
      </c>
      <c r="V55" s="261">
        <v>0.19582924302855451</v>
      </c>
      <c r="W55" s="261">
        <v>0.22374107990876291</v>
      </c>
      <c r="DA55" s="67" t="s">
        <v>303</v>
      </c>
    </row>
    <row r="56" spans="1:105" ht="12" customHeight="1" x14ac:dyDescent="0.25">
      <c r="A56" s="202" t="s">
        <v>93</v>
      </c>
      <c r="B56" s="226">
        <v>2.5087103749564639E-2</v>
      </c>
      <c r="C56" s="226">
        <v>2.3018746000232831E-2</v>
      </c>
      <c r="D56" s="226">
        <v>2.4850200613947559E-2</v>
      </c>
      <c r="E56" s="226">
        <v>3.301867814657794E-2</v>
      </c>
      <c r="F56" s="226">
        <v>3.7827122593040753E-2</v>
      </c>
      <c r="G56" s="226">
        <v>3.6725900861898753E-2</v>
      </c>
      <c r="H56" s="226">
        <v>4.0290792342103032E-2</v>
      </c>
      <c r="I56" s="226">
        <v>3.4688837657514709E-2</v>
      </c>
      <c r="J56" s="226">
        <v>3.2287457457293479E-2</v>
      </c>
      <c r="K56" s="226">
        <v>2.388009030646283E-2</v>
      </c>
      <c r="L56" s="226">
        <v>3.5965952669482458E-2</v>
      </c>
      <c r="M56" s="226">
        <v>3.6834754611431493E-2</v>
      </c>
      <c r="N56" s="226">
        <v>4.0136970077170667E-2</v>
      </c>
      <c r="O56" s="226">
        <v>4.0404120977831838E-2</v>
      </c>
      <c r="P56" s="226">
        <v>3.7582564057967713E-2</v>
      </c>
      <c r="Q56" s="226">
        <v>4.1145608318917927E-2</v>
      </c>
      <c r="R56" s="226">
        <v>4.0223025700379673E-2</v>
      </c>
      <c r="S56" s="226">
        <v>3.7899673657712268E-2</v>
      </c>
      <c r="T56" s="226">
        <v>3.9647824589401387E-2</v>
      </c>
      <c r="U56" s="226">
        <v>3.9551420682819707E-2</v>
      </c>
      <c r="V56" s="226">
        <v>3.7549416180205207E-2</v>
      </c>
      <c r="W56" s="226">
        <v>4.3233326201742368E-2</v>
      </c>
      <c r="DA56" s="174" t="s">
        <v>304</v>
      </c>
    </row>
    <row r="57" spans="1:105" ht="12" customHeight="1" x14ac:dyDescent="0.25">
      <c r="A57" s="202" t="s">
        <v>94</v>
      </c>
      <c r="B57" s="226">
        <v>3.4704393616275611</v>
      </c>
      <c r="C57" s="226">
        <v>3.1843118668451842</v>
      </c>
      <c r="D57" s="226">
        <v>3.4376672259938181</v>
      </c>
      <c r="E57" s="226">
        <v>4.5475934919146583</v>
      </c>
      <c r="F57" s="226">
        <v>5.2328374169648013</v>
      </c>
      <c r="G57" s="226">
        <v>5.0804992562992366</v>
      </c>
      <c r="H57" s="226">
        <v>5.5736506314573351</v>
      </c>
      <c r="I57" s="226">
        <v>4.7987009109346284</v>
      </c>
      <c r="J57" s="226">
        <v>4.4665045580883804</v>
      </c>
      <c r="K57" s="226">
        <v>3.3034664418050852</v>
      </c>
      <c r="L57" s="226">
        <v>4.9753713728222539</v>
      </c>
      <c r="M57" s="226">
        <v>5.0955576042380946</v>
      </c>
      <c r="N57" s="226">
        <v>5.5523715372962457</v>
      </c>
      <c r="O57" s="226">
        <v>5.5893280154295537</v>
      </c>
      <c r="P57" s="226">
        <v>5.1990062671113968</v>
      </c>
      <c r="Q57" s="226">
        <v>5.6919021060994819</v>
      </c>
      <c r="R57" s="226">
        <v>5.5642760929219257</v>
      </c>
      <c r="S57" s="226">
        <v>5.242873811483574</v>
      </c>
      <c r="T57" s="226">
        <v>5.4847053064206932</v>
      </c>
      <c r="U57" s="226">
        <v>5.4713692148831603</v>
      </c>
      <c r="V57" s="226">
        <v>5.1944207358005769</v>
      </c>
      <c r="W57" s="226">
        <v>5.9149938228790333</v>
      </c>
      <c r="DA57" s="174" t="s">
        <v>305</v>
      </c>
    </row>
    <row r="58" spans="1:105" ht="12" customHeight="1" x14ac:dyDescent="0.25">
      <c r="A58" s="202" t="s">
        <v>95</v>
      </c>
      <c r="B58" s="226">
        <v>5.9836619950450358E-2</v>
      </c>
      <c r="C58" s="226">
        <v>5.4903267029211549E-2</v>
      </c>
      <c r="D58" s="226">
        <v>5.9271569355830202E-2</v>
      </c>
      <c r="E58" s="226">
        <v>7.8754650805687818E-2</v>
      </c>
      <c r="F58" s="226">
        <v>9.0223534012297199E-2</v>
      </c>
      <c r="G58" s="226">
        <v>8.7596949976718158E-2</v>
      </c>
      <c r="H58" s="226">
        <v>9.6099767153024693E-2</v>
      </c>
      <c r="I58" s="226">
        <v>8.2738239382120715E-2</v>
      </c>
      <c r="J58" s="226">
        <v>7.701057644296351E-2</v>
      </c>
      <c r="K58" s="226">
        <v>5.6957706330490479E-2</v>
      </c>
      <c r="L58" s="226">
        <v>8.5784356078850071E-2</v>
      </c>
      <c r="M58" s="226">
        <v>8.7856582993984467E-2</v>
      </c>
      <c r="N58" s="226">
        <v>9.5732877276115902E-2</v>
      </c>
      <c r="O58" s="226">
        <v>9.6370073465515071E-2</v>
      </c>
      <c r="P58" s="226">
        <v>8.9640224106742314E-2</v>
      </c>
      <c r="Q58" s="226">
        <v>9.8138635379618339E-2</v>
      </c>
      <c r="R58" s="226">
        <v>9.5938133238380824E-2</v>
      </c>
      <c r="S58" s="226">
        <v>9.0396579515161377E-2</v>
      </c>
      <c r="T58" s="226">
        <v>9.4566189684582538E-2</v>
      </c>
      <c r="U58" s="226">
        <v>9.4336251467024568E-2</v>
      </c>
      <c r="V58" s="226">
        <v>8.9561161294883312E-2</v>
      </c>
      <c r="W58" s="226">
        <v>0.1031181652115741</v>
      </c>
      <c r="DA58" s="174" t="s">
        <v>306</v>
      </c>
    </row>
    <row r="59" spans="1:105" ht="12" customHeight="1" x14ac:dyDescent="0.25">
      <c r="A59" s="56" t="s">
        <v>96</v>
      </c>
      <c r="B59" s="262">
        <v>0.146236197729913</v>
      </c>
      <c r="C59" s="262">
        <v>0.13336608415831039</v>
      </c>
      <c r="D59" s="262">
        <v>0.1451502558731807</v>
      </c>
      <c r="E59" s="262">
        <v>0.19310563139036971</v>
      </c>
      <c r="F59" s="262">
        <v>0.22190716248077649</v>
      </c>
      <c r="G59" s="262">
        <v>0.21559426189309519</v>
      </c>
      <c r="H59" s="262">
        <v>0.23673190520977619</v>
      </c>
      <c r="I59" s="262">
        <v>0.20360962596566681</v>
      </c>
      <c r="J59" s="262">
        <v>0.1893262720719302</v>
      </c>
      <c r="K59" s="262">
        <v>0.14036183530341109</v>
      </c>
      <c r="L59" s="262">
        <v>0.21253456836866111</v>
      </c>
      <c r="M59" s="262">
        <v>0.217126640168298</v>
      </c>
      <c r="N59" s="262">
        <v>0.2344991074465885</v>
      </c>
      <c r="O59" s="262">
        <v>0.23675065340461179</v>
      </c>
      <c r="P59" s="262">
        <v>0.21962502379372209</v>
      </c>
      <c r="Q59" s="262">
        <v>0.24111039287004621</v>
      </c>
      <c r="R59" s="262">
        <v>0.2351051836392504</v>
      </c>
      <c r="S59" s="262">
        <v>0.2207401070055923</v>
      </c>
      <c r="T59" s="262">
        <v>0.22986695613388219</v>
      </c>
      <c r="U59" s="262">
        <v>0.2211017907683091</v>
      </c>
      <c r="V59" s="262">
        <v>0.20874608902106881</v>
      </c>
      <c r="W59" s="262">
        <v>0.2411692252594306</v>
      </c>
      <c r="DA59" s="68" t="s">
        <v>307</v>
      </c>
    </row>
    <row r="60" spans="1:105" ht="12" customHeight="1" x14ac:dyDescent="0.25">
      <c r="A60" s="37" t="s">
        <v>160</v>
      </c>
      <c r="B60" s="228">
        <v>3.9838507471644906E-3</v>
      </c>
      <c r="C60" s="228">
        <v>2.870357903196705E-3</v>
      </c>
      <c r="D60" s="228">
        <v>3.14080931201458E-3</v>
      </c>
      <c r="E60" s="228">
        <v>4.9738444624257234E-3</v>
      </c>
      <c r="F60" s="228">
        <v>2.7506501917134731E-3</v>
      </c>
      <c r="G60" s="228">
        <v>3.6201852130096019E-3</v>
      </c>
      <c r="H60" s="228">
        <v>3.850381066803583E-3</v>
      </c>
      <c r="I60" s="228">
        <v>3.6435817644858409E-3</v>
      </c>
      <c r="J60" s="228">
        <v>4.5455639398398542E-3</v>
      </c>
      <c r="K60" s="228">
        <v>2.593416363379866E-3</v>
      </c>
      <c r="L60" s="228">
        <v>7.8490748279060243E-3</v>
      </c>
      <c r="M60" s="228">
        <v>2.8834708581107009E-3</v>
      </c>
      <c r="N60" s="228">
        <v>4.6983696706316769E-3</v>
      </c>
      <c r="O60" s="228">
        <v>2.9622051887789429E-3</v>
      </c>
      <c r="P60" s="228">
        <v>2.7648976484219842E-3</v>
      </c>
      <c r="Q60" s="228">
        <v>2.7955003471553542E-3</v>
      </c>
      <c r="R60" s="228">
        <v>1.789498848405469E-3</v>
      </c>
      <c r="S60" s="228">
        <v>2.6924775331976058E-3</v>
      </c>
      <c r="T60" s="228">
        <v>1.7423915072560621E-3</v>
      </c>
      <c r="U60" s="228">
        <v>5.4147068144860021E-3</v>
      </c>
      <c r="V60" s="228">
        <v>1.2835541013937581E-3</v>
      </c>
      <c r="W60" s="228">
        <v>6.7604009507472775E-4</v>
      </c>
      <c r="DA60" s="69" t="s">
        <v>308</v>
      </c>
    </row>
    <row r="61" spans="1:105" ht="12" customHeight="1" x14ac:dyDescent="0.25">
      <c r="A61" s="37" t="s">
        <v>162</v>
      </c>
      <c r="B61" s="228">
        <v>2.1398023767104559E-2</v>
      </c>
      <c r="C61" s="228">
        <v>1.70488359259739E-2</v>
      </c>
      <c r="D61" s="228">
        <v>1.8657865104027949E-2</v>
      </c>
      <c r="E61" s="228">
        <v>2.1507021014850879E-2</v>
      </c>
      <c r="F61" s="228">
        <v>2.513523305899221E-2</v>
      </c>
      <c r="G61" s="228">
        <v>2.1855132912792421E-2</v>
      </c>
      <c r="H61" s="228">
        <v>2.1371266687680131E-2</v>
      </c>
      <c r="I61" s="228">
        <v>1.8471773510289141E-2</v>
      </c>
      <c r="J61" s="228">
        <v>1.612033097820419E-2</v>
      </c>
      <c r="K61" s="228">
        <v>1.070339437302107E-2</v>
      </c>
      <c r="L61" s="228">
        <v>2.0134264171372439E-2</v>
      </c>
      <c r="M61" s="228">
        <v>1.8605836249650929E-2</v>
      </c>
      <c r="N61" s="228">
        <v>1.432400720191687E-2</v>
      </c>
      <c r="O61" s="228">
        <v>1.1083906021382669E-2</v>
      </c>
      <c r="P61" s="228">
        <v>1.078048436712749E-2</v>
      </c>
      <c r="Q61" s="228">
        <v>1.0238058438992779E-2</v>
      </c>
      <c r="R61" s="228">
        <v>1.0591919177027139E-2</v>
      </c>
      <c r="S61" s="228">
        <v>8.8328123381612618E-3</v>
      </c>
      <c r="T61" s="228">
        <v>1.3684743169279289E-2</v>
      </c>
      <c r="U61" s="228">
        <v>3.3295739348833467E-2</v>
      </c>
      <c r="V61" s="228">
        <v>3.2137845052842701E-2</v>
      </c>
      <c r="W61" s="228">
        <v>3.6103148650031981E-2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0.12085432321564391</v>
      </c>
      <c r="C64" s="228">
        <v>0.11344689032913979</v>
      </c>
      <c r="D64" s="228">
        <v>0.1233515814571382</v>
      </c>
      <c r="E64" s="228">
        <v>0.16662476591309311</v>
      </c>
      <c r="F64" s="228">
        <v>0.19402127923007079</v>
      </c>
      <c r="G64" s="228">
        <v>0.1901189437672931</v>
      </c>
      <c r="H64" s="228">
        <v>0.21151025745529251</v>
      </c>
      <c r="I64" s="228">
        <v>0.1814942706908918</v>
      </c>
      <c r="J64" s="228">
        <v>0.16866037715388621</v>
      </c>
      <c r="K64" s="228">
        <v>0.1270650245670101</v>
      </c>
      <c r="L64" s="228">
        <v>0.1845512293693827</v>
      </c>
      <c r="M64" s="228">
        <v>0.19563733306053641</v>
      </c>
      <c r="N64" s="228">
        <v>0.21547673057403999</v>
      </c>
      <c r="O64" s="228">
        <v>0.22270454219445021</v>
      </c>
      <c r="P64" s="228">
        <v>0.20607964177817259</v>
      </c>
      <c r="Q64" s="228">
        <v>0.22807683408389809</v>
      </c>
      <c r="R64" s="228">
        <v>0.22272376561381779</v>
      </c>
      <c r="S64" s="228">
        <v>0.20921481713423351</v>
      </c>
      <c r="T64" s="228">
        <v>0.21443982145734691</v>
      </c>
      <c r="U64" s="228">
        <v>0.18239134460498971</v>
      </c>
      <c r="V64" s="228">
        <v>0.17532468986683239</v>
      </c>
      <c r="W64" s="228">
        <v>0.20439003651432389</v>
      </c>
      <c r="DA64" s="69" t="s">
        <v>312</v>
      </c>
    </row>
    <row r="65" spans="1:105" ht="12" customHeight="1" x14ac:dyDescent="0.25">
      <c r="A65" s="57" t="s">
        <v>222</v>
      </c>
      <c r="B65" s="263">
        <v>4.9080707151024816</v>
      </c>
      <c r="C65" s="263">
        <v>4.0463304339062454</v>
      </c>
      <c r="D65" s="263">
        <v>4.6691663725336223</v>
      </c>
      <c r="E65" s="263">
        <v>5.7889615212021042</v>
      </c>
      <c r="F65" s="263">
        <v>6.7768588491977484</v>
      </c>
      <c r="G65" s="263">
        <v>6.3363842620934587</v>
      </c>
      <c r="H65" s="263">
        <v>6.6520792297111466</v>
      </c>
      <c r="I65" s="263">
        <v>5.7266315254452644</v>
      </c>
      <c r="J65" s="263">
        <v>5.1360370624161273</v>
      </c>
      <c r="K65" s="263">
        <v>3.700762389728848</v>
      </c>
      <c r="L65" s="263">
        <v>6.5706121357239162</v>
      </c>
      <c r="M65" s="263">
        <v>6.2320831277361259</v>
      </c>
      <c r="N65" s="263">
        <v>5.4244842120753356</v>
      </c>
      <c r="O65" s="263">
        <v>5.0382999905314216</v>
      </c>
      <c r="P65" s="263">
        <v>4.6636893894433751</v>
      </c>
      <c r="Q65" s="263">
        <v>4.9235815485148393</v>
      </c>
      <c r="R65" s="263">
        <v>4.8394113183902743</v>
      </c>
      <c r="S65" s="263">
        <v>4.1952653205790948</v>
      </c>
      <c r="T65" s="263">
        <v>5.0423937798440557</v>
      </c>
      <c r="U65" s="263">
        <v>6.0274855879710572</v>
      </c>
      <c r="V65" s="263">
        <v>5.5882825222086696</v>
      </c>
      <c r="W65" s="263">
        <v>6.4552718906472313</v>
      </c>
      <c r="DA65" s="70" t="s">
        <v>313</v>
      </c>
    </row>
    <row r="66" spans="1:105" ht="12" customHeight="1" x14ac:dyDescent="0.25">
      <c r="A66" s="18" t="s">
        <v>30</v>
      </c>
      <c r="B66" s="232">
        <v>1.3059089960492151E-2</v>
      </c>
      <c r="C66" s="232">
        <v>1.126615720966025E-2</v>
      </c>
      <c r="D66" s="232">
        <v>1.1878130540568981E-2</v>
      </c>
      <c r="E66" s="232">
        <v>1.8719862212662398E-2</v>
      </c>
      <c r="F66" s="232">
        <v>2.7738216978718071E-2</v>
      </c>
      <c r="G66" s="232">
        <v>2.686078282976704E-2</v>
      </c>
      <c r="H66" s="232">
        <v>2.9494511245575741E-2</v>
      </c>
      <c r="I66" s="232">
        <v>2.7494685970985699E-2</v>
      </c>
      <c r="J66" s="232">
        <v>0</v>
      </c>
      <c r="K66" s="232">
        <v>2.680827978133998E-2</v>
      </c>
      <c r="L66" s="232">
        <v>5.4792956654138122E-2</v>
      </c>
      <c r="M66" s="232">
        <v>3.0914386905716219E-2</v>
      </c>
      <c r="N66" s="232">
        <v>0</v>
      </c>
      <c r="O66" s="232">
        <v>2.1995157739861739E-2</v>
      </c>
      <c r="P66" s="232">
        <v>5.8367532475927492E-2</v>
      </c>
      <c r="Q66" s="232">
        <v>6.030528857080103E-2</v>
      </c>
      <c r="R66" s="232">
        <v>1.9399560560352941E-2</v>
      </c>
      <c r="S66" s="232">
        <v>1.958282349352922E-2</v>
      </c>
      <c r="T66" s="232">
        <v>0</v>
      </c>
      <c r="U66" s="232">
        <v>0</v>
      </c>
      <c r="V66" s="232">
        <v>0</v>
      </c>
      <c r="W66" s="232">
        <v>0.10705579255682671</v>
      </c>
      <c r="DA66" s="71" t="s">
        <v>314</v>
      </c>
    </row>
    <row r="67" spans="1:105" ht="12" customHeight="1" x14ac:dyDescent="0.25">
      <c r="A67" s="18" t="s">
        <v>70</v>
      </c>
      <c r="B67" s="232">
        <v>0.25758239952374712</v>
      </c>
      <c r="C67" s="232">
        <v>0.27549693059480063</v>
      </c>
      <c r="D67" s="232">
        <v>0.392337165034852</v>
      </c>
      <c r="E67" s="232">
        <v>0.5676110248898607</v>
      </c>
      <c r="F67" s="232">
        <v>0.72125042253402261</v>
      </c>
      <c r="G67" s="232">
        <v>0.67273088383721436</v>
      </c>
      <c r="H67" s="232">
        <v>0.86131693876067217</v>
      </c>
      <c r="I67" s="232">
        <v>0.55793369484265021</v>
      </c>
      <c r="J67" s="232">
        <v>0.49593517661001929</v>
      </c>
      <c r="K67" s="232">
        <v>0.39117312198821941</v>
      </c>
      <c r="L67" s="232">
        <v>0.36486556063754999</v>
      </c>
      <c r="M67" s="232">
        <v>0.40161629910775848</v>
      </c>
      <c r="N67" s="232">
        <v>0.39059672513182631</v>
      </c>
      <c r="O67" s="232">
        <v>0.26221942413944971</v>
      </c>
      <c r="P67" s="232">
        <v>0.2320811068519385</v>
      </c>
      <c r="Q67" s="232">
        <v>0.19369299646284149</v>
      </c>
      <c r="R67" s="232">
        <v>4.6756550883530118E-2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315</v>
      </c>
    </row>
    <row r="68" spans="1:105" ht="12" customHeight="1" x14ac:dyDescent="0.25">
      <c r="A68" s="18" t="s">
        <v>162</v>
      </c>
      <c r="B68" s="232">
        <v>0.86940456673890643</v>
      </c>
      <c r="C68" s="232">
        <v>0.85216122214347401</v>
      </c>
      <c r="D68" s="232">
        <v>0.78041064774241609</v>
      </c>
      <c r="E68" s="232">
        <v>1.2912751816711261</v>
      </c>
      <c r="F68" s="232">
        <v>1.4574972873602441</v>
      </c>
      <c r="G68" s="232">
        <v>1.384005417657832</v>
      </c>
      <c r="H68" s="232">
        <v>1.53729883807844</v>
      </c>
      <c r="I68" s="232">
        <v>1.381775967805134</v>
      </c>
      <c r="J68" s="232">
        <v>1.3472740324931469</v>
      </c>
      <c r="K68" s="232">
        <v>0.98531691254051457</v>
      </c>
      <c r="L68" s="232">
        <v>1.155912608758862</v>
      </c>
      <c r="M68" s="232">
        <v>1.416088458526094</v>
      </c>
      <c r="N68" s="232">
        <v>1.4530436986273769</v>
      </c>
      <c r="O68" s="232">
        <v>1.411943591441899</v>
      </c>
      <c r="P68" s="232">
        <v>1.3580573429717591</v>
      </c>
      <c r="Q68" s="232">
        <v>1.419526907603611</v>
      </c>
      <c r="R68" s="232">
        <v>1.4681274201017691</v>
      </c>
      <c r="S68" s="232">
        <v>1.5104558595740729</v>
      </c>
      <c r="T68" s="232">
        <v>1.693879401938635</v>
      </c>
      <c r="U68" s="232">
        <v>2.9121154892750249</v>
      </c>
      <c r="V68" s="232">
        <v>2.9305314250960439</v>
      </c>
      <c r="W68" s="232">
        <v>3.233168832230223</v>
      </c>
      <c r="DA68" s="71" t="s">
        <v>316</v>
      </c>
    </row>
    <row r="69" spans="1:105" ht="12" customHeight="1" x14ac:dyDescent="0.25">
      <c r="A69" s="18" t="s">
        <v>36</v>
      </c>
      <c r="B69" s="232">
        <v>3.768024658879336</v>
      </c>
      <c r="C69" s="232">
        <v>2.9074061239583111</v>
      </c>
      <c r="D69" s="232">
        <v>3.4845404292157851</v>
      </c>
      <c r="E69" s="232">
        <v>3.9113554524284551</v>
      </c>
      <c r="F69" s="232">
        <v>4.5703729223247631</v>
      </c>
      <c r="G69" s="232">
        <v>4.2527871777686448</v>
      </c>
      <c r="H69" s="232">
        <v>4.2239689416264588</v>
      </c>
      <c r="I69" s="232">
        <v>3.759427176826494</v>
      </c>
      <c r="J69" s="232">
        <v>3.2928278533129611</v>
      </c>
      <c r="K69" s="232">
        <v>2.2974640754187741</v>
      </c>
      <c r="L69" s="232">
        <v>4.9950410096733657</v>
      </c>
      <c r="M69" s="232">
        <v>4.3834639831965578</v>
      </c>
      <c r="N69" s="232">
        <v>3.580843788316133</v>
      </c>
      <c r="O69" s="232">
        <v>3.3421418172102109</v>
      </c>
      <c r="P69" s="232">
        <v>3.0151834071437502</v>
      </c>
      <c r="Q69" s="232">
        <v>3.2500563558775859</v>
      </c>
      <c r="R69" s="232">
        <v>3.3051277868446221</v>
      </c>
      <c r="S69" s="232">
        <v>2.6652266375114921</v>
      </c>
      <c r="T69" s="232">
        <v>3.3485143779054209</v>
      </c>
      <c r="U69" s="232">
        <v>3.1153700986960322</v>
      </c>
      <c r="V69" s="232">
        <v>2.657751097112627</v>
      </c>
      <c r="W69" s="232">
        <v>3.1150472658601811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25.743273236783491</v>
      </c>
      <c r="C71" s="263">
        <v>23.620816247566811</v>
      </c>
      <c r="D71" s="263">
        <v>25.500173745836971</v>
      </c>
      <c r="E71" s="263">
        <v>33.882303111993082</v>
      </c>
      <c r="F71" s="263">
        <v>38.816515544998012</v>
      </c>
      <c r="G71" s="263">
        <v>37.686490644472599</v>
      </c>
      <c r="H71" s="263">
        <v>41.344624175967752</v>
      </c>
      <c r="I71" s="263">
        <v>35.596146729345833</v>
      </c>
      <c r="J71" s="263">
        <v>33.131956870810669</v>
      </c>
      <c r="K71" s="263">
        <v>24.5046895733831</v>
      </c>
      <c r="L71" s="263">
        <v>36.906665513661643</v>
      </c>
      <c r="M71" s="263">
        <v>37.798191534501342</v>
      </c>
      <c r="N71" s="263">
        <v>41.186778589821778</v>
      </c>
      <c r="O71" s="263">
        <v>41.460916995746501</v>
      </c>
      <c r="P71" s="263">
        <v>38.565560422652247</v>
      </c>
      <c r="Q71" s="263">
        <v>42.221798419674393</v>
      </c>
      <c r="R71" s="263">
        <v>41.275085053730344</v>
      </c>
      <c r="S71" s="263">
        <v>38.890964229872218</v>
      </c>
      <c r="T71" s="263">
        <v>40.684839184225687</v>
      </c>
      <c r="U71" s="263">
        <v>40.585913770873859</v>
      </c>
      <c r="V71" s="263">
        <v>38.531545540624478</v>
      </c>
      <c r="W71" s="263">
        <v>44.364121919245413</v>
      </c>
      <c r="DA71" s="70" t="s">
        <v>318</v>
      </c>
    </row>
    <row r="72" spans="1:105" ht="12" customHeight="1" x14ac:dyDescent="0.25">
      <c r="A72" s="57" t="s">
        <v>181</v>
      </c>
      <c r="B72" s="263">
        <v>18.372929836802591</v>
      </c>
      <c r="C72" s="263">
        <v>16.698102767896899</v>
      </c>
      <c r="D72" s="263">
        <v>18.073678852453298</v>
      </c>
      <c r="E72" s="263">
        <v>24.229949640987439</v>
      </c>
      <c r="F72" s="263">
        <v>27.808895226623289</v>
      </c>
      <c r="G72" s="263">
        <v>27.19262461471288</v>
      </c>
      <c r="H72" s="263">
        <v>29.809748414135949</v>
      </c>
      <c r="I72" s="263">
        <v>25.866310178060111</v>
      </c>
      <c r="J72" s="263">
        <v>24.267241879125962</v>
      </c>
      <c r="K72" s="263">
        <v>18.022881834624659</v>
      </c>
      <c r="L72" s="263">
        <v>27.1425560790776</v>
      </c>
      <c r="M72" s="263">
        <v>27.62043655991851</v>
      </c>
      <c r="N72" s="263">
        <v>30.175575736947909</v>
      </c>
      <c r="O72" s="263">
        <v>30.15291227666998</v>
      </c>
      <c r="P72" s="263">
        <v>28.075433324868659</v>
      </c>
      <c r="Q72" s="263">
        <v>30.812562568246811</v>
      </c>
      <c r="R72" s="263">
        <v>30.20411437054744</v>
      </c>
      <c r="S72" s="263">
        <v>28.604114853696569</v>
      </c>
      <c r="T72" s="263">
        <v>29.550091439909391</v>
      </c>
      <c r="U72" s="263">
        <v>27.68959998333661</v>
      </c>
      <c r="V72" s="263">
        <v>26.128086750871748</v>
      </c>
      <c r="W72" s="263">
        <v>30.176429774797601</v>
      </c>
      <c r="DA72" s="70" t="s">
        <v>319</v>
      </c>
    </row>
    <row r="73" spans="1:105" ht="12" customHeight="1" x14ac:dyDescent="0.25">
      <c r="A73" s="60" t="s">
        <v>183</v>
      </c>
      <c r="B73" s="264">
        <v>7.6838814540714813</v>
      </c>
      <c r="C73" s="264">
        <v>6.6865530914375197</v>
      </c>
      <c r="D73" s="264">
        <v>7.4760617135397034</v>
      </c>
      <c r="E73" s="264">
        <v>10.012014593063251</v>
      </c>
      <c r="F73" s="264">
        <v>11.463875029748831</v>
      </c>
      <c r="G73" s="264">
        <v>11.837352326462749</v>
      </c>
      <c r="H73" s="264">
        <v>12.855923148120469</v>
      </c>
      <c r="I73" s="264">
        <v>10.750388013544439</v>
      </c>
      <c r="J73" s="264">
        <v>10.76549691852814</v>
      </c>
      <c r="K73" s="264">
        <v>7.9285747126505797</v>
      </c>
      <c r="L73" s="264">
        <v>11.62015680533621</v>
      </c>
      <c r="M73" s="264">
        <v>10.763927911019771</v>
      </c>
      <c r="N73" s="264">
        <v>12.236750084849691</v>
      </c>
      <c r="O73" s="264">
        <v>10.399770143364581</v>
      </c>
      <c r="P73" s="264">
        <v>9.6359830383033458</v>
      </c>
      <c r="Q73" s="264">
        <v>10.160007540633449</v>
      </c>
      <c r="R73" s="264">
        <v>10.036133562742149</v>
      </c>
      <c r="S73" s="264">
        <v>10.29341858528606</v>
      </c>
      <c r="T73" s="264">
        <v>9.7225932370222274</v>
      </c>
      <c r="U73" s="264">
        <v>5.354399596977915</v>
      </c>
      <c r="V73" s="264">
        <v>4.661121175659475</v>
      </c>
      <c r="W73" s="264">
        <v>5.1095225387046721</v>
      </c>
      <c r="DA73" s="72" t="s">
        <v>320</v>
      </c>
    </row>
    <row r="74" spans="1:105" ht="12" customHeight="1" x14ac:dyDescent="0.25">
      <c r="A74" s="59" t="s">
        <v>33</v>
      </c>
      <c r="B74" s="232">
        <v>4.8590979035715653</v>
      </c>
      <c r="C74" s="232">
        <v>4.4276902711623274</v>
      </c>
      <c r="D74" s="232">
        <v>4.7807471796960437</v>
      </c>
      <c r="E74" s="232">
        <v>6.923838429501644</v>
      </c>
      <c r="F74" s="232">
        <v>8.0484430074221667</v>
      </c>
      <c r="G74" s="232">
        <v>8.9037117348695638</v>
      </c>
      <c r="H74" s="232">
        <v>9.8557503968177933</v>
      </c>
      <c r="I74" s="232">
        <v>8.2706340496792485</v>
      </c>
      <c r="J74" s="232">
        <v>8.6191973004286258</v>
      </c>
      <c r="K74" s="232">
        <v>6.5244025904667611</v>
      </c>
      <c r="L74" s="232">
        <v>8.7049278238064254</v>
      </c>
      <c r="M74" s="232">
        <v>8.4429820456480957</v>
      </c>
      <c r="N74" s="232">
        <v>10.31580586573569</v>
      </c>
      <c r="O74" s="232">
        <v>8.9595494013344776</v>
      </c>
      <c r="P74" s="232">
        <v>8.2479047285357847</v>
      </c>
      <c r="Q74" s="232">
        <v>8.8422006900345842</v>
      </c>
      <c r="R74" s="232">
        <v>8.8761431984113184</v>
      </c>
      <c r="S74" s="232">
        <v>9.2751462984391733</v>
      </c>
      <c r="T74" s="232">
        <v>8.2868817784435063</v>
      </c>
      <c r="U74" s="232">
        <v>0.57999418263564928</v>
      </c>
      <c r="V74" s="232">
        <v>0.54982336152841138</v>
      </c>
      <c r="W74" s="232">
        <v>0.57995528344779113</v>
      </c>
      <c r="DA74" s="71" t="s">
        <v>321</v>
      </c>
    </row>
    <row r="75" spans="1:105" ht="12" customHeight="1" x14ac:dyDescent="0.25">
      <c r="A75" s="59" t="s">
        <v>160</v>
      </c>
      <c r="B75" s="232">
        <v>0.36234594794589059</v>
      </c>
      <c r="C75" s="232">
        <v>0.26048832313703008</v>
      </c>
      <c r="D75" s="232">
        <v>0.27749078856836967</v>
      </c>
      <c r="E75" s="232">
        <v>0.43644816438943218</v>
      </c>
      <c r="F75" s="232">
        <v>0.2382950157848486</v>
      </c>
      <c r="G75" s="232">
        <v>0.3006812982110354</v>
      </c>
      <c r="H75" s="232">
        <v>0.31738286740420563</v>
      </c>
      <c r="I75" s="232">
        <v>0.31206405262628528</v>
      </c>
      <c r="J75" s="232">
        <v>0.37420372084864861</v>
      </c>
      <c r="K75" s="232">
        <v>0.21186842274084569</v>
      </c>
      <c r="L75" s="232">
        <v>0.67889697656989656</v>
      </c>
      <c r="M75" s="232">
        <v>0.25549061858898492</v>
      </c>
      <c r="N75" s="232">
        <v>0.40223912689907382</v>
      </c>
      <c r="O75" s="232">
        <v>0.27018780903209938</v>
      </c>
      <c r="P75" s="232">
        <v>0.25441073670569392</v>
      </c>
      <c r="Q75" s="232">
        <v>0.26031288174368811</v>
      </c>
      <c r="R75" s="232">
        <v>0.16663674716405211</v>
      </c>
      <c r="S75" s="232">
        <v>0.24233045911654111</v>
      </c>
      <c r="T75" s="232">
        <v>0.1656729956886546</v>
      </c>
      <c r="U75" s="232">
        <v>0.68187390706634488</v>
      </c>
      <c r="V75" s="232">
        <v>0.16161633600021061</v>
      </c>
      <c r="W75" s="232">
        <v>8.5262288288021751E-2</v>
      </c>
      <c r="DA75" s="71" t="s">
        <v>322</v>
      </c>
    </row>
    <row r="76" spans="1:105" ht="12" customHeight="1" x14ac:dyDescent="0.25">
      <c r="A76" s="59" t="s">
        <v>70</v>
      </c>
      <c r="B76" s="232">
        <v>0.56281093333917431</v>
      </c>
      <c r="C76" s="232">
        <v>0.48822068887065623</v>
      </c>
      <c r="D76" s="232">
        <v>0.80887135617742312</v>
      </c>
      <c r="E76" s="232">
        <v>0.8097053181775149</v>
      </c>
      <c r="F76" s="232">
        <v>1.0517561983016239</v>
      </c>
      <c r="G76" s="232">
        <v>0.86120570306307043</v>
      </c>
      <c r="H76" s="232">
        <v>0.96336078185168994</v>
      </c>
      <c r="I76" s="232">
        <v>0.62350941728038856</v>
      </c>
      <c r="J76" s="232">
        <v>0.47680137850472859</v>
      </c>
      <c r="K76" s="232">
        <v>0.33883075704859028</v>
      </c>
      <c r="L76" s="232">
        <v>0.53654145435638068</v>
      </c>
      <c r="M76" s="232">
        <v>0.45635601089880662</v>
      </c>
      <c r="N76" s="232">
        <v>0.32175538560313888</v>
      </c>
      <c r="O76" s="232">
        <v>0.18325895331548109</v>
      </c>
      <c r="P76" s="232">
        <v>0.16545906753435211</v>
      </c>
      <c r="Q76" s="232">
        <v>0.12696915966175931</v>
      </c>
      <c r="R76" s="232">
        <v>3.0659634556822229E-2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323</v>
      </c>
    </row>
    <row r="77" spans="1:105" ht="12" customHeight="1" x14ac:dyDescent="0.25">
      <c r="A77" s="59" t="s">
        <v>162</v>
      </c>
      <c r="B77" s="232">
        <v>1.89962666921485</v>
      </c>
      <c r="C77" s="232">
        <v>1.5101538082675059</v>
      </c>
      <c r="D77" s="232">
        <v>1.608952389097865</v>
      </c>
      <c r="E77" s="232">
        <v>1.8420226809946609</v>
      </c>
      <c r="F77" s="232">
        <v>2.1253808082401928</v>
      </c>
      <c r="G77" s="232">
        <v>1.77175359031908</v>
      </c>
      <c r="H77" s="232">
        <v>1.719429102046776</v>
      </c>
      <c r="I77" s="232">
        <v>1.5441804939585171</v>
      </c>
      <c r="J77" s="232">
        <v>1.29529451874614</v>
      </c>
      <c r="K77" s="232">
        <v>0.85347294239438209</v>
      </c>
      <c r="L77" s="232">
        <v>1.6997905506035049</v>
      </c>
      <c r="M77" s="232">
        <v>1.6090992358838849</v>
      </c>
      <c r="N77" s="232">
        <v>1.1969497066117829</v>
      </c>
      <c r="O77" s="232">
        <v>0.98677397968252112</v>
      </c>
      <c r="P77" s="232">
        <v>0.96820850552751547</v>
      </c>
      <c r="Q77" s="232">
        <v>0.93052480919341463</v>
      </c>
      <c r="R77" s="232">
        <v>0.96269398260995198</v>
      </c>
      <c r="S77" s="232">
        <v>0.77594182773034037</v>
      </c>
      <c r="T77" s="232">
        <v>1.2700384628900661</v>
      </c>
      <c r="U77" s="232">
        <v>4.092531507275921</v>
      </c>
      <c r="V77" s="232">
        <v>3.9496814781308531</v>
      </c>
      <c r="W77" s="232">
        <v>4.4443049669688586</v>
      </c>
      <c r="DA77" s="71" t="s">
        <v>324</v>
      </c>
    </row>
    <row r="78" spans="1:105" ht="12" customHeight="1" x14ac:dyDescent="0.25">
      <c r="A78" s="60" t="s">
        <v>189</v>
      </c>
      <c r="B78" s="264">
        <v>10.68904838273111</v>
      </c>
      <c r="C78" s="264">
        <v>10.01154967645938</v>
      </c>
      <c r="D78" s="264">
        <v>10.59761713891359</v>
      </c>
      <c r="E78" s="264">
        <v>14.217935047924181</v>
      </c>
      <c r="F78" s="264">
        <v>16.345020196874451</v>
      </c>
      <c r="G78" s="264">
        <v>15.355272288250131</v>
      </c>
      <c r="H78" s="264">
        <v>16.953825266015478</v>
      </c>
      <c r="I78" s="264">
        <v>15.11592216451567</v>
      </c>
      <c r="J78" s="264">
        <v>13.50174496059782</v>
      </c>
      <c r="K78" s="264">
        <v>10.094307121974079</v>
      </c>
      <c r="L78" s="264">
        <v>15.522399273741391</v>
      </c>
      <c r="M78" s="264">
        <v>16.856508648898739</v>
      </c>
      <c r="N78" s="264">
        <v>17.93882565209822</v>
      </c>
      <c r="O78" s="264">
        <v>19.753142133305399</v>
      </c>
      <c r="P78" s="264">
        <v>18.439450286565322</v>
      </c>
      <c r="Q78" s="264">
        <v>20.652555027613371</v>
      </c>
      <c r="R78" s="264">
        <v>20.1679808078053</v>
      </c>
      <c r="S78" s="264">
        <v>18.31069626841051</v>
      </c>
      <c r="T78" s="264">
        <v>19.82749820288717</v>
      </c>
      <c r="U78" s="264">
        <v>22.3352003863587</v>
      </c>
      <c r="V78" s="264">
        <v>21.466965575212281</v>
      </c>
      <c r="W78" s="264">
        <v>25.066907236092931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6.0713662246162343</v>
      </c>
      <c r="C79" s="263">
        <f t="shared" si="1"/>
        <v>5.4418432245435433</v>
      </c>
      <c r="D79" s="263">
        <f t="shared" si="1"/>
        <v>5.9685916685691627</v>
      </c>
      <c r="E79" s="263">
        <f t="shared" si="1"/>
        <v>7.9375225079947445</v>
      </c>
      <c r="F79" s="263">
        <f t="shared" si="1"/>
        <v>9.1425619579357136</v>
      </c>
      <c r="G79" s="263">
        <f t="shared" si="1"/>
        <v>8.9197638337473144</v>
      </c>
      <c r="H79" s="263">
        <f t="shared" si="1"/>
        <v>9.7697392956405906</v>
      </c>
      <c r="I79" s="263">
        <f t="shared" si="1"/>
        <v>10.305813244290491</v>
      </c>
      <c r="J79" s="263">
        <f t="shared" si="1"/>
        <v>9.5004646501218488</v>
      </c>
      <c r="K79" s="263">
        <f t="shared" si="1"/>
        <v>7.8920687942076277</v>
      </c>
      <c r="L79" s="263">
        <f t="shared" si="1"/>
        <v>11.424351903734623</v>
      </c>
      <c r="M79" s="263">
        <f t="shared" si="1"/>
        <v>11.341974725638313</v>
      </c>
      <c r="N79" s="263">
        <f t="shared" si="1"/>
        <v>13.042421263381851</v>
      </c>
      <c r="O79" s="263">
        <f t="shared" si="1"/>
        <v>12.108695541203787</v>
      </c>
      <c r="P79" s="263">
        <f t="shared" si="1"/>
        <v>14.768780136606249</v>
      </c>
      <c r="Q79" s="263">
        <f t="shared" si="1"/>
        <v>16.080892539920153</v>
      </c>
      <c r="R79" s="263">
        <f t="shared" si="1"/>
        <v>15.611033380219636</v>
      </c>
      <c r="S79" s="263">
        <f t="shared" si="1"/>
        <v>14.367369843857022</v>
      </c>
      <c r="T79" s="263">
        <f t="shared" si="1"/>
        <v>14.726120308285163</v>
      </c>
      <c r="U79" s="263">
        <f t="shared" si="1"/>
        <v>14.239579904990187</v>
      </c>
      <c r="V79" s="263">
        <f t="shared" si="1"/>
        <v>12.846614082698181</v>
      </c>
      <c r="W79" s="263">
        <f t="shared" si="1"/>
        <v>15.021770508115928</v>
      </c>
      <c r="DA79" s="70"/>
    </row>
    <row r="80" spans="1:105" ht="12" customHeight="1" x14ac:dyDescent="0.25">
      <c r="A80" s="60" t="s">
        <v>192</v>
      </c>
      <c r="B80" s="264">
        <v>1.7691306644952449</v>
      </c>
      <c r="C80" s="264">
        <v>1.5418582277061359</v>
      </c>
      <c r="D80" s="264">
        <v>1.693289354158346</v>
      </c>
      <c r="E80" s="264">
        <v>2.3048060741005609</v>
      </c>
      <c r="F80" s="264">
        <v>2.6230439733701232</v>
      </c>
      <c r="G80" s="264">
        <v>2.744825345579943</v>
      </c>
      <c r="H80" s="264">
        <v>2.983084612657295</v>
      </c>
      <c r="I80" s="264">
        <v>2.5070678666523869</v>
      </c>
      <c r="J80" s="264">
        <v>2.5322051085997881</v>
      </c>
      <c r="K80" s="264">
        <v>1.8671370265850871</v>
      </c>
      <c r="L80" s="264">
        <v>2.7180482601262601</v>
      </c>
      <c r="M80" s="264">
        <v>2.518862378992754</v>
      </c>
      <c r="N80" s="264">
        <v>2.898432373877466</v>
      </c>
      <c r="O80" s="264">
        <v>2.464353543753607</v>
      </c>
      <c r="P80" s="264">
        <v>2.2836604202814321</v>
      </c>
      <c r="Q80" s="264">
        <v>2.4106487558182512</v>
      </c>
      <c r="R80" s="264">
        <v>2.386033170492706</v>
      </c>
      <c r="S80" s="264">
        <v>2.4486954690978631</v>
      </c>
      <c r="T80" s="264">
        <v>2.312902152974694</v>
      </c>
      <c r="U80" s="264">
        <v>1.2737550624436089</v>
      </c>
      <c r="V80" s="264">
        <v>1.108831454699486</v>
      </c>
      <c r="W80" s="264">
        <v>1.21550139889039</v>
      </c>
      <c r="DA80" s="72" t="s">
        <v>326</v>
      </c>
    </row>
    <row r="81" spans="1:105" ht="12" customHeight="1" x14ac:dyDescent="0.25">
      <c r="A81" s="59" t="s">
        <v>33</v>
      </c>
      <c r="B81" s="232">
        <v>1.207175111939349</v>
      </c>
      <c r="C81" s="232">
        <v>1.1014044150808839</v>
      </c>
      <c r="D81" s="232">
        <v>1.2141828672047279</v>
      </c>
      <c r="E81" s="232">
        <v>1.734141332541165</v>
      </c>
      <c r="F81" s="232">
        <v>2.0275815391070879</v>
      </c>
      <c r="G81" s="232">
        <v>2.226567708881237</v>
      </c>
      <c r="H81" s="232">
        <v>2.4721785305349999</v>
      </c>
      <c r="I81" s="232">
        <v>2.0475253717805399</v>
      </c>
      <c r="J81" s="232">
        <v>2.121316094083312</v>
      </c>
      <c r="K81" s="232">
        <v>1.605054626910918</v>
      </c>
      <c r="L81" s="232">
        <v>2.134719870437408</v>
      </c>
      <c r="M81" s="232">
        <v>2.0632123692530051</v>
      </c>
      <c r="N81" s="232">
        <v>2.5094149379499191</v>
      </c>
      <c r="O81" s="232">
        <v>2.161158237571315</v>
      </c>
      <c r="P81" s="232">
        <v>1.9888459853905871</v>
      </c>
      <c r="Q81" s="232">
        <v>2.1245249228342709</v>
      </c>
      <c r="R81" s="232">
        <v>2.1167185332213232</v>
      </c>
      <c r="S81" s="232">
        <v>2.2064592562740559</v>
      </c>
      <c r="T81" s="232">
        <v>1.971361573970261</v>
      </c>
      <c r="U81" s="232">
        <v>0.1379744848959297</v>
      </c>
      <c r="V81" s="232">
        <v>0.13079716549206691</v>
      </c>
      <c r="W81" s="232">
        <v>0.13796523119034379</v>
      </c>
      <c r="DA81" s="71" t="s">
        <v>327</v>
      </c>
    </row>
    <row r="82" spans="1:105" ht="12" customHeight="1" x14ac:dyDescent="0.25">
      <c r="A82" s="59" t="s">
        <v>160</v>
      </c>
      <c r="B82" s="232">
        <v>9.0019797697601045E-2</v>
      </c>
      <c r="C82" s="232">
        <v>6.479743875689499E-2</v>
      </c>
      <c r="D82" s="232">
        <v>7.0475293635641589E-2</v>
      </c>
      <c r="E82" s="232">
        <v>0.1093126029854386</v>
      </c>
      <c r="F82" s="232">
        <v>6.0031806701125311E-2</v>
      </c>
      <c r="G82" s="232">
        <v>7.5191929972223945E-2</v>
      </c>
      <c r="H82" s="232">
        <v>7.9611098005247044E-2</v>
      </c>
      <c r="I82" s="232">
        <v>7.7256358041588938E-2</v>
      </c>
      <c r="J82" s="232">
        <v>9.2097250803461983E-2</v>
      </c>
      <c r="K82" s="232">
        <v>5.2121307276990783E-2</v>
      </c>
      <c r="L82" s="232">
        <v>0.1664867182356394</v>
      </c>
      <c r="M82" s="232">
        <v>6.2434268088086567E-2</v>
      </c>
      <c r="N82" s="232">
        <v>9.784837818838521E-2</v>
      </c>
      <c r="O82" s="232">
        <v>6.5172765172107364E-2</v>
      </c>
      <c r="P82" s="232">
        <v>6.1346946769013672E-2</v>
      </c>
      <c r="Q82" s="232">
        <v>6.2545651742848277E-2</v>
      </c>
      <c r="R82" s="232">
        <v>3.9738328140199057E-2</v>
      </c>
      <c r="S82" s="232">
        <v>5.7647854534090999E-2</v>
      </c>
      <c r="T82" s="232">
        <v>3.9411854335213978E-2</v>
      </c>
      <c r="U82" s="232">
        <v>0.16221059436134991</v>
      </c>
      <c r="V82" s="232">
        <v>3.8446817878524622E-2</v>
      </c>
      <c r="W82" s="232">
        <v>2.028299707098646E-2</v>
      </c>
      <c r="DA82" s="71" t="s">
        <v>328</v>
      </c>
    </row>
    <row r="83" spans="1:105" ht="12" customHeight="1" x14ac:dyDescent="0.25">
      <c r="A83" s="59" t="s">
        <v>162</v>
      </c>
      <c r="B83" s="232">
        <v>0.47193575485829542</v>
      </c>
      <c r="C83" s="232">
        <v>0.37565637386835682</v>
      </c>
      <c r="D83" s="232">
        <v>0.40863119331797648</v>
      </c>
      <c r="E83" s="232">
        <v>0.46135213857395713</v>
      </c>
      <c r="F83" s="232">
        <v>0.53543062756190984</v>
      </c>
      <c r="G83" s="232">
        <v>0.44306570672648221</v>
      </c>
      <c r="H83" s="232">
        <v>0.43129498411704748</v>
      </c>
      <c r="I83" s="232">
        <v>0.38228613683025792</v>
      </c>
      <c r="J83" s="232">
        <v>0.31879176371301349</v>
      </c>
      <c r="K83" s="232">
        <v>0.20996109239717789</v>
      </c>
      <c r="L83" s="232">
        <v>0.41684167145321238</v>
      </c>
      <c r="M83" s="232">
        <v>0.39321574165166301</v>
      </c>
      <c r="N83" s="232">
        <v>0.29116905773916202</v>
      </c>
      <c r="O83" s="232">
        <v>0.23802254101018461</v>
      </c>
      <c r="P83" s="232">
        <v>0.23346748812183071</v>
      </c>
      <c r="Q83" s="232">
        <v>0.22357818124113199</v>
      </c>
      <c r="R83" s="232">
        <v>0.22957630913118371</v>
      </c>
      <c r="S83" s="232">
        <v>0.18458835828971551</v>
      </c>
      <c r="T83" s="232">
        <v>0.30212872466921969</v>
      </c>
      <c r="U83" s="232">
        <v>0.97356998318632948</v>
      </c>
      <c r="V83" s="232">
        <v>0.93958747132889409</v>
      </c>
      <c r="W83" s="232">
        <v>1.05725317062906</v>
      </c>
      <c r="DA83" s="71" t="s">
        <v>329</v>
      </c>
    </row>
    <row r="84" spans="1:105" ht="12" customHeight="1" x14ac:dyDescent="0.25">
      <c r="A84" s="60" t="s">
        <v>197</v>
      </c>
      <c r="B84" s="264">
        <v>1.6466905527927591</v>
      </c>
      <c r="C84" s="264">
        <v>1.409574796451085</v>
      </c>
      <c r="D84" s="264">
        <v>1.58378890037536</v>
      </c>
      <c r="E84" s="264">
        <v>2.0716990761038669</v>
      </c>
      <c r="F84" s="264">
        <v>2.401844395157914</v>
      </c>
      <c r="G84" s="264">
        <v>2.3350170648130821</v>
      </c>
      <c r="H84" s="264">
        <v>2.534022346979933</v>
      </c>
      <c r="I84" s="264">
        <v>4.056561409178518</v>
      </c>
      <c r="J84" s="264">
        <v>3.6452738985666451</v>
      </c>
      <c r="K84" s="264">
        <v>3.5416523980664638</v>
      </c>
      <c r="L84" s="264">
        <v>4.8997270886715203</v>
      </c>
      <c r="M84" s="264">
        <v>4.7038856375523412</v>
      </c>
      <c r="N84" s="264">
        <v>5.7802040677895317</v>
      </c>
      <c r="O84" s="264">
        <v>4.8796307461285897</v>
      </c>
      <c r="P84" s="264">
        <v>8.0387508648073975</v>
      </c>
      <c r="Q84" s="264">
        <v>8.7080325185488228</v>
      </c>
      <c r="R84" s="264">
        <v>8.4154857844555799</v>
      </c>
      <c r="S84" s="264">
        <v>7.5627532959664663</v>
      </c>
      <c r="T84" s="264">
        <v>7.6964659305094809</v>
      </c>
      <c r="U84" s="264">
        <v>7.6525167773670333</v>
      </c>
      <c r="V84" s="264">
        <v>6.6310184462289241</v>
      </c>
      <c r="W84" s="264">
        <v>7.8431168615302331</v>
      </c>
      <c r="DA84" s="72" t="s">
        <v>330</v>
      </c>
    </row>
    <row r="85" spans="1:105" ht="12" customHeight="1" x14ac:dyDescent="0.25">
      <c r="A85" s="64" t="s">
        <v>30</v>
      </c>
      <c r="B85" s="231">
        <v>2.8227991413137441E-3</v>
      </c>
      <c r="C85" s="231">
        <v>2.285455510550473E-3</v>
      </c>
      <c r="D85" s="231">
        <v>2.5352447741972799E-3</v>
      </c>
      <c r="E85" s="231">
        <v>3.428205204383904E-3</v>
      </c>
      <c r="F85" s="231">
        <v>5.1737074396966459E-3</v>
      </c>
      <c r="G85" s="231">
        <v>4.497691682037553E-3</v>
      </c>
      <c r="H85" s="231">
        <v>4.6175311535825679E-3</v>
      </c>
      <c r="I85" s="231">
        <v>2.298923986820346E-3</v>
      </c>
      <c r="J85" s="231">
        <v>0</v>
      </c>
      <c r="K85" s="231">
        <v>1.4184515896552639E-3</v>
      </c>
      <c r="L85" s="231">
        <v>4.5326495497485606E-3</v>
      </c>
      <c r="M85" s="231">
        <v>2.4174351557237719E-3</v>
      </c>
      <c r="N85" s="231">
        <v>0</v>
      </c>
      <c r="O85" s="231">
        <v>1.253620954542004E-3</v>
      </c>
      <c r="P85" s="231">
        <v>1.6845160390808989E-3</v>
      </c>
      <c r="Q85" s="231">
        <v>1.6652354343955221E-3</v>
      </c>
      <c r="R85" s="231">
        <v>5.4036768871903106E-4</v>
      </c>
      <c r="S85" s="231">
        <v>4.7662481525022999E-4</v>
      </c>
      <c r="T85" s="231">
        <v>0</v>
      </c>
      <c r="U85" s="231">
        <v>0</v>
      </c>
      <c r="V85" s="231">
        <v>0</v>
      </c>
      <c r="W85" s="231">
        <v>6.7013185772117432E-3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0.48549394555784858</v>
      </c>
      <c r="C87" s="231">
        <v>0.51189658213575806</v>
      </c>
      <c r="D87" s="231">
        <v>0.49986763669271361</v>
      </c>
      <c r="E87" s="231">
        <v>0.8977230252069397</v>
      </c>
      <c r="F87" s="231">
        <v>1.0397134114931561</v>
      </c>
      <c r="G87" s="231">
        <v>1.1762077100371</v>
      </c>
      <c r="H87" s="231">
        <v>1.393284479022215</v>
      </c>
      <c r="I87" s="231">
        <v>0.62497360039804506</v>
      </c>
      <c r="J87" s="231">
        <v>0.69917268167740054</v>
      </c>
      <c r="K87" s="231">
        <v>0.40251303520221798</v>
      </c>
      <c r="L87" s="231">
        <v>0.4945721056129746</v>
      </c>
      <c r="M87" s="231">
        <v>0.58682021027958831</v>
      </c>
      <c r="N87" s="231">
        <v>0.64895140554543951</v>
      </c>
      <c r="O87" s="231">
        <v>0.73795934155052856</v>
      </c>
      <c r="P87" s="231">
        <v>0.33721284864084</v>
      </c>
      <c r="Q87" s="231">
        <v>0.37618695439346389</v>
      </c>
      <c r="R87" s="231">
        <v>0.38080682177639857</v>
      </c>
      <c r="S87" s="231">
        <v>0.44382159575228808</v>
      </c>
      <c r="T87" s="231">
        <v>0.3797175186758372</v>
      </c>
      <c r="U87" s="231">
        <v>2.4436860089930471E-2</v>
      </c>
      <c r="V87" s="231">
        <v>2.6620852521933299E-2</v>
      </c>
      <c r="W87" s="231">
        <v>2.6673289625336102E-2</v>
      </c>
      <c r="DA87" s="73" t="s">
        <v>333</v>
      </c>
    </row>
    <row r="88" spans="1:105" ht="12" customHeight="1" x14ac:dyDescent="0.25">
      <c r="A88" s="64" t="s">
        <v>160</v>
      </c>
      <c r="B88" s="231">
        <v>3.6892062940869018E-2</v>
      </c>
      <c r="C88" s="231">
        <v>3.068842639357942E-2</v>
      </c>
      <c r="D88" s="231">
        <v>2.95657688012902E-2</v>
      </c>
      <c r="E88" s="231">
        <v>5.7664625222190978E-2</v>
      </c>
      <c r="F88" s="231">
        <v>3.1368813685607698E-2</v>
      </c>
      <c r="G88" s="231">
        <v>4.0476291107771158E-2</v>
      </c>
      <c r="H88" s="231">
        <v>4.5720918401454397E-2</v>
      </c>
      <c r="I88" s="231">
        <v>2.402967930479678E-2</v>
      </c>
      <c r="J88" s="231">
        <v>3.0931935327822169E-2</v>
      </c>
      <c r="K88" s="231">
        <v>1.331946541306951E-2</v>
      </c>
      <c r="L88" s="231">
        <v>3.930517019487615E-2</v>
      </c>
      <c r="M88" s="231">
        <v>1.809528875914191E-2</v>
      </c>
      <c r="N88" s="231">
        <v>2.578544871192243E-2</v>
      </c>
      <c r="O88" s="231">
        <v>2.2677406183634719E-2</v>
      </c>
      <c r="P88" s="231">
        <v>1.0599302253569139E-2</v>
      </c>
      <c r="Q88" s="231">
        <v>1.128548911039714E-2</v>
      </c>
      <c r="R88" s="231">
        <v>7.285050423949474E-3</v>
      </c>
      <c r="S88" s="231">
        <v>1.1816178153370899E-2</v>
      </c>
      <c r="T88" s="231">
        <v>7.7357527312107311E-3</v>
      </c>
      <c r="U88" s="231">
        <v>2.9275694036603461E-2</v>
      </c>
      <c r="V88" s="231">
        <v>7.973800956122162E-3</v>
      </c>
      <c r="W88" s="231">
        <v>3.99595343428187E-3</v>
      </c>
      <c r="DA88" s="73" t="s">
        <v>334</v>
      </c>
    </row>
    <row r="89" spans="1:105" ht="12" customHeight="1" x14ac:dyDescent="0.25">
      <c r="A89" s="64" t="s">
        <v>70</v>
      </c>
      <c r="B89" s="231">
        <v>5.5553246921178613E-2</v>
      </c>
      <c r="C89" s="231">
        <v>5.5762203709977011E-2</v>
      </c>
      <c r="D89" s="231">
        <v>8.3552115707354352E-2</v>
      </c>
      <c r="E89" s="231">
        <v>0.1037149074224773</v>
      </c>
      <c r="F89" s="231">
        <v>0.13422567788291839</v>
      </c>
      <c r="G89" s="231">
        <v>0.1123928233427391</v>
      </c>
      <c r="H89" s="231">
        <v>0.13454198106815959</v>
      </c>
      <c r="I89" s="231">
        <v>4.6546243566498002E-2</v>
      </c>
      <c r="J89" s="231">
        <v>3.8209722540407449E-2</v>
      </c>
      <c r="K89" s="231">
        <v>2.0650985267457261E-2</v>
      </c>
      <c r="L89" s="231">
        <v>3.0115250395038561E-2</v>
      </c>
      <c r="M89" s="231">
        <v>3.1335146178168648E-2</v>
      </c>
      <c r="N89" s="231">
        <v>1.999648191444265E-2</v>
      </c>
      <c r="O89" s="231">
        <v>1.491180517332428E-2</v>
      </c>
      <c r="P89" s="231">
        <v>6.6829744925425262E-3</v>
      </c>
      <c r="Q89" s="231">
        <v>5.3365472752447121E-3</v>
      </c>
      <c r="R89" s="231">
        <v>1.299469667507908E-3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0.18934412505905329</v>
      </c>
      <c r="C91" s="231">
        <v>0.1741733024170852</v>
      </c>
      <c r="D91" s="231">
        <v>0.1678254586866732</v>
      </c>
      <c r="E91" s="231">
        <v>0.2382570829992337</v>
      </c>
      <c r="F91" s="231">
        <v>0.27390120015947123</v>
      </c>
      <c r="G91" s="231">
        <v>0.23349181443174569</v>
      </c>
      <c r="H91" s="231">
        <v>0.2424877387361864</v>
      </c>
      <c r="I91" s="231">
        <v>0.1164062603300688</v>
      </c>
      <c r="J91" s="231">
        <v>0.104819374598105</v>
      </c>
      <c r="K91" s="231">
        <v>5.252721350371032E-2</v>
      </c>
      <c r="L91" s="231">
        <v>9.6341912131283278E-2</v>
      </c>
      <c r="M91" s="231">
        <v>0.1115700000064673</v>
      </c>
      <c r="N91" s="231">
        <v>7.5117361871515742E-2</v>
      </c>
      <c r="O91" s="231">
        <v>8.1081049750647213E-2</v>
      </c>
      <c r="P91" s="231">
        <v>3.9489785909981007E-2</v>
      </c>
      <c r="Q91" s="231">
        <v>3.9493600353702342E-2</v>
      </c>
      <c r="R91" s="231">
        <v>4.1202548992424148E-2</v>
      </c>
      <c r="S91" s="231">
        <v>3.7040107041672772E-2</v>
      </c>
      <c r="T91" s="231">
        <v>5.805528645578973E-2</v>
      </c>
      <c r="U91" s="231">
        <v>0.17201614235050641</v>
      </c>
      <c r="V91" s="231">
        <v>0.19077271115584071</v>
      </c>
      <c r="W91" s="231">
        <v>0.20391131784917699</v>
      </c>
      <c r="DA91" s="73" t="s">
        <v>337</v>
      </c>
    </row>
    <row r="92" spans="1:105" ht="12" customHeight="1" x14ac:dyDescent="0.25">
      <c r="A92" s="64" t="s">
        <v>36</v>
      </c>
      <c r="B92" s="231">
        <v>0.87658437317249538</v>
      </c>
      <c r="C92" s="231">
        <v>0.63476882628413478</v>
      </c>
      <c r="D92" s="231">
        <v>0.80044267571313088</v>
      </c>
      <c r="E92" s="231">
        <v>0.77091123004864126</v>
      </c>
      <c r="F92" s="231">
        <v>0.9174615844970635</v>
      </c>
      <c r="G92" s="231">
        <v>0.7664036957816156</v>
      </c>
      <c r="H92" s="231">
        <v>0.71170869478103638</v>
      </c>
      <c r="I92" s="231">
        <v>0.33830658363252297</v>
      </c>
      <c r="J92" s="231">
        <v>0.2736558409808339</v>
      </c>
      <c r="K92" s="231">
        <v>0.13082996499621941</v>
      </c>
      <c r="L92" s="231">
        <v>0.44471255385542779</v>
      </c>
      <c r="M92" s="231">
        <v>0.36891351273367889</v>
      </c>
      <c r="N92" s="231">
        <v>0.19774116929930621</v>
      </c>
      <c r="O92" s="231">
        <v>0.20501090428751809</v>
      </c>
      <c r="P92" s="231">
        <v>9.365489391645411E-2</v>
      </c>
      <c r="Q92" s="231">
        <v>9.6588197240166151E-2</v>
      </c>
      <c r="R92" s="231">
        <v>9.9082888868641333E-2</v>
      </c>
      <c r="S92" s="231">
        <v>6.981494666183985E-2</v>
      </c>
      <c r="T92" s="231">
        <v>0.1225918288735371</v>
      </c>
      <c r="U92" s="231">
        <v>0.19657139849982269</v>
      </c>
      <c r="V92" s="231">
        <v>0.18481373567264431</v>
      </c>
      <c r="W92" s="231">
        <v>0.2098590290948576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1.5470384300723E-3</v>
      </c>
      <c r="H93" s="231">
        <v>1.661003817298222E-3</v>
      </c>
      <c r="I93" s="231">
        <v>1.502238154440044E-3</v>
      </c>
      <c r="J93" s="231">
        <v>1.4423990911192109E-3</v>
      </c>
      <c r="K93" s="231">
        <v>1.321414430725074E-3</v>
      </c>
      <c r="L93" s="231">
        <v>1.605480450750115E-3</v>
      </c>
      <c r="M93" s="231">
        <v>1.635358375710459E-3</v>
      </c>
      <c r="N93" s="231">
        <v>1.953328326988025E-3</v>
      </c>
      <c r="O93" s="231">
        <v>1.741198124915966E-3</v>
      </c>
      <c r="P93" s="231">
        <v>1.5453090577536941E-3</v>
      </c>
      <c r="Q93" s="231">
        <v>1.58882733356874E-3</v>
      </c>
      <c r="R93" s="231">
        <v>1.5168687875634021E-3</v>
      </c>
      <c r="S93" s="231">
        <v>2.957798149265908E-3</v>
      </c>
      <c r="T93" s="231">
        <v>1.5167057879898859E-3</v>
      </c>
      <c r="U93" s="231">
        <v>0</v>
      </c>
      <c r="V93" s="231">
        <v>0</v>
      </c>
      <c r="W93" s="231">
        <v>0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2.9024978798053258</v>
      </c>
      <c r="J94" s="231">
        <v>2.4970419443509559</v>
      </c>
      <c r="K94" s="231">
        <v>2.9190718676634089</v>
      </c>
      <c r="L94" s="231">
        <v>3.7885419664814211</v>
      </c>
      <c r="M94" s="231">
        <v>3.5830986860638618</v>
      </c>
      <c r="N94" s="231">
        <v>4.8106588721199168</v>
      </c>
      <c r="O94" s="231">
        <v>3.8149954201034788</v>
      </c>
      <c r="P94" s="231">
        <v>7.5478812344971757</v>
      </c>
      <c r="Q94" s="231">
        <v>8.1758876674078849</v>
      </c>
      <c r="R94" s="231">
        <v>7.8837517682503764</v>
      </c>
      <c r="S94" s="231">
        <v>6.9968260453927789</v>
      </c>
      <c r="T94" s="231">
        <v>7.1268488379851167</v>
      </c>
      <c r="U94" s="231">
        <v>7.2302166823901706</v>
      </c>
      <c r="V94" s="231">
        <v>6.2208373459223836</v>
      </c>
      <c r="W94" s="231">
        <v>7.3919759529493687</v>
      </c>
      <c r="DA94" s="73" t="s">
        <v>340</v>
      </c>
    </row>
    <row r="95" spans="1:105" ht="12" customHeight="1" x14ac:dyDescent="0.25">
      <c r="A95" s="61" t="s">
        <v>209</v>
      </c>
      <c r="B95" s="265">
        <v>2.6555450073282301</v>
      </c>
      <c r="C95" s="265">
        <v>2.4904102003863229</v>
      </c>
      <c r="D95" s="265">
        <v>2.6915134140354562</v>
      </c>
      <c r="E95" s="265">
        <v>3.5610173577903161</v>
      </c>
      <c r="F95" s="265">
        <v>4.1176735894076764</v>
      </c>
      <c r="G95" s="265">
        <v>3.8399214233542889</v>
      </c>
      <c r="H95" s="265">
        <v>4.2526323360033613</v>
      </c>
      <c r="I95" s="265">
        <v>3.7421839684595848</v>
      </c>
      <c r="J95" s="265">
        <v>3.322985642955417</v>
      </c>
      <c r="K95" s="265">
        <v>2.4832793695560769</v>
      </c>
      <c r="L95" s="265">
        <v>3.8065765549368429</v>
      </c>
      <c r="M95" s="265">
        <v>4.1192267090932164</v>
      </c>
      <c r="N95" s="265">
        <v>4.3637848217148534</v>
      </c>
      <c r="O95" s="265">
        <v>4.7647112513215886</v>
      </c>
      <c r="P95" s="265">
        <v>4.4463688515174189</v>
      </c>
      <c r="Q95" s="265">
        <v>4.9622112655530799</v>
      </c>
      <c r="R95" s="265">
        <v>4.8095144252713506</v>
      </c>
      <c r="S95" s="265">
        <v>4.3559210787926919</v>
      </c>
      <c r="T95" s="265">
        <v>4.7167522248009881</v>
      </c>
      <c r="U95" s="265">
        <v>5.3133080651795446</v>
      </c>
      <c r="V95" s="265">
        <v>5.1067641817697718</v>
      </c>
      <c r="W95" s="265">
        <v>5.9631522476953061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</v>
      </c>
      <c r="D100" s="234">
        <f t="shared" si="2"/>
        <v>0.99999999999999967</v>
      </c>
      <c r="E100" s="234">
        <f t="shared" si="2"/>
        <v>1</v>
      </c>
      <c r="F100" s="234">
        <f t="shared" si="2"/>
        <v>0.99999999999999978</v>
      </c>
      <c r="G100" s="234">
        <f t="shared" si="2"/>
        <v>1.0000000000000004</v>
      </c>
      <c r="H100" s="234">
        <f t="shared" si="2"/>
        <v>1</v>
      </c>
      <c r="I100" s="234">
        <f t="shared" si="2"/>
        <v>1</v>
      </c>
      <c r="J100" s="234">
        <f t="shared" si="2"/>
        <v>1.0000000000000004</v>
      </c>
      <c r="K100" s="234">
        <f t="shared" si="2"/>
        <v>1</v>
      </c>
      <c r="L100" s="234">
        <f t="shared" si="2"/>
        <v>1.0000000000000002</v>
      </c>
      <c r="M100" s="234">
        <f t="shared" si="2"/>
        <v>1</v>
      </c>
      <c r="N100" s="234">
        <f t="shared" si="2"/>
        <v>1.0000000000000004</v>
      </c>
      <c r="O100" s="234">
        <f t="shared" si="2"/>
        <v>0.99999999999999978</v>
      </c>
      <c r="P100" s="234">
        <f t="shared" si="2"/>
        <v>1.0000000000000004</v>
      </c>
      <c r="Q100" s="234">
        <f t="shared" si="2"/>
        <v>1</v>
      </c>
      <c r="R100" s="234">
        <f t="shared" si="2"/>
        <v>0.99999999999999989</v>
      </c>
      <c r="S100" s="234">
        <f t="shared" si="2"/>
        <v>1</v>
      </c>
      <c r="T100" s="234">
        <f t="shared" si="2"/>
        <v>1</v>
      </c>
      <c r="U100" s="234">
        <f t="shared" si="2"/>
        <v>1.0000000000000002</v>
      </c>
      <c r="V100" s="234">
        <f t="shared" si="2"/>
        <v>1.0000000000000002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2.7213349258176345E-3</v>
      </c>
      <c r="C101" s="268">
        <f t="shared" si="3"/>
        <v>2.9023406316248997E-3</v>
      </c>
      <c r="D101" s="268">
        <f t="shared" si="3"/>
        <v>2.793741360947732E-3</v>
      </c>
      <c r="E101" s="268">
        <f t="shared" si="3"/>
        <v>2.8489945570174496E-3</v>
      </c>
      <c r="F101" s="268">
        <f t="shared" si="3"/>
        <v>2.8088945666549601E-3</v>
      </c>
      <c r="G101" s="268">
        <f t="shared" si="3"/>
        <v>2.8516892427727035E-3</v>
      </c>
      <c r="H101" s="268">
        <f t="shared" si="3"/>
        <v>2.9104933543738828E-3</v>
      </c>
      <c r="I101" s="268">
        <f t="shared" si="3"/>
        <v>2.8165272387157747E-3</v>
      </c>
      <c r="J101" s="268">
        <f t="shared" si="3"/>
        <v>2.8535599386932996E-3</v>
      </c>
      <c r="K101" s="268">
        <f t="shared" si="3"/>
        <v>2.8046166358547263E-3</v>
      </c>
      <c r="L101" s="268">
        <f t="shared" si="3"/>
        <v>2.6710367013277007E-3</v>
      </c>
      <c r="M101" s="268">
        <f t="shared" si="3"/>
        <v>2.7594619808437846E-3</v>
      </c>
      <c r="N101" s="268">
        <f t="shared" si="3"/>
        <v>3.0418637374288121E-3</v>
      </c>
      <c r="O101" s="268">
        <f t="shared" si="3"/>
        <v>3.1621698400203734E-3</v>
      </c>
      <c r="P101" s="268">
        <f t="shared" si="3"/>
        <v>2.9687019382345931E-3</v>
      </c>
      <c r="Q101" s="268">
        <f t="shared" si="3"/>
        <v>2.9974452243178829E-3</v>
      </c>
      <c r="R101" s="268">
        <f t="shared" si="3"/>
        <v>2.9963558436129269E-3</v>
      </c>
      <c r="S101" s="268">
        <f t="shared" si="3"/>
        <v>3.0703319894918009E-3</v>
      </c>
      <c r="T101" s="268">
        <f t="shared" si="3"/>
        <v>2.9659358427169564E-3</v>
      </c>
      <c r="U101" s="268">
        <f t="shared" si="3"/>
        <v>2.9185089047580465E-3</v>
      </c>
      <c r="V101" s="268">
        <f t="shared" si="3"/>
        <v>2.9809814088436887E-3</v>
      </c>
      <c r="W101" s="268">
        <f t="shared" si="3"/>
        <v>2.9202132341295305E-3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3.7642151494526226E-4</v>
      </c>
      <c r="C102" s="269">
        <f t="shared" si="4"/>
        <v>4.0145865438271538E-4</v>
      </c>
      <c r="D102" s="269">
        <f t="shared" si="4"/>
        <v>3.8643694514640443E-4</v>
      </c>
      <c r="E102" s="269">
        <f t="shared" si="4"/>
        <v>3.9407969855129155E-4</v>
      </c>
      <c r="F102" s="269">
        <f t="shared" si="4"/>
        <v>3.8853297257561843E-4</v>
      </c>
      <c r="G102" s="269">
        <f t="shared" si="4"/>
        <v>3.9445243388962513E-4</v>
      </c>
      <c r="H102" s="269">
        <f t="shared" si="4"/>
        <v>4.0258635837055808E-4</v>
      </c>
      <c r="I102" s="269">
        <f t="shared" si="4"/>
        <v>3.8958874191622947E-4</v>
      </c>
      <c r="J102" s="269">
        <f t="shared" si="4"/>
        <v>3.9471119299558914E-4</v>
      </c>
      <c r="K102" s="269">
        <f t="shared" si="4"/>
        <v>3.8794123901964277E-4</v>
      </c>
      <c r="L102" s="269">
        <f t="shared" si="4"/>
        <v>3.694641449861533E-4</v>
      </c>
      <c r="M102" s="269">
        <f t="shared" si="4"/>
        <v>3.8169533981598528E-4</v>
      </c>
      <c r="N102" s="269">
        <f t="shared" si="4"/>
        <v>4.2075782199281627E-4</v>
      </c>
      <c r="O102" s="269">
        <f t="shared" si="4"/>
        <v>4.3739884804405477E-4</v>
      </c>
      <c r="P102" s="269">
        <f t="shared" si="4"/>
        <v>4.1063790803899289E-4</v>
      </c>
      <c r="Q102" s="269">
        <f t="shared" si="4"/>
        <v>4.1461374768641396E-4</v>
      </c>
      <c r="R102" s="269">
        <f t="shared" si="4"/>
        <v>4.144630619580896E-4</v>
      </c>
      <c r="S102" s="269">
        <f t="shared" si="4"/>
        <v>4.2469561828085474E-4</v>
      </c>
      <c r="T102" s="269">
        <f t="shared" si="4"/>
        <v>4.1554862193564747E-4</v>
      </c>
      <c r="U102" s="269">
        <f t="shared" si="4"/>
        <v>4.0369508835087152E-4</v>
      </c>
      <c r="V102" s="269">
        <f t="shared" si="4"/>
        <v>4.1233643359920598E-4</v>
      </c>
      <c r="W102" s="269">
        <f t="shared" si="4"/>
        <v>4.1145437445511964E-4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5.1979851935363301E-2</v>
      </c>
      <c r="C103" s="269">
        <f t="shared" si="5"/>
        <v>5.54372175459159E-2</v>
      </c>
      <c r="D103" s="269">
        <f t="shared" si="5"/>
        <v>5.3362877501795261E-2</v>
      </c>
      <c r="E103" s="269">
        <f t="shared" si="5"/>
        <v>5.4418261358964749E-2</v>
      </c>
      <c r="F103" s="269">
        <f t="shared" si="5"/>
        <v>5.3652316843323992E-2</v>
      </c>
      <c r="G103" s="269">
        <f t="shared" si="5"/>
        <v>5.4469732188682021E-2</v>
      </c>
      <c r="H103" s="269">
        <f t="shared" si="5"/>
        <v>5.559294160521551E-2</v>
      </c>
      <c r="I103" s="269">
        <f t="shared" si="5"/>
        <v>5.379810748446423E-2</v>
      </c>
      <c r="J103" s="269">
        <f t="shared" si="5"/>
        <v>5.4505464099534343E-2</v>
      </c>
      <c r="K103" s="269">
        <f t="shared" si="5"/>
        <v>5.3570604663218432E-2</v>
      </c>
      <c r="L103" s="269">
        <f t="shared" si="5"/>
        <v>5.1019112323052299E-2</v>
      </c>
      <c r="M103" s="269">
        <f t="shared" si="5"/>
        <v>5.2708111678840215E-2</v>
      </c>
      <c r="N103" s="269">
        <f t="shared" si="5"/>
        <v>5.8102229600273898E-2</v>
      </c>
      <c r="O103" s="269">
        <f t="shared" si="5"/>
        <v>6.0400180264230142E-2</v>
      </c>
      <c r="P103" s="269">
        <f t="shared" si="5"/>
        <v>5.6704775926578181E-2</v>
      </c>
      <c r="Q103" s="269">
        <f t="shared" si="5"/>
        <v>5.7253797563191412E-2</v>
      </c>
      <c r="R103" s="269">
        <f t="shared" si="5"/>
        <v>5.7232989449053202E-2</v>
      </c>
      <c r="S103" s="269">
        <f t="shared" si="5"/>
        <v>5.8645997849104251E-2</v>
      </c>
      <c r="T103" s="269">
        <f t="shared" si="5"/>
        <v>5.6466708582763418E-2</v>
      </c>
      <c r="U103" s="269">
        <f t="shared" si="5"/>
        <v>5.57090279243663E-2</v>
      </c>
      <c r="V103" s="269">
        <f t="shared" si="5"/>
        <v>5.693932444100392E-2</v>
      </c>
      <c r="W103" s="269">
        <f t="shared" si="5"/>
        <v>5.5601544047129081E-2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8.9787702968396063E-4</v>
      </c>
      <c r="C104" s="269">
        <f t="shared" si="6"/>
        <v>9.5759803790835098E-4</v>
      </c>
      <c r="D104" s="269">
        <f t="shared" si="6"/>
        <v>9.2176680315059255E-4</v>
      </c>
      <c r="E104" s="269">
        <f t="shared" si="6"/>
        <v>9.3999703828150625E-4</v>
      </c>
      <c r="F104" s="269">
        <f t="shared" si="6"/>
        <v>9.2676645064032886E-4</v>
      </c>
      <c r="G104" s="269">
        <f t="shared" si="6"/>
        <v>9.4088612268596701E-4</v>
      </c>
      <c r="H104" s="269">
        <f t="shared" si="6"/>
        <v>9.6028794660582377E-4</v>
      </c>
      <c r="I104" s="269">
        <f t="shared" si="6"/>
        <v>9.2928477385497582E-4</v>
      </c>
      <c r="J104" s="269">
        <f t="shared" si="6"/>
        <v>9.4150333994970456E-4</v>
      </c>
      <c r="K104" s="269">
        <f t="shared" si="6"/>
        <v>9.2535499049124239E-4</v>
      </c>
      <c r="L104" s="269">
        <f t="shared" si="6"/>
        <v>8.8128163748326391E-4</v>
      </c>
      <c r="M104" s="269">
        <f t="shared" si="6"/>
        <v>9.1045666719667554E-4</v>
      </c>
      <c r="N104" s="269">
        <f t="shared" si="6"/>
        <v>1.0036322803762677E-3</v>
      </c>
      <c r="O104" s="269">
        <f t="shared" si="6"/>
        <v>1.0433260663277742E-3</v>
      </c>
      <c r="P104" s="269">
        <f t="shared" si="6"/>
        <v>9.7949328215020262E-4</v>
      </c>
      <c r="Q104" s="269">
        <f t="shared" si="6"/>
        <v>9.8897683968183049E-4</v>
      </c>
      <c r="R104" s="269">
        <f t="shared" si="6"/>
        <v>9.8861740949840135E-4</v>
      </c>
      <c r="S104" s="269">
        <f t="shared" si="6"/>
        <v>1.0130250932050414E-3</v>
      </c>
      <c r="T104" s="269">
        <f t="shared" si="6"/>
        <v>9.9120679222360324E-4</v>
      </c>
      <c r="U104" s="269">
        <f t="shared" si="6"/>
        <v>9.6293259666412338E-4</v>
      </c>
      <c r="V104" s="269">
        <f t="shared" si="6"/>
        <v>9.8354476970948369E-4</v>
      </c>
      <c r="W104" s="269">
        <f t="shared" si="6"/>
        <v>9.8144079686825832E-4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3.0401808791184317E-3</v>
      </c>
      <c r="C105" s="270">
        <f t="shared" si="7"/>
        <v>3.2227393954658602E-3</v>
      </c>
      <c r="D105" s="270">
        <f t="shared" si="7"/>
        <v>3.1274269284213333E-3</v>
      </c>
      <c r="E105" s="270">
        <f t="shared" si="7"/>
        <v>3.19330163008663E-3</v>
      </c>
      <c r="F105" s="270">
        <f t="shared" si="7"/>
        <v>3.1580319420677189E-3</v>
      </c>
      <c r="G105" s="270">
        <f t="shared" si="7"/>
        <v>3.2083371844033822E-3</v>
      </c>
      <c r="H105" s="270">
        <f t="shared" si="7"/>
        <v>3.277409168458392E-3</v>
      </c>
      <c r="I105" s="270">
        <f t="shared" si="7"/>
        <v>3.1683677278534794E-3</v>
      </c>
      <c r="J105" s="270">
        <f t="shared" si="7"/>
        <v>3.2068386039099707E-3</v>
      </c>
      <c r="K105" s="270">
        <f t="shared" si="7"/>
        <v>3.1593638626311168E-3</v>
      </c>
      <c r="L105" s="270">
        <f t="shared" si="7"/>
        <v>3.0250386756615808E-3</v>
      </c>
      <c r="M105" s="270">
        <f t="shared" si="7"/>
        <v>3.1174020245962985E-3</v>
      </c>
      <c r="N105" s="270">
        <f t="shared" si="7"/>
        <v>3.4060375543582436E-3</v>
      </c>
      <c r="O105" s="270">
        <f t="shared" si="7"/>
        <v>3.5511071992482433E-3</v>
      </c>
      <c r="P105" s="270">
        <f t="shared" si="7"/>
        <v>3.3248731310375891E-3</v>
      </c>
      <c r="Q105" s="270">
        <f t="shared" si="7"/>
        <v>3.3663306072336369E-3</v>
      </c>
      <c r="R105" s="270">
        <f t="shared" si="7"/>
        <v>3.3565562043706833E-3</v>
      </c>
      <c r="S105" s="270">
        <f t="shared" si="7"/>
        <v>3.4272373568215511E-3</v>
      </c>
      <c r="T105" s="270">
        <f t="shared" si="7"/>
        <v>3.3381023807872432E-3</v>
      </c>
      <c r="U105" s="270">
        <f t="shared" si="7"/>
        <v>3.1268299419603867E-3</v>
      </c>
      <c r="V105" s="270">
        <f t="shared" si="7"/>
        <v>3.1760511872734876E-3</v>
      </c>
      <c r="W105" s="270">
        <f t="shared" si="7"/>
        <v>3.180134928590535E-3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0.18812692055324451</v>
      </c>
      <c r="C106" s="271">
        <f t="shared" si="8"/>
        <v>0.19399277215093516</v>
      </c>
      <c r="D106" s="271">
        <f t="shared" si="8"/>
        <v>0.19010904117978555</v>
      </c>
      <c r="E106" s="271">
        <f t="shared" si="8"/>
        <v>0.19307615534068209</v>
      </c>
      <c r="F106" s="271">
        <f t="shared" si="8"/>
        <v>0.19163223665352772</v>
      </c>
      <c r="G106" s="271">
        <f t="shared" si="8"/>
        <v>0.19324996312173517</v>
      </c>
      <c r="H106" s="271">
        <f t="shared" si="8"/>
        <v>0.1964925557580651</v>
      </c>
      <c r="I106" s="271">
        <f t="shared" si="8"/>
        <v>0.19067947559625045</v>
      </c>
      <c r="J106" s="271">
        <f t="shared" si="8"/>
        <v>0.19275141849158062</v>
      </c>
      <c r="K106" s="271">
        <f t="shared" si="8"/>
        <v>0.18991416390762345</v>
      </c>
      <c r="L106" s="271">
        <f t="shared" si="8"/>
        <v>0.18343545219405552</v>
      </c>
      <c r="M106" s="271">
        <f t="shared" si="8"/>
        <v>0.18869170952015057</v>
      </c>
      <c r="N106" s="271">
        <f t="shared" si="8"/>
        <v>0.20077413132940661</v>
      </c>
      <c r="O106" s="271">
        <f t="shared" si="8"/>
        <v>0.21040212659369842</v>
      </c>
      <c r="P106" s="271">
        <f t="shared" si="8"/>
        <v>0.19696992082711803</v>
      </c>
      <c r="Q106" s="271">
        <f t="shared" si="8"/>
        <v>0.19962800091548735</v>
      </c>
      <c r="R106" s="271">
        <f t="shared" si="8"/>
        <v>0.19969678783305647</v>
      </c>
      <c r="S106" s="271">
        <f t="shared" si="8"/>
        <v>0.20574975109366281</v>
      </c>
      <c r="T106" s="271">
        <f t="shared" si="8"/>
        <v>0.1996388308547275</v>
      </c>
      <c r="U106" s="271">
        <f t="shared" si="8"/>
        <v>0.19307759237340055</v>
      </c>
      <c r="V106" s="271">
        <f t="shared" si="8"/>
        <v>0.19676846480160037</v>
      </c>
      <c r="W106" s="271">
        <f t="shared" si="8"/>
        <v>0.19646726169362774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0.40000886141698139</v>
      </c>
      <c r="C107" s="271">
        <f t="shared" si="9"/>
        <v>0.37252870834268065</v>
      </c>
      <c r="D107" s="271">
        <f t="shared" si="9"/>
        <v>0.38964274418503192</v>
      </c>
      <c r="E107" s="271">
        <f t="shared" si="9"/>
        <v>0.37634520761717288</v>
      </c>
      <c r="F107" s="271">
        <f t="shared" si="9"/>
        <v>0.38262154411085481</v>
      </c>
      <c r="G107" s="271">
        <f t="shared" si="9"/>
        <v>0.37222573332775527</v>
      </c>
      <c r="H107" s="271">
        <f t="shared" si="9"/>
        <v>0.36043847992092359</v>
      </c>
      <c r="I107" s="271">
        <f t="shared" si="9"/>
        <v>0.34373441437603025</v>
      </c>
      <c r="J107" s="271">
        <f t="shared" si="9"/>
        <v>0.33568902602552764</v>
      </c>
      <c r="K107" s="271">
        <f t="shared" si="9"/>
        <v>0.3224626805567351</v>
      </c>
      <c r="L107" s="271">
        <f t="shared" si="9"/>
        <v>0.36002446140124306</v>
      </c>
      <c r="M107" s="271">
        <f t="shared" si="9"/>
        <v>0.34715666737227396</v>
      </c>
      <c r="N107" s="271">
        <f t="shared" si="9"/>
        <v>0.27513928335914922</v>
      </c>
      <c r="O107" s="271">
        <f t="shared" si="9"/>
        <v>0.26483648417317923</v>
      </c>
      <c r="P107" s="271">
        <f t="shared" si="9"/>
        <v>0.24679784005270192</v>
      </c>
      <c r="Q107" s="271">
        <f t="shared" si="9"/>
        <v>0.23966195400710968</v>
      </c>
      <c r="R107" s="271">
        <f t="shared" si="9"/>
        <v>0.24106048515026793</v>
      </c>
      <c r="S107" s="271">
        <f t="shared" si="9"/>
        <v>0.22636763732469614</v>
      </c>
      <c r="T107" s="271">
        <f t="shared" si="9"/>
        <v>0.25578281590630036</v>
      </c>
      <c r="U107" s="271">
        <f t="shared" si="9"/>
        <v>0.29625516080409786</v>
      </c>
      <c r="V107" s="271">
        <f t="shared" si="9"/>
        <v>0.29504558250424945</v>
      </c>
      <c r="W107" s="271">
        <f t="shared" si="9"/>
        <v>0.29466504370475805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0.1990781256695173</v>
      </c>
      <c r="C108" s="271">
        <f t="shared" si="10"/>
        <v>0.21030398772001621</v>
      </c>
      <c r="D108" s="271">
        <f t="shared" si="10"/>
        <v>0.20296283316118971</v>
      </c>
      <c r="E108" s="271">
        <f t="shared" si="10"/>
        <v>0.20883250844194723</v>
      </c>
      <c r="F108" s="271">
        <f t="shared" si="10"/>
        <v>0.20626689164077397</v>
      </c>
      <c r="G108" s="271">
        <f t="shared" si="10"/>
        <v>0.21090871433833158</v>
      </c>
      <c r="H108" s="271">
        <f t="shared" si="10"/>
        <v>0.21509621666555481</v>
      </c>
      <c r="I108" s="271">
        <f t="shared" si="10"/>
        <v>0.20978399228874464</v>
      </c>
      <c r="J108" s="271">
        <f t="shared" si="10"/>
        <v>0.2142334236597474</v>
      </c>
      <c r="K108" s="271">
        <f t="shared" si="10"/>
        <v>0.21143429564355373</v>
      </c>
      <c r="L108" s="271">
        <f t="shared" si="10"/>
        <v>0.20135048864391744</v>
      </c>
      <c r="M108" s="271">
        <f t="shared" si="10"/>
        <v>0.2066858901154143</v>
      </c>
      <c r="N108" s="271">
        <f t="shared" si="10"/>
        <v>0.22843591903736393</v>
      </c>
      <c r="O108" s="271">
        <f t="shared" si="10"/>
        <v>0.23572326650314745</v>
      </c>
      <c r="P108" s="271">
        <f t="shared" si="10"/>
        <v>0.22152376025050924</v>
      </c>
      <c r="Q108" s="271">
        <f t="shared" si="10"/>
        <v>0.22421736451492458</v>
      </c>
      <c r="R108" s="271">
        <f t="shared" si="10"/>
        <v>0.22474933482973239</v>
      </c>
      <c r="S108" s="271">
        <f t="shared" si="10"/>
        <v>0.23146857465191381</v>
      </c>
      <c r="T108" s="271">
        <f t="shared" si="10"/>
        <v>0.22365701611410096</v>
      </c>
      <c r="U108" s="271">
        <f t="shared" si="10"/>
        <v>0.20409354707887487</v>
      </c>
      <c r="V108" s="271">
        <f t="shared" si="10"/>
        <v>0.20719408118253699</v>
      </c>
      <c r="W108" s="271">
        <f t="shared" si="10"/>
        <v>0.20739205019806153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8.3257963282437772E-2</v>
      </c>
      <c r="C109" s="272">
        <f t="shared" si="11"/>
        <v>8.4213685756829415E-2</v>
      </c>
      <c r="D109" s="272">
        <f t="shared" si="11"/>
        <v>8.3954278409785477E-2</v>
      </c>
      <c r="E109" s="272">
        <f t="shared" si="11"/>
        <v>8.6291311084275665E-2</v>
      </c>
      <c r="F109" s="272">
        <f t="shared" si="11"/>
        <v>8.5030989159208759E-2</v>
      </c>
      <c r="G109" s="272">
        <f t="shared" si="11"/>
        <v>9.1811687754234025E-2</v>
      </c>
      <c r="H109" s="272">
        <f t="shared" si="11"/>
        <v>9.2763628611925469E-2</v>
      </c>
      <c r="I109" s="272">
        <f t="shared" si="11"/>
        <v>8.7189061779957264E-2</v>
      </c>
      <c r="J109" s="272">
        <f t="shared" si="11"/>
        <v>9.5038788245589118E-2</v>
      </c>
      <c r="K109" s="272">
        <f t="shared" si="11"/>
        <v>9.3013571592418881E-2</v>
      </c>
      <c r="L109" s="272">
        <f t="shared" si="11"/>
        <v>8.620132326730004E-2</v>
      </c>
      <c r="M109" s="272">
        <f t="shared" si="11"/>
        <v>8.0547315629895935E-2</v>
      </c>
      <c r="N109" s="272">
        <f t="shared" si="11"/>
        <v>9.2634960009744319E-2</v>
      </c>
      <c r="O109" s="272">
        <f t="shared" si="11"/>
        <v>8.1301194610397962E-2</v>
      </c>
      <c r="P109" s="272">
        <f t="shared" si="11"/>
        <v>7.6030854863575636E-2</v>
      </c>
      <c r="Q109" s="272">
        <f t="shared" si="11"/>
        <v>7.3932510779229507E-2</v>
      </c>
      <c r="R109" s="272">
        <f t="shared" si="11"/>
        <v>7.4679042557464895E-2</v>
      </c>
      <c r="S109" s="272">
        <f t="shared" si="11"/>
        <v>8.3295810425113484E-2</v>
      </c>
      <c r="T109" s="272">
        <f t="shared" si="11"/>
        <v>7.3587799100570103E-2</v>
      </c>
      <c r="U109" s="272">
        <f t="shared" si="11"/>
        <v>3.9466023593065926E-2</v>
      </c>
      <c r="V109" s="272">
        <f t="shared" si="11"/>
        <v>3.6962397150606882E-2</v>
      </c>
      <c r="W109" s="272">
        <f t="shared" si="11"/>
        <v>3.5115961786843751E-2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0.11582016238707955</v>
      </c>
      <c r="C110" s="272">
        <f t="shared" si="12"/>
        <v>0.12609030196318685</v>
      </c>
      <c r="D110" s="272">
        <f t="shared" si="12"/>
        <v>0.11900855475140423</v>
      </c>
      <c r="E110" s="272">
        <f t="shared" si="12"/>
        <v>0.12254119735767159</v>
      </c>
      <c r="F110" s="272">
        <f t="shared" si="12"/>
        <v>0.1212359024815652</v>
      </c>
      <c r="G110" s="272">
        <f t="shared" si="12"/>
        <v>0.11909702658409761</v>
      </c>
      <c r="H110" s="272">
        <f t="shared" si="12"/>
        <v>0.12233258805362934</v>
      </c>
      <c r="I110" s="272">
        <f t="shared" si="12"/>
        <v>0.12259493050878742</v>
      </c>
      <c r="J110" s="272">
        <f t="shared" si="12"/>
        <v>0.11919463541415823</v>
      </c>
      <c r="K110" s="272">
        <f t="shared" si="12"/>
        <v>0.11842072405113485</v>
      </c>
      <c r="L110" s="272">
        <f t="shared" si="12"/>
        <v>0.11514916537661737</v>
      </c>
      <c r="M110" s="272">
        <f t="shared" si="12"/>
        <v>0.12613857448551835</v>
      </c>
      <c r="N110" s="272">
        <f t="shared" si="12"/>
        <v>0.13580095902761963</v>
      </c>
      <c r="O110" s="272">
        <f t="shared" si="12"/>
        <v>0.15442207189274948</v>
      </c>
      <c r="P110" s="272">
        <f t="shared" si="12"/>
        <v>0.14549290538693363</v>
      </c>
      <c r="Q110" s="272">
        <f t="shared" si="12"/>
        <v>0.15028485373569506</v>
      </c>
      <c r="R110" s="272">
        <f t="shared" si="12"/>
        <v>0.15007029227226748</v>
      </c>
      <c r="S110" s="272">
        <f t="shared" si="12"/>
        <v>0.14817276422680034</v>
      </c>
      <c r="T110" s="272">
        <f t="shared" si="12"/>
        <v>0.15006921701353085</v>
      </c>
      <c r="U110" s="272">
        <f t="shared" si="12"/>
        <v>0.16462752348580892</v>
      </c>
      <c r="V110" s="272">
        <f t="shared" si="12"/>
        <v>0.17023168403193015</v>
      </c>
      <c r="W110" s="272">
        <f t="shared" si="12"/>
        <v>0.1722760884112178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0.15377042607532826</v>
      </c>
      <c r="C111" s="271">
        <f t="shared" si="13"/>
        <v>0.16025317752107013</v>
      </c>
      <c r="D111" s="271">
        <f t="shared" si="13"/>
        <v>0.15669313193453113</v>
      </c>
      <c r="E111" s="271">
        <f t="shared" si="13"/>
        <v>0.15995149431729608</v>
      </c>
      <c r="F111" s="271">
        <f t="shared" si="13"/>
        <v>0.15854478481958076</v>
      </c>
      <c r="G111" s="271">
        <f t="shared" si="13"/>
        <v>0.16175049203974454</v>
      </c>
      <c r="H111" s="271">
        <f t="shared" si="13"/>
        <v>0.16482902922243231</v>
      </c>
      <c r="I111" s="271">
        <f t="shared" si="13"/>
        <v>0.19470024177216994</v>
      </c>
      <c r="J111" s="271">
        <f t="shared" si="13"/>
        <v>0.19542405464806187</v>
      </c>
      <c r="K111" s="271">
        <f t="shared" si="13"/>
        <v>0.21534097850087264</v>
      </c>
      <c r="L111" s="271">
        <f t="shared" si="13"/>
        <v>0.19722366427827318</v>
      </c>
      <c r="M111" s="271">
        <f t="shared" si="13"/>
        <v>0.19758860530086828</v>
      </c>
      <c r="N111" s="271">
        <f t="shared" si="13"/>
        <v>0.22967614527965058</v>
      </c>
      <c r="O111" s="271">
        <f t="shared" si="13"/>
        <v>0.22044394051210423</v>
      </c>
      <c r="P111" s="271">
        <f t="shared" si="13"/>
        <v>0.27031999668363177</v>
      </c>
      <c r="Q111" s="271">
        <f t="shared" si="13"/>
        <v>0.27147151658036722</v>
      </c>
      <c r="R111" s="271">
        <f t="shared" si="13"/>
        <v>0.26950441021844979</v>
      </c>
      <c r="S111" s="271">
        <f t="shared" si="13"/>
        <v>0.26983274902282378</v>
      </c>
      <c r="T111" s="271">
        <f t="shared" si="13"/>
        <v>0.25674383490444441</v>
      </c>
      <c r="U111" s="271">
        <f t="shared" si="13"/>
        <v>0.24345270528752719</v>
      </c>
      <c r="V111" s="271">
        <f t="shared" si="13"/>
        <v>0.23649963327118359</v>
      </c>
      <c r="W111" s="271">
        <f t="shared" si="13"/>
        <v>0.23838085702238032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4.5125952339862357E-2</v>
      </c>
      <c r="C112" s="272">
        <f t="shared" si="14"/>
        <v>4.5713677937070749E-2</v>
      </c>
      <c r="D112" s="272">
        <f t="shared" si="14"/>
        <v>4.4763339290429707E-2</v>
      </c>
      <c r="E112" s="272">
        <f t="shared" si="14"/>
        <v>4.6762888249300319E-2</v>
      </c>
      <c r="F112" s="272">
        <f t="shared" si="14"/>
        <v>4.5800761934937158E-2</v>
      </c>
      <c r="G112" s="272">
        <f t="shared" si="14"/>
        <v>5.0116352553004742E-2</v>
      </c>
      <c r="H112" s="272">
        <f t="shared" si="14"/>
        <v>5.0671221810000583E-2</v>
      </c>
      <c r="I112" s="272">
        <f t="shared" si="14"/>
        <v>4.7865797467321496E-2</v>
      </c>
      <c r="J112" s="272">
        <f t="shared" si="14"/>
        <v>5.2624385008696997E-2</v>
      </c>
      <c r="K112" s="272">
        <f t="shared" si="14"/>
        <v>5.1564253272216469E-2</v>
      </c>
      <c r="L112" s="272">
        <f t="shared" si="14"/>
        <v>4.746576133091647E-2</v>
      </c>
      <c r="M112" s="272">
        <f t="shared" si="14"/>
        <v>4.4371700648093558E-2</v>
      </c>
      <c r="N112" s="272">
        <f t="shared" si="14"/>
        <v>5.1652737510620356E-2</v>
      </c>
      <c r="O112" s="272">
        <f t="shared" si="14"/>
        <v>4.5352114778340079E-2</v>
      </c>
      <c r="P112" s="272">
        <f t="shared" si="14"/>
        <v>4.2417660822661733E-2</v>
      </c>
      <c r="Q112" s="272">
        <f t="shared" si="14"/>
        <v>4.1294927169652516E-2</v>
      </c>
      <c r="R112" s="272">
        <f t="shared" si="14"/>
        <v>4.1795558158494207E-2</v>
      </c>
      <c r="S112" s="272">
        <f t="shared" si="14"/>
        <v>4.6646562528292308E-2</v>
      </c>
      <c r="T112" s="272">
        <f t="shared" si="14"/>
        <v>4.1209970279960553E-2</v>
      </c>
      <c r="U112" s="272">
        <f t="shared" si="14"/>
        <v>2.2101403754659493E-2</v>
      </c>
      <c r="V112" s="272">
        <f t="shared" si="14"/>
        <v>2.0699345634333663E-2</v>
      </c>
      <c r="W112" s="272">
        <f t="shared" si="14"/>
        <v>1.9665321687503085E-2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4.0908381742937316E-2</v>
      </c>
      <c r="C113" s="272">
        <f t="shared" si="15"/>
        <v>4.0702743528270635E-2</v>
      </c>
      <c r="D113" s="272">
        <f t="shared" si="15"/>
        <v>4.0777672150733434E-2</v>
      </c>
      <c r="E113" s="272">
        <f t="shared" si="15"/>
        <v>4.0938077649394611E-2</v>
      </c>
      <c r="F113" s="272">
        <f t="shared" si="15"/>
        <v>4.0845652247748505E-2</v>
      </c>
      <c r="G113" s="272">
        <f t="shared" si="15"/>
        <v>4.1522991563046015E-2</v>
      </c>
      <c r="H113" s="272">
        <f t="shared" si="15"/>
        <v>4.192181535920763E-2</v>
      </c>
      <c r="I113" s="272">
        <f t="shared" si="15"/>
        <v>7.5387387644622869E-2</v>
      </c>
      <c r="J113" s="272">
        <f t="shared" si="15"/>
        <v>7.374125282337686E-2</v>
      </c>
      <c r="K113" s="272">
        <f t="shared" si="15"/>
        <v>9.5196623964393462E-2</v>
      </c>
      <c r="L113" s="272">
        <f t="shared" si="15"/>
        <v>8.3282977945068004E-2</v>
      </c>
      <c r="M113" s="272">
        <f t="shared" si="15"/>
        <v>8.0653553847319065E-2</v>
      </c>
      <c r="N113" s="272">
        <f t="shared" si="15"/>
        <v>0.100256738454842</v>
      </c>
      <c r="O113" s="272">
        <f t="shared" si="15"/>
        <v>8.7405652577600232E-2</v>
      </c>
      <c r="P113" s="272">
        <f t="shared" si="15"/>
        <v>0.14531362689132787</v>
      </c>
      <c r="Q113" s="272">
        <f t="shared" si="15"/>
        <v>0.14517285242212583</v>
      </c>
      <c r="R113" s="272">
        <f t="shared" si="15"/>
        <v>0.14346176683019055</v>
      </c>
      <c r="S113" s="272">
        <f t="shared" si="15"/>
        <v>0.1402078220819622</v>
      </c>
      <c r="T113" s="272">
        <f t="shared" si="15"/>
        <v>0.13149346596257253</v>
      </c>
      <c r="U113" s="272">
        <f t="shared" si="15"/>
        <v>0.12915809242707812</v>
      </c>
      <c r="V113" s="272">
        <f t="shared" si="15"/>
        <v>0.12046868748835296</v>
      </c>
      <c r="W113" s="272">
        <f t="shared" si="15"/>
        <v>0.12223904643117338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6.7736091992528558E-2</v>
      </c>
      <c r="C114" s="273">
        <f t="shared" si="16"/>
        <v>7.3836756055728758E-2</v>
      </c>
      <c r="D114" s="273">
        <f t="shared" si="16"/>
        <v>7.1152120493367985E-2</v>
      </c>
      <c r="E114" s="273">
        <f t="shared" si="16"/>
        <v>7.2250528418601176E-2</v>
      </c>
      <c r="F114" s="273">
        <f t="shared" si="16"/>
        <v>7.1898370636895109E-2</v>
      </c>
      <c r="G114" s="273">
        <f t="shared" si="16"/>
        <v>7.0111147923693787E-2</v>
      </c>
      <c r="H114" s="273">
        <f t="shared" si="16"/>
        <v>7.2235992053224105E-2</v>
      </c>
      <c r="I114" s="273">
        <f t="shared" si="16"/>
        <v>7.1447056660225564E-2</v>
      </c>
      <c r="J114" s="273">
        <f t="shared" si="16"/>
        <v>6.9058416815988025E-2</v>
      </c>
      <c r="K114" s="273">
        <f t="shared" si="16"/>
        <v>6.8580101264262686E-2</v>
      </c>
      <c r="L114" s="273">
        <f t="shared" si="16"/>
        <v>6.6474925002288687E-2</v>
      </c>
      <c r="M114" s="273">
        <f t="shared" si="16"/>
        <v>7.2563350805455659E-2</v>
      </c>
      <c r="N114" s="273">
        <f t="shared" si="16"/>
        <v>7.7766669314188214E-2</v>
      </c>
      <c r="O114" s="273">
        <f t="shared" si="16"/>
        <v>8.7686173156163894E-2</v>
      </c>
      <c r="P114" s="273">
        <f t="shared" si="16"/>
        <v>8.2588708969642141E-2</v>
      </c>
      <c r="Q114" s="273">
        <f t="shared" si="16"/>
        <v>8.5003736988588902E-2</v>
      </c>
      <c r="R114" s="273">
        <f t="shared" si="16"/>
        <v>8.4247085229765067E-2</v>
      </c>
      <c r="S114" s="273">
        <f t="shared" si="16"/>
        <v>8.2978364412569283E-2</v>
      </c>
      <c r="T114" s="273">
        <f t="shared" si="16"/>
        <v>8.4040398661911375E-2</v>
      </c>
      <c r="U114" s="273">
        <f t="shared" si="16"/>
        <v>9.2193209105789556E-2</v>
      </c>
      <c r="V114" s="273">
        <f t="shared" si="16"/>
        <v>9.5331600148496981E-2</v>
      </c>
      <c r="W114" s="273">
        <f t="shared" si="16"/>
        <v>9.6476488903703875E-2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</v>
      </c>
      <c r="E117" s="234">
        <f t="shared" si="17"/>
        <v>0.99999999999999956</v>
      </c>
      <c r="F117" s="234">
        <f t="shared" si="17"/>
        <v>0.99999999999999989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1</v>
      </c>
      <c r="K117" s="234">
        <f t="shared" si="17"/>
        <v>1.0000000000000002</v>
      </c>
      <c r="L117" s="234">
        <f t="shared" si="17"/>
        <v>1</v>
      </c>
      <c r="M117" s="234">
        <f t="shared" si="17"/>
        <v>0.99999999999999989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0.99999999999999989</v>
      </c>
      <c r="R117" s="234">
        <f t="shared" si="17"/>
        <v>1.0000000000000002</v>
      </c>
      <c r="S117" s="234">
        <f t="shared" si="17"/>
        <v>0.99999999999999978</v>
      </c>
      <c r="T117" s="234">
        <f t="shared" si="17"/>
        <v>1</v>
      </c>
      <c r="U117" s="234">
        <f t="shared" si="17"/>
        <v>1</v>
      </c>
      <c r="V117" s="234">
        <f t="shared" si="17"/>
        <v>1</v>
      </c>
      <c r="W117" s="234">
        <f t="shared" si="17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2.2202538453862668E-3</v>
      </c>
      <c r="C118" s="268">
        <f t="shared" si="18"/>
        <v>2.2513527734374238E-3</v>
      </c>
      <c r="D118" s="268">
        <f t="shared" si="18"/>
        <v>2.2341649933241749E-3</v>
      </c>
      <c r="E118" s="268">
        <f t="shared" si="18"/>
        <v>2.2381699186742187E-3</v>
      </c>
      <c r="F118" s="268">
        <f t="shared" si="18"/>
        <v>2.233543871155568E-3</v>
      </c>
      <c r="G118" s="268">
        <f t="shared" si="18"/>
        <v>2.2337100320185088E-3</v>
      </c>
      <c r="H118" s="268">
        <f t="shared" si="18"/>
        <v>2.2417502575564157E-3</v>
      </c>
      <c r="I118" s="268">
        <f t="shared" si="18"/>
        <v>2.1850285152429441E-3</v>
      </c>
      <c r="J118" s="268">
        <f t="shared" si="18"/>
        <v>2.1877169879518372E-3</v>
      </c>
      <c r="K118" s="268">
        <f t="shared" si="18"/>
        <v>2.1558120358586719E-3</v>
      </c>
      <c r="L118" s="268">
        <f t="shared" si="18"/>
        <v>2.1426556107825862E-3</v>
      </c>
      <c r="M118" s="268">
        <f t="shared" si="18"/>
        <v>2.1676531360319382E-3</v>
      </c>
      <c r="N118" s="268">
        <f t="shared" si="18"/>
        <v>2.1813367105882964E-3</v>
      </c>
      <c r="O118" s="268">
        <f t="shared" si="18"/>
        <v>2.219608771904876E-3</v>
      </c>
      <c r="P118" s="268">
        <f t="shared" si="18"/>
        <v>2.1347430725190504E-3</v>
      </c>
      <c r="Q118" s="268">
        <f t="shared" si="18"/>
        <v>2.1388758435476685E-3</v>
      </c>
      <c r="R118" s="268">
        <f t="shared" si="18"/>
        <v>2.1389023420075965E-3</v>
      </c>
      <c r="S118" s="268">
        <f t="shared" si="18"/>
        <v>2.1520062362758658E-3</v>
      </c>
      <c r="T118" s="268">
        <f t="shared" si="18"/>
        <v>2.1525618574730651E-3</v>
      </c>
      <c r="U118" s="268">
        <f t="shared" si="18"/>
        <v>2.1810174410651115E-3</v>
      </c>
      <c r="V118" s="268">
        <f t="shared" si="18"/>
        <v>2.2047719185318481E-3</v>
      </c>
      <c r="W118" s="268">
        <f t="shared" si="18"/>
        <v>2.1819063799201027E-3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4.2572413791107583E-4</v>
      </c>
      <c r="C119" s="269">
        <f t="shared" si="19"/>
        <v>4.3168722378166181E-4</v>
      </c>
      <c r="D119" s="269">
        <f t="shared" si="19"/>
        <v>4.2839154077382754E-4</v>
      </c>
      <c r="E119" s="269">
        <f t="shared" si="19"/>
        <v>4.2957696277402731E-4</v>
      </c>
      <c r="F119" s="269">
        <f t="shared" si="19"/>
        <v>4.2827244326598338E-4</v>
      </c>
      <c r="G119" s="269">
        <f t="shared" si="19"/>
        <v>4.283043038977202E-4</v>
      </c>
      <c r="H119" s="269">
        <f t="shared" si="19"/>
        <v>4.2984598260839942E-4</v>
      </c>
      <c r="I119" s="269">
        <f t="shared" si="19"/>
        <v>4.1896983216398236E-4</v>
      </c>
      <c r="J119" s="269">
        <f t="shared" si="19"/>
        <v>4.1948533525777004E-4</v>
      </c>
      <c r="K119" s="269">
        <f t="shared" si="19"/>
        <v>4.133676977393479E-4</v>
      </c>
      <c r="L119" s="269">
        <f t="shared" si="19"/>
        <v>4.10845009743492E-4</v>
      </c>
      <c r="M119" s="269">
        <f t="shared" si="19"/>
        <v>4.1563817783497192E-4</v>
      </c>
      <c r="N119" s="269">
        <f t="shared" si="19"/>
        <v>4.1826194447933666E-4</v>
      </c>
      <c r="O119" s="269">
        <f t="shared" si="19"/>
        <v>4.2560044784188618E-4</v>
      </c>
      <c r="P119" s="269">
        <f t="shared" si="19"/>
        <v>4.0932781451920178E-4</v>
      </c>
      <c r="Q119" s="269">
        <f t="shared" si="19"/>
        <v>4.1012025561191665E-4</v>
      </c>
      <c r="R119" s="269">
        <f t="shared" si="19"/>
        <v>4.1012533657778556E-4</v>
      </c>
      <c r="S119" s="269">
        <f t="shared" si="19"/>
        <v>4.1263795201688485E-4</v>
      </c>
      <c r="T119" s="269">
        <f t="shared" si="19"/>
        <v>4.1274448999481631E-4</v>
      </c>
      <c r="U119" s="269">
        <f t="shared" si="19"/>
        <v>4.1820072591966555E-4</v>
      </c>
      <c r="V119" s="269">
        <f t="shared" si="19"/>
        <v>4.2275554493825156E-4</v>
      </c>
      <c r="W119" s="269">
        <f t="shared" si="19"/>
        <v>4.2160818345569315E-4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5.8892800864954263E-2</v>
      </c>
      <c r="C120" s="269">
        <f t="shared" si="20"/>
        <v>5.9717707882066824E-2</v>
      </c>
      <c r="D120" s="269">
        <f t="shared" si="20"/>
        <v>5.9261797620443507E-2</v>
      </c>
      <c r="E120" s="269">
        <f t="shared" si="20"/>
        <v>5.9164736744317464E-2</v>
      </c>
      <c r="F120" s="269">
        <f t="shared" si="20"/>
        <v>5.9245322196129067E-2</v>
      </c>
      <c r="G120" s="269">
        <f t="shared" si="20"/>
        <v>5.9249729655498205E-2</v>
      </c>
      <c r="H120" s="269">
        <f t="shared" si="20"/>
        <v>5.9462998693404483E-2</v>
      </c>
      <c r="I120" s="269">
        <f t="shared" si="20"/>
        <v>5.7958439977417044E-2</v>
      </c>
      <c r="J120" s="269">
        <f t="shared" si="20"/>
        <v>5.8029752403338394E-2</v>
      </c>
      <c r="K120" s="269">
        <f t="shared" si="20"/>
        <v>5.7183465392448556E-2</v>
      </c>
      <c r="L120" s="269">
        <f t="shared" si="20"/>
        <v>5.6834487853816784E-2</v>
      </c>
      <c r="M120" s="269">
        <f t="shared" si="20"/>
        <v>5.7497553601765373E-2</v>
      </c>
      <c r="N120" s="269">
        <f t="shared" si="20"/>
        <v>5.7860513915129044E-2</v>
      </c>
      <c r="O120" s="269">
        <f t="shared" si="20"/>
        <v>5.8875690125944943E-2</v>
      </c>
      <c r="P120" s="269">
        <f t="shared" si="20"/>
        <v>5.6624605753506932E-2</v>
      </c>
      <c r="Q120" s="269">
        <f t="shared" si="20"/>
        <v>5.6734228561599175E-2</v>
      </c>
      <c r="R120" s="269">
        <f t="shared" si="20"/>
        <v>5.6734931440023166E-2</v>
      </c>
      <c r="S120" s="269">
        <f t="shared" si="20"/>
        <v>5.7082515585547937E-2</v>
      </c>
      <c r="T120" s="269">
        <f t="shared" si="20"/>
        <v>5.7097253579850217E-2</v>
      </c>
      <c r="U120" s="269">
        <f t="shared" si="20"/>
        <v>5.7852045209404152E-2</v>
      </c>
      <c r="V120" s="269">
        <f t="shared" si="20"/>
        <v>5.8482138797129109E-2</v>
      </c>
      <c r="W120" s="269">
        <f t="shared" si="20"/>
        <v>5.7682580081362581E-2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1.0154178696040283E-3</v>
      </c>
      <c r="C121" s="269">
        <f t="shared" si="21"/>
        <v>1.0296407510706209E-3</v>
      </c>
      <c r="D121" s="269">
        <f t="shared" si="21"/>
        <v>1.0217800377102606E-3</v>
      </c>
      <c r="E121" s="269">
        <f t="shared" si="21"/>
        <v>1.0246074524016869E-3</v>
      </c>
      <c r="F121" s="269">
        <f t="shared" si="21"/>
        <v>1.0214959717461279E-3</v>
      </c>
      <c r="G121" s="269">
        <f t="shared" si="21"/>
        <v>1.0215719642772563E-3</v>
      </c>
      <c r="H121" s="269">
        <f t="shared" si="21"/>
        <v>1.0252491062868524E-3</v>
      </c>
      <c r="I121" s="269">
        <f t="shared" si="21"/>
        <v>9.9930780643960266E-4</v>
      </c>
      <c r="J121" s="269">
        <f t="shared" si="21"/>
        <v>1.0005373609953694E-3</v>
      </c>
      <c r="K121" s="269">
        <f t="shared" si="21"/>
        <v>9.8594584996090765E-4</v>
      </c>
      <c r="L121" s="269">
        <f t="shared" si="21"/>
        <v>9.7992884917961218E-4</v>
      </c>
      <c r="M121" s="269">
        <f t="shared" si="21"/>
        <v>9.9136129591844628E-4</v>
      </c>
      <c r="N121" s="269">
        <f t="shared" si="21"/>
        <v>9.9761938489933326E-4</v>
      </c>
      <c r="O121" s="269">
        <f t="shared" si="21"/>
        <v>1.0151228496712524E-3</v>
      </c>
      <c r="P121" s="269">
        <f t="shared" si="21"/>
        <v>9.7631010406926556E-4</v>
      </c>
      <c r="Q121" s="269">
        <f t="shared" si="21"/>
        <v>9.7820019855650634E-4</v>
      </c>
      <c r="R121" s="269">
        <f t="shared" si="21"/>
        <v>9.7821231744542715E-4</v>
      </c>
      <c r="S121" s="269">
        <f t="shared" si="21"/>
        <v>9.8420529362202615E-4</v>
      </c>
      <c r="T121" s="269">
        <f t="shared" si="21"/>
        <v>9.8445940316609407E-4</v>
      </c>
      <c r="U121" s="269">
        <f t="shared" si="21"/>
        <v>9.9747336917246758E-4</v>
      </c>
      <c r="V121" s="269">
        <f t="shared" si="21"/>
        <v>1.0083373165327898E-3</v>
      </c>
      <c r="W121" s="269">
        <f t="shared" si="21"/>
        <v>1.0056006820586402E-3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2.4816048847823347E-3</v>
      </c>
      <c r="C122" s="270">
        <f t="shared" si="22"/>
        <v>2.5011108170857848E-3</v>
      </c>
      <c r="D122" s="270">
        <f t="shared" si="22"/>
        <v>2.5022390250776108E-3</v>
      </c>
      <c r="E122" s="270">
        <f t="shared" si="22"/>
        <v>2.5123274244651501E-3</v>
      </c>
      <c r="F122" s="270">
        <f t="shared" si="22"/>
        <v>2.512396295015791E-3</v>
      </c>
      <c r="G122" s="270">
        <f t="shared" si="22"/>
        <v>2.5143004826945689E-3</v>
      </c>
      <c r="H122" s="270">
        <f t="shared" si="22"/>
        <v>2.5255958618445799E-3</v>
      </c>
      <c r="I122" s="270">
        <f t="shared" si="22"/>
        <v>2.4591856221889458E-3</v>
      </c>
      <c r="J122" s="270">
        <f t="shared" si="22"/>
        <v>2.4597661435015587E-3</v>
      </c>
      <c r="K122" s="270">
        <f t="shared" si="22"/>
        <v>2.4296829687506642E-3</v>
      </c>
      <c r="L122" s="270">
        <f t="shared" si="22"/>
        <v>2.4278174309655494E-3</v>
      </c>
      <c r="M122" s="270">
        <f t="shared" si="22"/>
        <v>2.450026395749995E-3</v>
      </c>
      <c r="N122" s="270">
        <f t="shared" si="22"/>
        <v>2.4436835284451794E-3</v>
      </c>
      <c r="O122" s="270">
        <f t="shared" si="22"/>
        <v>2.4938343336598184E-3</v>
      </c>
      <c r="P122" s="270">
        <f t="shared" si="22"/>
        <v>2.3920302740534525E-3</v>
      </c>
      <c r="Q122" s="270">
        <f t="shared" si="22"/>
        <v>2.4032760723357196E-3</v>
      </c>
      <c r="R122" s="270">
        <f t="shared" si="22"/>
        <v>2.3971988902445869E-3</v>
      </c>
      <c r="S122" s="270">
        <f t="shared" si="22"/>
        <v>2.403338522262986E-3</v>
      </c>
      <c r="T122" s="270">
        <f t="shared" si="22"/>
        <v>2.3929766780067486E-3</v>
      </c>
      <c r="U122" s="270">
        <f t="shared" si="22"/>
        <v>2.3378409120360538E-3</v>
      </c>
      <c r="V122" s="270">
        <f t="shared" si="22"/>
        <v>2.3501981014648209E-3</v>
      </c>
      <c r="W122" s="270">
        <f t="shared" si="22"/>
        <v>2.3518643578931383E-3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8.3289174982180331E-2</v>
      </c>
      <c r="C123" s="271">
        <f t="shared" si="23"/>
        <v>7.5883766713380735E-2</v>
      </c>
      <c r="D123" s="271">
        <f t="shared" si="23"/>
        <v>8.0491558500190172E-2</v>
      </c>
      <c r="E123" s="271">
        <f t="shared" si="23"/>
        <v>7.5315083688516637E-2</v>
      </c>
      <c r="F123" s="271">
        <f t="shared" si="23"/>
        <v>7.6726478200289508E-2</v>
      </c>
      <c r="G123" s="271">
        <f t="shared" si="23"/>
        <v>7.3896094769997644E-2</v>
      </c>
      <c r="H123" s="271">
        <f t="shared" si="23"/>
        <v>7.096831227853842E-2</v>
      </c>
      <c r="I123" s="271">
        <f t="shared" si="23"/>
        <v>6.9165933801792021E-2</v>
      </c>
      <c r="J123" s="271">
        <f t="shared" si="23"/>
        <v>6.6728457385463125E-2</v>
      </c>
      <c r="K123" s="271">
        <f t="shared" si="23"/>
        <v>6.4060713728061894E-2</v>
      </c>
      <c r="L123" s="271">
        <f t="shared" si="23"/>
        <v>7.5057186215249622E-2</v>
      </c>
      <c r="M123" s="271">
        <f t="shared" si="23"/>
        <v>7.0321947374245061E-2</v>
      </c>
      <c r="N123" s="271">
        <f t="shared" si="23"/>
        <v>5.6527817370813069E-2</v>
      </c>
      <c r="O123" s="271">
        <f t="shared" si="23"/>
        <v>5.3071386790185068E-2</v>
      </c>
      <c r="P123" s="271">
        <f t="shared" si="23"/>
        <v>5.0794240180973851E-2</v>
      </c>
      <c r="Q123" s="271">
        <f t="shared" si="23"/>
        <v>4.9075967173745898E-2</v>
      </c>
      <c r="R123" s="271">
        <f t="shared" si="23"/>
        <v>4.9344005360949801E-2</v>
      </c>
      <c r="S123" s="271">
        <f t="shared" si="23"/>
        <v>4.5676532882201949E-2</v>
      </c>
      <c r="T123" s="271">
        <f t="shared" si="23"/>
        <v>5.2492671932651717E-2</v>
      </c>
      <c r="U123" s="271">
        <f t="shared" si="23"/>
        <v>6.3732194819862836E-2</v>
      </c>
      <c r="V123" s="271">
        <f t="shared" si="23"/>
        <v>6.2916488810567758E-2</v>
      </c>
      <c r="W123" s="271">
        <f t="shared" si="23"/>
        <v>6.2951331637737667E-2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0.43685922915390796</v>
      </c>
      <c r="C124" s="271">
        <f t="shared" si="24"/>
        <v>0.44297828340717382</v>
      </c>
      <c r="D124" s="271">
        <f t="shared" si="24"/>
        <v>0.43959639967043601</v>
      </c>
      <c r="E124" s="271">
        <f t="shared" si="24"/>
        <v>0.44081282715272624</v>
      </c>
      <c r="F124" s="271">
        <f t="shared" si="24"/>
        <v>0.43947418708994618</v>
      </c>
      <c r="G124" s="271">
        <f t="shared" si="24"/>
        <v>0.43950688105719254</v>
      </c>
      <c r="H124" s="271">
        <f t="shared" si="24"/>
        <v>0.44108888337553653</v>
      </c>
      <c r="I124" s="271">
        <f t="shared" si="24"/>
        <v>0.42992826015453783</v>
      </c>
      <c r="J124" s="271">
        <f t="shared" si="24"/>
        <v>0.43045724656645146</v>
      </c>
      <c r="K124" s="271">
        <f t="shared" si="24"/>
        <v>0.42417959826665202</v>
      </c>
      <c r="L124" s="271">
        <f t="shared" si="24"/>
        <v>0.42159092772832452</v>
      </c>
      <c r="M124" s="271">
        <f t="shared" si="24"/>
        <v>0.42650946424336322</v>
      </c>
      <c r="N124" s="271">
        <f t="shared" si="24"/>
        <v>0.42920185720788029</v>
      </c>
      <c r="O124" s="271">
        <f t="shared" si="24"/>
        <v>0.43673230389064854</v>
      </c>
      <c r="P124" s="271">
        <f t="shared" si="24"/>
        <v>0.42003404927785276</v>
      </c>
      <c r="Q124" s="271">
        <f t="shared" si="24"/>
        <v>0.42084721718186685</v>
      </c>
      <c r="R124" s="271">
        <f t="shared" si="24"/>
        <v>0.42085243104369691</v>
      </c>
      <c r="S124" s="271">
        <f t="shared" si="24"/>
        <v>0.42343076557100606</v>
      </c>
      <c r="T124" s="271">
        <f t="shared" si="24"/>
        <v>0.42354009011892385</v>
      </c>
      <c r="U124" s="271">
        <f t="shared" si="24"/>
        <v>0.42913903743703274</v>
      </c>
      <c r="V124" s="271">
        <f t="shared" si="24"/>
        <v>0.43381299070441992</v>
      </c>
      <c r="W124" s="271">
        <f t="shared" si="24"/>
        <v>0.43263561923732224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0.31178568055346784</v>
      </c>
      <c r="C125" s="271">
        <f t="shared" si="25"/>
        <v>0.31315162112746642</v>
      </c>
      <c r="D125" s="271">
        <f t="shared" si="25"/>
        <v>0.31157137325918211</v>
      </c>
      <c r="E125" s="271">
        <f t="shared" si="25"/>
        <v>0.31523455084230162</v>
      </c>
      <c r="F125" s="271">
        <f t="shared" si="25"/>
        <v>0.31484772530450944</v>
      </c>
      <c r="G125" s="271">
        <f t="shared" si="25"/>
        <v>0.31712545869336284</v>
      </c>
      <c r="H125" s="271">
        <f t="shared" si="25"/>
        <v>0.31802801219656085</v>
      </c>
      <c r="I125" s="271">
        <f t="shared" si="25"/>
        <v>0.31241184097892855</v>
      </c>
      <c r="J125" s="271">
        <f t="shared" si="25"/>
        <v>0.31528503317151185</v>
      </c>
      <c r="K125" s="271">
        <f t="shared" si="25"/>
        <v>0.31197860121118742</v>
      </c>
      <c r="L125" s="271">
        <f t="shared" si="25"/>
        <v>0.31005389511714498</v>
      </c>
      <c r="M125" s="271">
        <f t="shared" si="25"/>
        <v>0.31166511203547348</v>
      </c>
      <c r="N125" s="271">
        <f t="shared" si="25"/>
        <v>0.31445559939508583</v>
      </c>
      <c r="O125" s="271">
        <f t="shared" si="25"/>
        <v>0.31761841757995102</v>
      </c>
      <c r="P125" s="271">
        <f t="shared" si="25"/>
        <v>0.3057815785751764</v>
      </c>
      <c r="Q125" s="271">
        <f t="shared" si="25"/>
        <v>0.30712526932643219</v>
      </c>
      <c r="R125" s="271">
        <f t="shared" si="25"/>
        <v>0.30796968543661229</v>
      </c>
      <c r="S125" s="271">
        <f t="shared" si="25"/>
        <v>0.31143126664055765</v>
      </c>
      <c r="T125" s="271">
        <f t="shared" si="25"/>
        <v>0.30762437906683993</v>
      </c>
      <c r="U125" s="271">
        <f t="shared" si="25"/>
        <v>0.29277863129924309</v>
      </c>
      <c r="V125" s="271">
        <f t="shared" si="25"/>
        <v>0.29416685201038273</v>
      </c>
      <c r="W125" s="271">
        <f t="shared" si="25"/>
        <v>0.29427830005867017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0.13039423922748569</v>
      </c>
      <c r="C126" s="272">
        <f t="shared" si="26"/>
        <v>0.12539777539063834</v>
      </c>
      <c r="D126" s="272">
        <f t="shared" si="26"/>
        <v>0.12887950669444254</v>
      </c>
      <c r="E126" s="272">
        <f t="shared" si="26"/>
        <v>0.13025751064426239</v>
      </c>
      <c r="F126" s="272">
        <f t="shared" si="26"/>
        <v>0.12979210237866956</v>
      </c>
      <c r="G126" s="272">
        <f t="shared" si="26"/>
        <v>0.13804941006736587</v>
      </c>
      <c r="H126" s="272">
        <f t="shared" si="26"/>
        <v>0.13715458537079417</v>
      </c>
      <c r="I126" s="272">
        <f t="shared" si="26"/>
        <v>0.12984258239499333</v>
      </c>
      <c r="J126" s="272">
        <f t="shared" si="26"/>
        <v>0.13986756591343633</v>
      </c>
      <c r="K126" s="272">
        <f t="shared" si="26"/>
        <v>0.13724473539515017</v>
      </c>
      <c r="L126" s="272">
        <f t="shared" si="26"/>
        <v>0.13273896787280509</v>
      </c>
      <c r="M126" s="272">
        <f t="shared" si="26"/>
        <v>0.12145864498021658</v>
      </c>
      <c r="N126" s="272">
        <f t="shared" si="26"/>
        <v>0.1275175200010441</v>
      </c>
      <c r="O126" s="272">
        <f t="shared" si="26"/>
        <v>0.10954691559549325</v>
      </c>
      <c r="P126" s="272">
        <f t="shared" si="26"/>
        <v>0.10494962163116696</v>
      </c>
      <c r="Q126" s="272">
        <f t="shared" si="26"/>
        <v>0.10127022201948507</v>
      </c>
      <c r="R126" s="272">
        <f t="shared" si="26"/>
        <v>0.10233125389471588</v>
      </c>
      <c r="S126" s="272">
        <f t="shared" si="26"/>
        <v>0.11207102210550718</v>
      </c>
      <c r="T126" s="272">
        <f t="shared" si="26"/>
        <v>0.10121480380324639</v>
      </c>
      <c r="U126" s="272">
        <f t="shared" si="26"/>
        <v>5.6615255777469335E-2</v>
      </c>
      <c r="V126" s="272">
        <f t="shared" si="26"/>
        <v>5.2477908396294438E-2</v>
      </c>
      <c r="W126" s="272">
        <f t="shared" si="26"/>
        <v>4.9827683991207232E-2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0.18139144132598214</v>
      </c>
      <c r="C127" s="272">
        <f t="shared" si="27"/>
        <v>0.18775384573682813</v>
      </c>
      <c r="D127" s="272">
        <f t="shared" si="27"/>
        <v>0.18269186656473949</v>
      </c>
      <c r="E127" s="272">
        <f t="shared" si="27"/>
        <v>0.18497704019803912</v>
      </c>
      <c r="F127" s="272">
        <f t="shared" si="27"/>
        <v>0.1850556229258398</v>
      </c>
      <c r="G127" s="272">
        <f t="shared" si="27"/>
        <v>0.17907604862599696</v>
      </c>
      <c r="H127" s="272">
        <f t="shared" si="27"/>
        <v>0.18087342682576665</v>
      </c>
      <c r="I127" s="272">
        <f t="shared" si="27"/>
        <v>0.18256925858393516</v>
      </c>
      <c r="J127" s="272">
        <f t="shared" si="27"/>
        <v>0.17541746725807547</v>
      </c>
      <c r="K127" s="272">
        <f t="shared" si="27"/>
        <v>0.17473386581603725</v>
      </c>
      <c r="L127" s="272">
        <f t="shared" si="27"/>
        <v>0.17731492724433992</v>
      </c>
      <c r="M127" s="272">
        <f t="shared" si="27"/>
        <v>0.1902064670552569</v>
      </c>
      <c r="N127" s="272">
        <f t="shared" si="27"/>
        <v>0.1869380793940417</v>
      </c>
      <c r="O127" s="272">
        <f t="shared" si="27"/>
        <v>0.20807150198445776</v>
      </c>
      <c r="P127" s="272">
        <f t="shared" si="27"/>
        <v>0.20083195694400954</v>
      </c>
      <c r="Q127" s="272">
        <f t="shared" si="27"/>
        <v>0.20585504730694718</v>
      </c>
      <c r="R127" s="272">
        <f t="shared" si="27"/>
        <v>0.20563843154189648</v>
      </c>
      <c r="S127" s="272">
        <f t="shared" si="27"/>
        <v>0.19936024453505047</v>
      </c>
      <c r="T127" s="272">
        <f t="shared" si="27"/>
        <v>0.20640957526359358</v>
      </c>
      <c r="U127" s="272">
        <f t="shared" si="27"/>
        <v>0.23616337552177383</v>
      </c>
      <c r="V127" s="272">
        <f t="shared" si="27"/>
        <v>0.24168894361408838</v>
      </c>
      <c r="W127" s="272">
        <f t="shared" si="27"/>
        <v>0.24445061606746296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0.10303011370780593</v>
      </c>
      <c r="C128" s="271">
        <f t="shared" si="28"/>
        <v>0.10205482930453671</v>
      </c>
      <c r="D128" s="271">
        <f t="shared" si="28"/>
        <v>0.10289229535286236</v>
      </c>
      <c r="E128" s="271">
        <f t="shared" si="28"/>
        <v>0.10326811981382276</v>
      </c>
      <c r="F128" s="271">
        <f t="shared" si="28"/>
        <v>0.10351057862794238</v>
      </c>
      <c r="G128" s="271">
        <f t="shared" si="28"/>
        <v>0.10402394904106071</v>
      </c>
      <c r="H128" s="271">
        <f t="shared" si="28"/>
        <v>0.10422935224766354</v>
      </c>
      <c r="I128" s="271">
        <f t="shared" si="28"/>
        <v>0.12447303331128924</v>
      </c>
      <c r="J128" s="271">
        <f t="shared" si="28"/>
        <v>0.12343200464552863</v>
      </c>
      <c r="K128" s="271">
        <f t="shared" si="28"/>
        <v>0.13661281284934057</v>
      </c>
      <c r="L128" s="271">
        <f t="shared" si="28"/>
        <v>0.1305022561847928</v>
      </c>
      <c r="M128" s="271">
        <f t="shared" si="28"/>
        <v>0.1279812437396175</v>
      </c>
      <c r="N128" s="271">
        <f t="shared" si="28"/>
        <v>0.13591331054267969</v>
      </c>
      <c r="O128" s="271">
        <f t="shared" si="28"/>
        <v>0.12754803521019273</v>
      </c>
      <c r="P128" s="271">
        <f t="shared" si="28"/>
        <v>0.16085311494732896</v>
      </c>
      <c r="Q128" s="271">
        <f t="shared" si="28"/>
        <v>0.16028684538630389</v>
      </c>
      <c r="R128" s="271">
        <f t="shared" si="28"/>
        <v>0.15917450783244261</v>
      </c>
      <c r="S128" s="271">
        <f t="shared" si="28"/>
        <v>0.1564267313165085</v>
      </c>
      <c r="T128" s="271">
        <f t="shared" si="28"/>
        <v>0.15330286287309353</v>
      </c>
      <c r="U128" s="271">
        <f t="shared" si="28"/>
        <v>0.15056355878626387</v>
      </c>
      <c r="V128" s="271">
        <f t="shared" si="28"/>
        <v>0.14463546679603279</v>
      </c>
      <c r="W128" s="271">
        <f t="shared" si="28"/>
        <v>0.14649118938157987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3.0021864401440012E-2</v>
      </c>
      <c r="C129" s="272">
        <f t="shared" si="29"/>
        <v>2.891558461858186E-2</v>
      </c>
      <c r="D129" s="272">
        <f t="shared" si="29"/>
        <v>2.9190542429531792E-2</v>
      </c>
      <c r="E129" s="272">
        <f t="shared" si="29"/>
        <v>2.9985803450398328E-2</v>
      </c>
      <c r="F129" s="272">
        <f t="shared" si="29"/>
        <v>2.9697671254435013E-2</v>
      </c>
      <c r="G129" s="272">
        <f t="shared" si="29"/>
        <v>3.20106649903606E-2</v>
      </c>
      <c r="H129" s="272">
        <f t="shared" si="29"/>
        <v>3.182530950605629E-2</v>
      </c>
      <c r="I129" s="272">
        <f t="shared" si="29"/>
        <v>3.0280224828678187E-2</v>
      </c>
      <c r="J129" s="272">
        <f t="shared" si="29"/>
        <v>3.2898933287869421E-2</v>
      </c>
      <c r="K129" s="272">
        <f t="shared" si="29"/>
        <v>3.2320402650842898E-2</v>
      </c>
      <c r="L129" s="272">
        <f t="shared" si="29"/>
        <v>3.1048713603585017E-2</v>
      </c>
      <c r="M129" s="272">
        <f t="shared" si="29"/>
        <v>2.8422487959148757E-2</v>
      </c>
      <c r="N129" s="272">
        <f t="shared" si="29"/>
        <v>3.0204172320655309E-2</v>
      </c>
      <c r="O129" s="272">
        <f t="shared" si="29"/>
        <v>2.5958490037135729E-2</v>
      </c>
      <c r="P129" s="272">
        <f t="shared" si="29"/>
        <v>2.4872324503884533E-2</v>
      </c>
      <c r="Q129" s="272">
        <f t="shared" si="29"/>
        <v>2.4028223772114356E-2</v>
      </c>
      <c r="R129" s="272">
        <f t="shared" si="29"/>
        <v>2.4328668470230099E-2</v>
      </c>
      <c r="S129" s="272">
        <f t="shared" si="29"/>
        <v>2.666051144944237E-2</v>
      </c>
      <c r="T129" s="272">
        <f t="shared" si="29"/>
        <v>2.4077931877065594E-2</v>
      </c>
      <c r="U129" s="272">
        <f t="shared" si="29"/>
        <v>1.3468170866215009E-2</v>
      </c>
      <c r="V129" s="272">
        <f t="shared" si="29"/>
        <v>1.248393966037939E-2</v>
      </c>
      <c r="W129" s="272">
        <f t="shared" si="29"/>
        <v>1.1853479290089368E-2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2.7944075290324256E-2</v>
      </c>
      <c r="C130" s="272">
        <f t="shared" si="30"/>
        <v>2.6434777575912047E-2</v>
      </c>
      <c r="D130" s="272">
        <f t="shared" si="30"/>
        <v>2.7302868811106423E-2</v>
      </c>
      <c r="E130" s="272">
        <f t="shared" si="30"/>
        <v>2.6953053448830828E-2</v>
      </c>
      <c r="F130" s="272">
        <f t="shared" si="30"/>
        <v>2.7193286111807845E-2</v>
      </c>
      <c r="G130" s="272">
        <f t="shared" si="30"/>
        <v>2.7231404405701466E-2</v>
      </c>
      <c r="H130" s="272">
        <f t="shared" si="30"/>
        <v>2.7034447881805479E-2</v>
      </c>
      <c r="I130" s="272">
        <f t="shared" si="30"/>
        <v>4.8994920773836562E-2</v>
      </c>
      <c r="J130" s="272">
        <f t="shared" si="30"/>
        <v>4.7360153566418629E-2</v>
      </c>
      <c r="K130" s="272">
        <f t="shared" si="30"/>
        <v>6.1306497554808707E-2</v>
      </c>
      <c r="L130" s="272">
        <f t="shared" si="30"/>
        <v>5.5970390718825064E-2</v>
      </c>
      <c r="M130" s="272">
        <f t="shared" si="30"/>
        <v>5.3077982350114253E-2</v>
      </c>
      <c r="N130" s="272">
        <f t="shared" si="30"/>
        <v>6.0234725945497808E-2</v>
      </c>
      <c r="O130" s="272">
        <f t="shared" si="30"/>
        <v>5.1400030011661664E-2</v>
      </c>
      <c r="P130" s="272">
        <f t="shared" si="30"/>
        <v>8.7553481393144977E-2</v>
      </c>
      <c r="Q130" s="272">
        <f t="shared" si="30"/>
        <v>8.6797611417063297E-2</v>
      </c>
      <c r="R130" s="272">
        <f t="shared" si="30"/>
        <v>8.5806671172000776E-2</v>
      </c>
      <c r="S130" s="272">
        <f t="shared" si="30"/>
        <v>8.2340525141210971E-2</v>
      </c>
      <c r="T130" s="272">
        <f t="shared" si="30"/>
        <v>8.0122275008747898E-2</v>
      </c>
      <c r="U130" s="272">
        <f t="shared" si="30"/>
        <v>8.0914617380544562E-2</v>
      </c>
      <c r="V130" s="272">
        <f t="shared" si="30"/>
        <v>7.4656282358097292E-2</v>
      </c>
      <c r="W130" s="272">
        <f t="shared" si="30"/>
        <v>7.6485492631080815E-2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4.5064174016041667E-2</v>
      </c>
      <c r="C131" s="273">
        <f t="shared" si="31"/>
        <v>4.6704467110042815E-2</v>
      </c>
      <c r="D131" s="273">
        <f t="shared" si="31"/>
        <v>4.6398884112224134E-2</v>
      </c>
      <c r="E131" s="273">
        <f t="shared" si="31"/>
        <v>4.6329262914593605E-2</v>
      </c>
      <c r="F131" s="273">
        <f t="shared" si="31"/>
        <v>4.6619621261699523E-2</v>
      </c>
      <c r="G131" s="273">
        <f t="shared" si="31"/>
        <v>4.4781879644998634E-2</v>
      </c>
      <c r="H131" s="273">
        <f t="shared" si="31"/>
        <v>4.5369594859801757E-2</v>
      </c>
      <c r="I131" s="273">
        <f t="shared" si="31"/>
        <v>4.519788770877449E-2</v>
      </c>
      <c r="J131" s="273">
        <f t="shared" si="31"/>
        <v>4.3172917791240599E-2</v>
      </c>
      <c r="K131" s="273">
        <f t="shared" si="31"/>
        <v>4.2985912643688957E-2</v>
      </c>
      <c r="L131" s="273">
        <f t="shared" si="31"/>
        <v>4.3483151862382739E-2</v>
      </c>
      <c r="M131" s="273">
        <f t="shared" si="31"/>
        <v>4.6480773430354491E-2</v>
      </c>
      <c r="N131" s="273">
        <f t="shared" si="31"/>
        <v>4.5474412276526592E-2</v>
      </c>
      <c r="O131" s="273">
        <f t="shared" si="31"/>
        <v>5.0189515161395325E-2</v>
      </c>
      <c r="P131" s="273">
        <f t="shared" si="31"/>
        <v>4.842730905029944E-2</v>
      </c>
      <c r="Q131" s="273">
        <f t="shared" si="31"/>
        <v>4.9461010197126232E-2</v>
      </c>
      <c r="R131" s="273">
        <f t="shared" si="31"/>
        <v>4.9039168190211729E-2</v>
      </c>
      <c r="S131" s="273">
        <f t="shared" si="31"/>
        <v>4.7425694725855144E-2</v>
      </c>
      <c r="T131" s="273">
        <f t="shared" si="31"/>
        <v>4.9102655987280044E-2</v>
      </c>
      <c r="U131" s="273">
        <f t="shared" si="31"/>
        <v>5.6180770539504314E-2</v>
      </c>
      <c r="V131" s="273">
        <f t="shared" si="31"/>
        <v>5.7495244777556104E-2</v>
      </c>
      <c r="W131" s="273">
        <f t="shared" si="31"/>
        <v>5.8152217460409716E-2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0.51201239752566918</v>
      </c>
      <c r="C136" s="274">
        <f>IF(C$5=0,0,C$5/ISI_fec!C$5)</f>
        <v>0.51563130212694241</v>
      </c>
      <c r="D136" s="274">
        <f>IF(D$5=0,0,D$5/ISI_fec!D$5)</f>
        <v>0.51250524850207135</v>
      </c>
      <c r="E136" s="274">
        <f>IF(E$5=0,0,E$5/ISI_fec!E$5)</f>
        <v>0.5186877206606908</v>
      </c>
      <c r="F136" s="274">
        <f>IF(F$5=0,0,F$5/ISI_fec!F$5)</f>
        <v>0.51833677019115465</v>
      </c>
      <c r="G136" s="274">
        <f>IF(G$5=0,0,G$5/ISI_fec!G$5)</f>
        <v>0.51824006061935091</v>
      </c>
      <c r="H136" s="274">
        <f>IF(H$5=0,0,H$5/ISI_fec!H$5)</f>
        <v>0.52445343036150904</v>
      </c>
      <c r="I136" s="274">
        <f>IF(I$5=0,0,I$5/ISI_fec!I$5)</f>
        <v>0.52752141211525738</v>
      </c>
      <c r="J136" s="274">
        <f>IF(J$5=0,0,J$5/ISI_fec!J$5)</f>
        <v>0.52718701920647426</v>
      </c>
      <c r="K136" s="274">
        <f>IF(K$5=0,0,K$5/ISI_fec!K$5)</f>
        <v>0.52873849607134693</v>
      </c>
      <c r="L136" s="274">
        <f>IF(L$5=0,0,L$5/ISI_fec!L$5)</f>
        <v>0.52418362183875211</v>
      </c>
      <c r="M136" s="274">
        <f>IF(M$5=0,0,M$5/ISI_fec!M$5)</f>
        <v>0.52905671094878026</v>
      </c>
      <c r="N136" s="274">
        <f>IF(N$5=0,0,N$5/ISI_fec!N$5)</f>
        <v>0.53295202653998208</v>
      </c>
      <c r="O136" s="274">
        <f>IF(O$5=0,0,O$5/ISI_fec!O$5)</f>
        <v>0.53779154060053669</v>
      </c>
      <c r="P136" s="274">
        <f>IF(P$5=0,0,P$5/ISI_fec!P$5)</f>
        <v>0.53862744538349472</v>
      </c>
      <c r="Q136" s="274">
        <f>IF(Q$5=0,0,Q$5/ISI_fec!Q$5)</f>
        <v>0.54003992455655436</v>
      </c>
      <c r="R136" s="274">
        <f>IF(R$5=0,0,R$5/ISI_fec!R$5)</f>
        <v>0.54026750577102656</v>
      </c>
      <c r="S136" s="274">
        <f>IF(S$5=0,0,S$5/ISI_fec!S$5)</f>
        <v>0.54023926610570439</v>
      </c>
      <c r="T136" s="274">
        <f>IF(T$5=0,0,T$5/ISI_fec!T$5)</f>
        <v>0.55662657633226431</v>
      </c>
      <c r="U136" s="274">
        <f>IF(U$5=0,0,U$5/ISI_fec!U$5)</f>
        <v>0.56269118467976742</v>
      </c>
      <c r="V136" s="274">
        <f>IF(V$5=0,0,V$5/ISI_fec!V$5)</f>
        <v>0.56464147775931584</v>
      </c>
      <c r="W136" s="274">
        <f>IF(W$5=0,0,W$5/ISI_fec!W$5)</f>
        <v>0.58263949527825276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0.44849093456637146</v>
      </c>
      <c r="C137" s="275">
        <f>IF(C$6=0,0,C$6/ISI_fec!C$6)</f>
        <v>0.44849093456637146</v>
      </c>
      <c r="D137" s="275">
        <f>IF(D$6=0,0,D$6/ISI_fec!D$6)</f>
        <v>0.44849093456637146</v>
      </c>
      <c r="E137" s="275">
        <f>IF(E$6=0,0,E$6/ISI_fec!E$6)</f>
        <v>0.45065058543131803</v>
      </c>
      <c r="F137" s="275">
        <f>IF(F$6=0,0,F$6/ISI_fec!F$6)</f>
        <v>0.45065058543131803</v>
      </c>
      <c r="G137" s="275">
        <f>IF(G$6=0,0,G$6/ISI_fec!G$6)</f>
        <v>0.45065058543131803</v>
      </c>
      <c r="H137" s="275">
        <f>IF(H$6=0,0,H$6/ISI_fec!H$6)</f>
        <v>0.45484585911667857</v>
      </c>
      <c r="I137" s="275">
        <f>IF(I$6=0,0,I$6/ISI_fec!I$6)</f>
        <v>0.45484585911667857</v>
      </c>
      <c r="J137" s="275">
        <f>IF(J$6=0,0,J$6/ISI_fec!J$6)</f>
        <v>0.45484585911667846</v>
      </c>
      <c r="K137" s="275">
        <f>IF(K$6=0,0,K$6/ISI_fec!K$6)</f>
        <v>0.45484585911667863</v>
      </c>
      <c r="L137" s="275">
        <f>IF(L$6=0,0,L$6/ISI_fec!L$6)</f>
        <v>0.45484585911667863</v>
      </c>
      <c r="M137" s="275">
        <f>IF(M$6=0,0,M$6/ISI_fec!M$6)</f>
        <v>0.45484585911667869</v>
      </c>
      <c r="N137" s="275">
        <f>IF(N$6=0,0,N$6/ISI_fec!N$6)</f>
        <v>0.45484585911667869</v>
      </c>
      <c r="O137" s="275">
        <f>IF(O$6=0,0,O$6/ISI_fec!O$6)</f>
        <v>0.45484585911667857</v>
      </c>
      <c r="P137" s="275">
        <f>IF(P$6=0,0,P$6/ISI_fec!P$6)</f>
        <v>0.45484585911667869</v>
      </c>
      <c r="Q137" s="275">
        <f>IF(Q$6=0,0,Q$6/ISI_fec!Q$6)</f>
        <v>0.45484585911667852</v>
      </c>
      <c r="R137" s="275">
        <f>IF(R$6=0,0,R$6/ISI_fec!R$6)</f>
        <v>0.45484585911667824</v>
      </c>
      <c r="S137" s="275">
        <f>IF(S$6=0,0,S$6/ISI_fec!S$6)</f>
        <v>0.45484585911667841</v>
      </c>
      <c r="T137" s="275">
        <f>IF(T$6=0,0,T$6/ISI_fec!T$6)</f>
        <v>0.46436127320501053</v>
      </c>
      <c r="U137" s="275">
        <f>IF(U$6=0,0,U$6/ISI_fec!U$6)</f>
        <v>0.47035270342642466</v>
      </c>
      <c r="V137" s="275">
        <f>IF(V$6=0,0,V$6/ISI_fec!V$6)</f>
        <v>0.47035270342642482</v>
      </c>
      <c r="W137" s="275">
        <f>IF(W$6=0,0,W$6/ISI_fec!W$6)</f>
        <v>0.4783174330837825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0.11631812256026818</v>
      </c>
      <c r="C138" s="276">
        <f>IF(C$7=0,0,C$7/ISI_fec!C$7)</f>
        <v>0.11631812256026819</v>
      </c>
      <c r="D138" s="276">
        <f>IF(D$7=0,0,D$7/ISI_fec!D$7)</f>
        <v>0.11631812256026809</v>
      </c>
      <c r="E138" s="276">
        <f>IF(E$7=0,0,E$7/ISI_fec!E$7)</f>
        <v>0.11687823763648283</v>
      </c>
      <c r="F138" s="276">
        <f>IF(F$7=0,0,F$7/ISI_fec!F$7)</f>
        <v>0.11687823763648277</v>
      </c>
      <c r="G138" s="276">
        <f>IF(G$7=0,0,G$7/ISI_fec!G$7)</f>
        <v>0.11687823763648275</v>
      </c>
      <c r="H138" s="276">
        <f>IF(H$7=0,0,H$7/ISI_fec!H$7)</f>
        <v>0.11796630056283702</v>
      </c>
      <c r="I138" s="276">
        <f>IF(I$7=0,0,I$7/ISI_fec!I$7)</f>
        <v>0.11796630056283698</v>
      </c>
      <c r="J138" s="276">
        <f>IF(J$7=0,0,J$7/ISI_fec!J$7)</f>
        <v>0.11796630056283708</v>
      </c>
      <c r="K138" s="276">
        <f>IF(K$7=0,0,K$7/ISI_fec!K$7)</f>
        <v>0.11796630056283706</v>
      </c>
      <c r="L138" s="276">
        <f>IF(L$7=0,0,L$7/ISI_fec!L$7)</f>
        <v>0.11796630056283706</v>
      </c>
      <c r="M138" s="276">
        <f>IF(M$7=0,0,M$7/ISI_fec!M$7)</f>
        <v>0.11796630056283701</v>
      </c>
      <c r="N138" s="276">
        <f>IF(N$7=0,0,N$7/ISI_fec!N$7)</f>
        <v>0.11796630056283701</v>
      </c>
      <c r="O138" s="276">
        <f>IF(O$7=0,0,O$7/ISI_fec!O$7)</f>
        <v>0.11796630056283704</v>
      </c>
      <c r="P138" s="276">
        <f>IF(P$7=0,0,P$7/ISI_fec!P$7)</f>
        <v>0.11796630056283705</v>
      </c>
      <c r="Q138" s="276">
        <f>IF(Q$7=0,0,Q$7/ISI_fec!Q$7)</f>
        <v>0.11796630056283706</v>
      </c>
      <c r="R138" s="276">
        <f>IF(R$7=0,0,R$7/ISI_fec!R$7)</f>
        <v>0.11796630056283706</v>
      </c>
      <c r="S138" s="276">
        <f>IF(S$7=0,0,S$7/ISI_fec!S$7)</f>
        <v>0.11796630056283705</v>
      </c>
      <c r="T138" s="276">
        <f>IF(T$7=0,0,T$7/ISI_fec!T$7)</f>
        <v>0.12198806974015161</v>
      </c>
      <c r="U138" s="276">
        <f>IF(U$7=0,0,U$7/ISI_fec!U$7)</f>
        <v>0.12198806974015165</v>
      </c>
      <c r="V138" s="276">
        <f>IF(V$7=0,0,V$7/ISI_fec!V$7)</f>
        <v>0.12198806974015163</v>
      </c>
      <c r="W138" s="276">
        <f>IF(W$7=0,0,W$7/ISI_fec!W$7)</f>
        <v>0.12636435966408818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0.64249237070961729</v>
      </c>
      <c r="C139" s="276">
        <f>IF(C$8=0,0,C$8/ISI_fec!C$8)</f>
        <v>0.64249237070961762</v>
      </c>
      <c r="D139" s="276">
        <f>IF(D$8=0,0,D$8/ISI_fec!D$8)</f>
        <v>0.64249237070961762</v>
      </c>
      <c r="E139" s="276">
        <f>IF(E$8=0,0,E$8/ISI_fec!E$8)</f>
        <v>0.64558621073442446</v>
      </c>
      <c r="F139" s="276">
        <f>IF(F$8=0,0,F$8/ISI_fec!F$8)</f>
        <v>0.64558621073442446</v>
      </c>
      <c r="G139" s="276">
        <f>IF(G$8=0,0,G$8/ISI_fec!G$8)</f>
        <v>0.64558621073442446</v>
      </c>
      <c r="H139" s="276">
        <f>IF(H$8=0,0,H$8/ISI_fec!H$8)</f>
        <v>0.65159621256085842</v>
      </c>
      <c r="I139" s="276">
        <f>IF(I$8=0,0,I$8/ISI_fec!I$8)</f>
        <v>0.65159621256085842</v>
      </c>
      <c r="J139" s="276">
        <f>IF(J$8=0,0,J$8/ISI_fec!J$8)</f>
        <v>0.65159621256085831</v>
      </c>
      <c r="K139" s="276">
        <f>IF(K$8=0,0,K$8/ISI_fec!K$8)</f>
        <v>0.65159621256085831</v>
      </c>
      <c r="L139" s="276">
        <f>IF(L$8=0,0,L$8/ISI_fec!L$8)</f>
        <v>0.6515962125608582</v>
      </c>
      <c r="M139" s="276">
        <f>IF(M$8=0,0,M$8/ISI_fec!M$8)</f>
        <v>0.65159621256085831</v>
      </c>
      <c r="N139" s="276">
        <f>IF(N$8=0,0,N$8/ISI_fec!N$8)</f>
        <v>0.65159621256085853</v>
      </c>
      <c r="O139" s="276">
        <f>IF(O$8=0,0,O$8/ISI_fec!O$8)</f>
        <v>0.65159621256085853</v>
      </c>
      <c r="P139" s="276">
        <f>IF(P$8=0,0,P$8/ISI_fec!P$8)</f>
        <v>0.65159621256085865</v>
      </c>
      <c r="Q139" s="276">
        <f>IF(Q$8=0,0,Q$8/ISI_fec!Q$8)</f>
        <v>0.65159621256085809</v>
      </c>
      <c r="R139" s="276">
        <f>IF(R$8=0,0,R$8/ISI_fec!R$8)</f>
        <v>0.65159621256085831</v>
      </c>
      <c r="S139" s="276">
        <f>IF(S$8=0,0,S$8/ISI_fec!S$8)</f>
        <v>0.65159621256085831</v>
      </c>
      <c r="T139" s="276">
        <f>IF(T$8=0,0,T$8/ISI_fec!T$8)</f>
        <v>0.66305259322050569</v>
      </c>
      <c r="U139" s="276">
        <f>IF(U$8=0,0,U$8/ISI_fec!U$8)</f>
        <v>0.67336333581418806</v>
      </c>
      <c r="V139" s="276">
        <f>IF(V$8=0,0,V$8/ISI_fec!V$8)</f>
        <v>0.67381077342467322</v>
      </c>
      <c r="W139" s="276">
        <f>IF(W$8=0,0,W$8/ISI_fec!W$8)</f>
        <v>0.68304569799793902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0.44392519018692383</v>
      </c>
      <c r="C140" s="276">
        <f>IF(C$9=0,0,C$9/ISI_fec!C$9)</f>
        <v>0.44392519018692378</v>
      </c>
      <c r="D140" s="276">
        <f>IF(D$9=0,0,D$9/ISI_fec!D$9)</f>
        <v>0.443925190186924</v>
      </c>
      <c r="E140" s="276">
        <f>IF(E$9=0,0,E$9/ISI_fec!E$9)</f>
        <v>0.44606285529243084</v>
      </c>
      <c r="F140" s="276">
        <f>IF(F$9=0,0,F$9/ISI_fec!F$9)</f>
        <v>0.44606285529243084</v>
      </c>
      <c r="G140" s="276">
        <f>IF(G$9=0,0,G$9/ISI_fec!G$9)</f>
        <v>0.44606285529243084</v>
      </c>
      <c r="H140" s="276">
        <f>IF(H$9=0,0,H$9/ISI_fec!H$9)</f>
        <v>0.45021542009390342</v>
      </c>
      <c r="I140" s="276">
        <f>IF(I$9=0,0,I$9/ISI_fec!I$9)</f>
        <v>0.45021542009390353</v>
      </c>
      <c r="J140" s="276">
        <f>IF(J$9=0,0,J$9/ISI_fec!J$9)</f>
        <v>0.45021542009390347</v>
      </c>
      <c r="K140" s="276">
        <f>IF(K$9=0,0,K$9/ISI_fec!K$9)</f>
        <v>0.45021542009390342</v>
      </c>
      <c r="L140" s="276">
        <f>IF(L$9=0,0,L$9/ISI_fec!L$9)</f>
        <v>0.45021542009390342</v>
      </c>
      <c r="M140" s="276">
        <f>IF(M$9=0,0,M$9/ISI_fec!M$9)</f>
        <v>0.45021542009390347</v>
      </c>
      <c r="N140" s="276">
        <f>IF(N$9=0,0,N$9/ISI_fec!N$9)</f>
        <v>0.45021542009390347</v>
      </c>
      <c r="O140" s="276">
        <f>IF(O$9=0,0,O$9/ISI_fec!O$9)</f>
        <v>0.45021542009390342</v>
      </c>
      <c r="P140" s="276">
        <f>IF(P$9=0,0,P$9/ISI_fec!P$9)</f>
        <v>0.45021542009390342</v>
      </c>
      <c r="Q140" s="276">
        <f>IF(Q$9=0,0,Q$9/ISI_fec!Q$9)</f>
        <v>0.45021542009390336</v>
      </c>
      <c r="R140" s="276">
        <f>IF(R$9=0,0,R$9/ISI_fec!R$9)</f>
        <v>0.45021542009390342</v>
      </c>
      <c r="S140" s="276">
        <f>IF(S$9=0,0,S$9/ISI_fec!S$9)</f>
        <v>0.45021542009390342</v>
      </c>
      <c r="T140" s="276">
        <f>IF(T$9=0,0,T$9/ISI_fec!T$9)</f>
        <v>0.46556440104055041</v>
      </c>
      <c r="U140" s="276">
        <f>IF(U$9=0,0,U$9/ISI_fec!U$9)</f>
        <v>0.46556440104055041</v>
      </c>
      <c r="V140" s="276">
        <f>IF(V$9=0,0,V$9/ISI_fec!V$9)</f>
        <v>0.46556440104055052</v>
      </c>
      <c r="W140" s="276">
        <f>IF(W$9=0,0,W$9/ISI_fec!W$9)</f>
        <v>0.48226640150303268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0.75765441765595543</v>
      </c>
      <c r="C141" s="277">
        <f>IF(C$10=0,0,C$10/ISI_fec!C$10)</f>
        <v>0.76256314463025898</v>
      </c>
      <c r="D141" s="277">
        <f>IF(D$10=0,0,D$10/ISI_fec!D$10)</f>
        <v>0.76240311988712894</v>
      </c>
      <c r="E141" s="277">
        <f>IF(E$10=0,0,E$10/ISI_fec!E$10)</f>
        <v>0.76803051043113424</v>
      </c>
      <c r="F141" s="277">
        <f>IF(F$10=0,0,F$10/ISI_fec!F$10)</f>
        <v>0.77148362337200249</v>
      </c>
      <c r="G141" s="277">
        <f>IF(G$10=0,0,G$10/ISI_fec!G$10)</f>
        <v>0.77241572248541146</v>
      </c>
      <c r="H141" s="277">
        <f>IF(H$10=0,0,H$10/ISI_fec!H$10)</f>
        <v>0.7818283352495865</v>
      </c>
      <c r="I141" s="277">
        <f>IF(I$10=0,0,I$10/ISI_fec!I$10)</f>
        <v>0.78127160806596874</v>
      </c>
      <c r="J141" s="277">
        <f>IF(J$10=0,0,J$10/ISI_fec!J$10)</f>
        <v>0.78053892742333975</v>
      </c>
      <c r="K141" s="277">
        <f>IF(K$10=0,0,K$10/ISI_fec!K$10)</f>
        <v>0.78381257778250113</v>
      </c>
      <c r="L141" s="277">
        <f>IF(L$10=0,0,L$10/ISI_fec!L$10)</f>
        <v>0.77504699710795988</v>
      </c>
      <c r="M141" s="277">
        <f>IF(M$10=0,0,M$10/ISI_fec!M$10)</f>
        <v>0.7835571869175455</v>
      </c>
      <c r="N141" s="277">
        <f>IF(N$10=0,0,N$10/ISI_fec!N$10)</f>
        <v>0.78621642512215251</v>
      </c>
      <c r="O141" s="277">
        <f>IF(O$10=0,0,O$10/ISI_fec!O$10)</f>
        <v>0.79115704986708235</v>
      </c>
      <c r="P141" s="277">
        <f>IF(P$10=0,0,P$10/ISI_fec!P$10)</f>
        <v>0.79069976454280222</v>
      </c>
      <c r="Q141" s="277">
        <f>IF(Q$10=0,0,Q$10/ISI_fec!Q$10)</f>
        <v>0.7922657067219474</v>
      </c>
      <c r="R141" s="277">
        <f>IF(R$10=0,0,R$10/ISI_fec!R$10)</f>
        <v>0.79295774274216069</v>
      </c>
      <c r="S141" s="277">
        <f>IF(S$10=0,0,S$10/ISI_fec!S$10)</f>
        <v>0.79255581984486023</v>
      </c>
      <c r="T141" s="277">
        <f>IF(T$10=0,0,T$10/ISI_fec!T$10)</f>
        <v>0.81713042429630389</v>
      </c>
      <c r="U141" s="277">
        <f>IF(U$10=0,0,U$10/ISI_fec!U$10)</f>
        <v>0.79458894271356617</v>
      </c>
      <c r="V141" s="277">
        <f>IF(V$10=0,0,V$10/ISI_fec!V$10)</f>
        <v>0.7993129316739277</v>
      </c>
      <c r="W141" s="277">
        <f>IF(W$10=0,0,W$10/ISI_fec!W$10)</f>
        <v>0.82984387596944498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0.47413300718994733</v>
      </c>
      <c r="C142" s="278">
        <f>IF(C$16=0,0,C$16/ISI_fec!C$16)</f>
        <v>0.48699575384613081</v>
      </c>
      <c r="D142" s="278">
        <f>IF(D$16=0,0,D$16/ISI_fec!D$16)</f>
        <v>0.4770475780791778</v>
      </c>
      <c r="E142" s="278">
        <f>IF(E$16=0,0,E$16/ISI_fec!E$16)</f>
        <v>0.49689526182667321</v>
      </c>
      <c r="F142" s="278">
        <f>IF(F$16=0,0,F$16/ISI_fec!F$16)</f>
        <v>0.49516076146047172</v>
      </c>
      <c r="G142" s="278">
        <f>IF(G$16=0,0,G$16/ISI_fec!G$16)</f>
        <v>0.50009455795842839</v>
      </c>
      <c r="H142" s="278">
        <f>IF(H$16=0,0,H$16/ISI_fec!H$16)</f>
        <v>0.51132131741110598</v>
      </c>
      <c r="I142" s="278">
        <f>IF(I$16=0,0,I$16/ISI_fec!I$16)</f>
        <v>0.51303474433647211</v>
      </c>
      <c r="J142" s="278">
        <f>IF(J$16=0,0,J$16/ISI_fec!J$16)</f>
        <v>0.51834180985919431</v>
      </c>
      <c r="K142" s="278">
        <f>IF(K$16=0,0,K$16/ISI_fec!K$16)</f>
        <v>0.52267396849447023</v>
      </c>
      <c r="L142" s="278">
        <f>IF(L$16=0,0,L$16/ISI_fec!L$16)</f>
        <v>0.49830452228608946</v>
      </c>
      <c r="M142" s="278">
        <f>IF(M$16=0,0,M$16/ISI_fec!M$16)</f>
        <v>0.51333792695769009</v>
      </c>
      <c r="N142" s="278">
        <f>IF(N$16=0,0,N$16/ISI_fec!N$16)</f>
        <v>0.53006964808828361</v>
      </c>
      <c r="O142" s="278">
        <f>IF(O$16=0,0,O$16/ISI_fec!O$16)</f>
        <v>0.53861209954933842</v>
      </c>
      <c r="P142" s="278">
        <f>IF(P$16=0,0,P$16/ISI_fec!P$16)</f>
        <v>0.53840606041863903</v>
      </c>
      <c r="Q142" s="278">
        <f>IF(Q$16=0,0,Q$16/ISI_fec!Q$16)</f>
        <v>0.54152282298488275</v>
      </c>
      <c r="R142" s="278">
        <f>IF(R$16=0,0,R$16/ISI_fec!R$16)</f>
        <v>0.54173013262035752</v>
      </c>
      <c r="S142" s="278">
        <f>IF(S$16=0,0,S$16/ISI_fec!S$16)</f>
        <v>0.54757160413368022</v>
      </c>
      <c r="T142" s="278">
        <f>IF(T$16=0,0,T$16/ISI_fec!T$16)</f>
        <v>0.5563423516811099</v>
      </c>
      <c r="U142" s="278">
        <f>IF(U$16=0,0,U$16/ISI_fec!U$16)</f>
        <v>0.53967686647296242</v>
      </c>
      <c r="V142" s="278">
        <f>IF(V$16=0,0,V$16/ISI_fec!V$16)</f>
        <v>0.54276396704542318</v>
      </c>
      <c r="W142" s="278">
        <f>IF(W$16=0,0,W$16/ISI_fec!W$16)</f>
        <v>0.56127250788514405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0.5214613704758867</v>
      </c>
      <c r="C143" s="278">
        <f>IF(C$22=0,0,C$22/ISI_fec!C$22)</f>
        <v>0.52188463665127049</v>
      </c>
      <c r="D143" s="278">
        <f>IF(D$22=0,0,D$22/ISI_fec!D$22)</f>
        <v>0.52108903398620243</v>
      </c>
      <c r="E143" s="278">
        <f>IF(E$22=0,0,E$22/ISI_fec!E$22)</f>
        <v>0.52371684423852527</v>
      </c>
      <c r="F143" s="278">
        <f>IF(F$22=0,0,F$22/ISI_fec!F$22)</f>
        <v>0.5234630711119076</v>
      </c>
      <c r="G143" s="278">
        <f>IF(G$22=0,0,G$22/ISI_fec!G$22)</f>
        <v>0.52347473628809726</v>
      </c>
      <c r="H143" s="278">
        <f>IF(H$22=0,0,H$22/ISI_fec!H$22)</f>
        <v>0.52824626978452316</v>
      </c>
      <c r="I143" s="278">
        <f>IF(I$22=0,0,I$22/ISI_fec!I$22)</f>
        <v>0.52876743551350414</v>
      </c>
      <c r="J143" s="278">
        <f>IF(J$22=0,0,J$22/ISI_fec!J$22)</f>
        <v>0.5290098460238899</v>
      </c>
      <c r="K143" s="278">
        <f>IF(K$22=0,0,K$22/ISI_fec!K$22)</f>
        <v>0.52860278419599227</v>
      </c>
      <c r="L143" s="278">
        <f>IF(L$22=0,0,L$22/ISI_fec!L$22)</f>
        <v>0.52865620162313798</v>
      </c>
      <c r="M143" s="278">
        <f>IF(M$22=0,0,M$22/ISI_fec!M$22)</f>
        <v>0.52891538355761791</v>
      </c>
      <c r="N143" s="278">
        <f>IF(N$22=0,0,N$22/ISI_fec!N$22)</f>
        <v>0.53181585195108771</v>
      </c>
      <c r="O143" s="278">
        <f>IF(O$22=0,0,O$22/ISI_fec!O$22)</f>
        <v>0.53192758583653599</v>
      </c>
      <c r="P143" s="278">
        <f>IF(P$22=0,0,P$22/ISI_fec!P$22)</f>
        <v>0.53181920311619313</v>
      </c>
      <c r="Q143" s="278">
        <f>IF(Q$22=0,0,Q$22/ISI_fec!Q$22)</f>
        <v>0.53207534515533828</v>
      </c>
      <c r="R143" s="278">
        <f>IF(R$22=0,0,R$22/ISI_fec!R$22)</f>
        <v>0.53314971226573071</v>
      </c>
      <c r="S143" s="278">
        <f>IF(S$22=0,0,S$22/ISI_fec!S$22)</f>
        <v>0.53411180319506779</v>
      </c>
      <c r="T143" s="278">
        <f>IF(T$22=0,0,T$22/ISI_fec!T$22)</f>
        <v>0.55216289799603235</v>
      </c>
      <c r="U143" s="278">
        <f>IF(U$22=0,0,U$22/ISI_fec!U$22)</f>
        <v>0.55506839016967113</v>
      </c>
      <c r="V143" s="278">
        <f>IF(V$22=0,0,V$22/ISI_fec!V$22)</f>
        <v>0.55573111905422767</v>
      </c>
      <c r="W143" s="278">
        <f>IF(W$22=0,0,W$22/ISI_fec!W$22)</f>
        <v>0.57464642133415667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0.522280172393631</v>
      </c>
      <c r="C144" s="278">
        <f>IF(C$28=0,0,C$28/ISI_fec!C$28)</f>
        <v>0.52460452605972674</v>
      </c>
      <c r="D144" s="278">
        <f>IF(D$28=0,0,D$28/ISI_fec!D$28)</f>
        <v>0.52168345390385917</v>
      </c>
      <c r="E144" s="278">
        <f>IF(E$28=0,0,E$28/ISI_fec!E$28)</f>
        <v>0.52474748733637688</v>
      </c>
      <c r="F144" s="278">
        <f>IF(F$28=0,0,F$28/ISI_fec!F$28)</f>
        <v>0.52482351401729332</v>
      </c>
      <c r="G144" s="278">
        <f>IF(G$28=0,0,G$28/ISI_fec!G$28)</f>
        <v>0.52191284806549632</v>
      </c>
      <c r="H144" s="278">
        <f>IF(H$28=0,0,H$28/ISI_fec!H$28)</f>
        <v>0.52712274076005972</v>
      </c>
      <c r="I144" s="278">
        <f>IF(I$28=0,0,I$28/ISI_fec!I$28)</f>
        <v>0.52983006200412275</v>
      </c>
      <c r="J144" s="278">
        <f>IF(J$28=0,0,J$28/ISI_fec!J$28)</f>
        <v>0.52618711696965381</v>
      </c>
      <c r="K144" s="278">
        <f>IF(K$28=0,0,K$28/ISI_fec!K$28)</f>
        <v>0.52672115382769136</v>
      </c>
      <c r="L144" s="278">
        <f>IF(L$28=0,0,L$28/ISI_fec!L$28)</f>
        <v>0.528169968257585</v>
      </c>
      <c r="M144" s="278">
        <f>IF(M$28=0,0,M$28/ISI_fec!M$28)</f>
        <v>0.53396558698089513</v>
      </c>
      <c r="N144" s="278">
        <f>IF(N$28=0,0,N$28/ISI_fec!N$28)</f>
        <v>0.53174734987022321</v>
      </c>
      <c r="O144" s="278">
        <f>IF(O$28=0,0,O$28/ISI_fec!O$28)</f>
        <v>0.54043796082314344</v>
      </c>
      <c r="P144" s="278">
        <f>IF(P$28=0,0,P$28/ISI_fec!P$28)</f>
        <v>0.54072321385717403</v>
      </c>
      <c r="Q144" s="278">
        <f>IF(Q$28=0,0,Q$28/ISI_fec!Q$28)</f>
        <v>0.54268570868322197</v>
      </c>
      <c r="R144" s="278">
        <f>IF(R$28=0,0,R$28/ISI_fec!R$28)</f>
        <v>0.54269076291807794</v>
      </c>
      <c r="S144" s="278">
        <f>IF(S$28=0,0,S$28/ISI_fec!S$28)</f>
        <v>0.53870999753396376</v>
      </c>
      <c r="T144" s="278">
        <f>IF(T$28=0,0,T$28/ISI_fec!T$28)</f>
        <v>0.56199721683448045</v>
      </c>
      <c r="U144" s="278">
        <f>IF(U$28=0,0,U$28/ISI_fec!U$28)</f>
        <v>0.58452763561450305</v>
      </c>
      <c r="V144" s="278">
        <f>IF(V$28=0,0,V$28/ISI_fec!V$28)</f>
        <v>0.58760945302288781</v>
      </c>
      <c r="W144" s="278">
        <f>IF(W$28=0,0,W$28/ISI_fec!W$28)</f>
        <v>0.61021751027396742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0.49318416428076806</v>
      </c>
      <c r="C145" s="279">
        <f>IF(C$35=0,0,C$35/ISI_fec!C$35)</f>
        <v>0.49500831384955879</v>
      </c>
      <c r="D145" s="279">
        <f>IF(D$35=0,0,D$35/ISI_fec!D$35)</f>
        <v>0.49414220876516196</v>
      </c>
      <c r="E145" s="279">
        <f>IF(E$35=0,0,E$35/ISI_fec!E$35)</f>
        <v>0.49589109727068059</v>
      </c>
      <c r="F145" s="279">
        <f>IF(F$35=0,0,F$35/ISI_fec!F$35)</f>
        <v>0.4963231628816257</v>
      </c>
      <c r="G145" s="279">
        <f>IF(G$35=0,0,G$35/ISI_fec!G$35)</f>
        <v>0.49364119861072497</v>
      </c>
      <c r="H145" s="279">
        <f>IF(H$35=0,0,H$35/ISI_fec!H$35)</f>
        <v>0.49854385593602452</v>
      </c>
      <c r="I145" s="279">
        <f>IF(I$35=0,0,I$35/ISI_fec!I$35)</f>
        <v>0.51264295293784967</v>
      </c>
      <c r="J145" s="279">
        <f>IF(J$35=0,0,J$35/ISI_fec!J$35)</f>
        <v>0.5091476798736595</v>
      </c>
      <c r="K145" s="279">
        <f>IF(K$35=0,0,K$35/ISI_fec!K$35)</f>
        <v>0.51425514636426539</v>
      </c>
      <c r="L145" s="279">
        <f>IF(L$35=0,0,L$35/ISI_fec!L$35)</f>
        <v>0.51332965155573451</v>
      </c>
      <c r="M145" s="279">
        <f>IF(M$35=0,0,M$35/ISI_fec!M$35)</f>
        <v>0.51596229971694818</v>
      </c>
      <c r="N145" s="279">
        <f>IF(N$35=0,0,N$35/ISI_fec!N$35)</f>
        <v>0.51655079376980229</v>
      </c>
      <c r="O145" s="279">
        <f>IF(O$35=0,0,O$35/ISI_fec!O$35)</f>
        <v>0.51917314867862896</v>
      </c>
      <c r="P145" s="279">
        <f>IF(P$35=0,0,P$35/ISI_fec!P$35)</f>
        <v>0.52634948214870081</v>
      </c>
      <c r="Q145" s="279">
        <f>IF(Q$35=0,0,Q$35/ISI_fec!Q$35)</f>
        <v>0.52706302166987484</v>
      </c>
      <c r="R145" s="279">
        <f>IF(R$35=0,0,R$35/ISI_fec!R$35)</f>
        <v>0.52672632944412034</v>
      </c>
      <c r="S145" s="279">
        <f>IF(S$35=0,0,S$35/ISI_fec!S$35)</f>
        <v>0.52408836295575656</v>
      </c>
      <c r="T145" s="279">
        <f>IF(T$35=0,0,T$35/ISI_fec!T$35)</f>
        <v>0.54015036246532455</v>
      </c>
      <c r="U145" s="279">
        <f>IF(U$35=0,0,U$35/ISI_fec!U$35)</f>
        <v>0.55548407276378864</v>
      </c>
      <c r="V145" s="279">
        <f>IF(V$35=0,0,V$35/ISI_fec!V$35)</f>
        <v>0.55689149327679222</v>
      </c>
      <c r="W145" s="279">
        <f>IF(W$35=0,0,W$35/ISI_fec!W$35)</f>
        <v>0.571635859840947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0.58658310923673307</v>
      </c>
      <c r="C147" s="274">
        <f>IF(C$54=0,0,C$54/ISI_fec!C$54)</f>
        <v>0.58985997328262474</v>
      </c>
      <c r="D147" s="274">
        <f>IF(D$54=0,0,D$54/ISI_fec!D$54)</f>
        <v>0.58713629617604846</v>
      </c>
      <c r="E147" s="274">
        <f>IF(E$54=0,0,E$54/ISI_fec!E$54)</f>
        <v>0.59857433448817665</v>
      </c>
      <c r="F147" s="274">
        <f>IF(F$54=0,0,F$54/ISI_fec!F$54)</f>
        <v>0.6012901017267589</v>
      </c>
      <c r="G147" s="274">
        <f>IF(G$54=0,0,G$54/ISI_fec!G$54)</f>
        <v>0.60020868738690947</v>
      </c>
      <c r="H147" s="274">
        <f>IF(H$54=0,0,H$54/ISI_fec!H$54)</f>
        <v>0.60555373094610621</v>
      </c>
      <c r="I147" s="274">
        <f>IF(I$54=0,0,I$54/ISI_fec!I$54)</f>
        <v>0.6073947161396952</v>
      </c>
      <c r="J147" s="274">
        <f>IF(J$54=0,0,J$54/ISI_fec!J$54)</f>
        <v>0.60597929230397674</v>
      </c>
      <c r="K147" s="274">
        <f>IF(K$54=0,0,K$54/ISI_fec!K$54)</f>
        <v>0.60650302548689616</v>
      </c>
      <c r="L147" s="274">
        <f>IF(L$54=0,0,L$54/ISI_fec!L$54)</f>
        <v>0.6044784483830522</v>
      </c>
      <c r="M147" s="274">
        <f>IF(M$54=0,0,M$54/ISI_fec!M$54)</f>
        <v>0.60888130733514145</v>
      </c>
      <c r="N147" s="274">
        <f>IF(N$54=0,0,N$54/ISI_fec!N$54)</f>
        <v>0.61086290217760786</v>
      </c>
      <c r="O147" s="274">
        <f>IF(O$54=0,0,O$54/ISI_fec!O$54)</f>
        <v>0.61642478814970525</v>
      </c>
      <c r="P147" s="274">
        <f>IF(P$54=0,0,P$54/ISI_fec!P$54)</f>
        <v>0.61598335047040209</v>
      </c>
      <c r="Q147" s="274">
        <f>IF(Q$54=0,0,Q$54/ISI_fec!Q$54)</f>
        <v>0.61727166691637225</v>
      </c>
      <c r="R147" s="274">
        <f>IF(R$54=0,0,R$54/ISI_fec!R$54)</f>
        <v>0.6173150546145858</v>
      </c>
      <c r="S147" s="274">
        <f>IF(S$54=0,0,S$54/ISI_fec!S$54)</f>
        <v>0.61643278605956275</v>
      </c>
      <c r="T147" s="274">
        <f>IF(T$54=0,0,T$54/ISI_fec!T$54)</f>
        <v>0.61753533330439747</v>
      </c>
      <c r="U147" s="274">
        <f>IF(U$54=0,0,U$54/ISI_fec!U$54)</f>
        <v>0.62688012193514242</v>
      </c>
      <c r="V147" s="274">
        <f>IF(V$54=0,0,V$54/ISI_fec!V$54)</f>
        <v>0.62906242740685037</v>
      </c>
      <c r="W147" s="274">
        <f>IF(W$54=0,0,W$54/ISI_fec!W$54)</f>
        <v>0.64148334104527116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0.47238221954620829</v>
      </c>
      <c r="C148" s="275">
        <f>IF(C$55=0,0,C$55/ISI_fec!C$55)</f>
        <v>0.47238221954620857</v>
      </c>
      <c r="D148" s="275">
        <f>IF(D$55=0,0,D$55/ISI_fec!D$55)</f>
        <v>0.47238221954620868</v>
      </c>
      <c r="E148" s="275">
        <f>IF(E$55=0,0,E$55/ISI_fec!E$55)</f>
        <v>0.48014399759158755</v>
      </c>
      <c r="F148" s="275">
        <f>IF(F$55=0,0,F$55/ISI_fec!F$55)</f>
        <v>0.48297082067311869</v>
      </c>
      <c r="G148" s="275">
        <f>IF(G$55=0,0,G$55/ISI_fec!G$55)</f>
        <v>0.48297082067311875</v>
      </c>
      <c r="H148" s="275">
        <f>IF(H$55=0,0,H$55/ISI_fec!H$55)</f>
        <v>0.48658059672421544</v>
      </c>
      <c r="I148" s="275">
        <f>IF(I$55=0,0,I$55/ISI_fec!I$55)</f>
        <v>0.48658059672421555</v>
      </c>
      <c r="J148" s="275">
        <f>IF(J$55=0,0,J$55/ISI_fec!J$55)</f>
        <v>0.48658059672421544</v>
      </c>
      <c r="K148" s="275">
        <f>IF(K$55=0,0,K$55/ISI_fec!K$55)</f>
        <v>0.48658059672421544</v>
      </c>
      <c r="L148" s="275">
        <f>IF(L$55=0,0,L$55/ISI_fec!L$55)</f>
        <v>0.4865805967242155</v>
      </c>
      <c r="M148" s="275">
        <f>IF(M$55=0,0,M$55/ISI_fec!M$55)</f>
        <v>0.48658059672421533</v>
      </c>
      <c r="N148" s="275">
        <f>IF(N$55=0,0,N$55/ISI_fec!N$55)</f>
        <v>0.4865805967242155</v>
      </c>
      <c r="O148" s="275">
        <f>IF(O$55=0,0,O$55/ISI_fec!O$55)</f>
        <v>0.48658059672421533</v>
      </c>
      <c r="P148" s="275">
        <f>IF(P$55=0,0,P$55/ISI_fec!P$55)</f>
        <v>0.48658059672421544</v>
      </c>
      <c r="Q148" s="275">
        <f>IF(Q$55=0,0,Q$55/ISI_fec!Q$55)</f>
        <v>0.48658059672421533</v>
      </c>
      <c r="R148" s="275">
        <f>IF(R$55=0,0,R$55/ISI_fec!R$55)</f>
        <v>0.48658059672421539</v>
      </c>
      <c r="S148" s="275">
        <f>IF(S$55=0,0,S$55/ISI_fec!S$55)</f>
        <v>0.48658059672421522</v>
      </c>
      <c r="T148" s="275">
        <f>IF(T$55=0,0,T$55/ISI_fec!T$55)</f>
        <v>0.4865805967242155</v>
      </c>
      <c r="U148" s="275">
        <f>IF(U$55=0,0,U$55/ISI_fec!U$55)</f>
        <v>0.48658059672421533</v>
      </c>
      <c r="V148" s="275">
        <f>IF(V$55=0,0,V$55/ISI_fec!V$55)</f>
        <v>0.48658059672421555</v>
      </c>
      <c r="W148" s="275">
        <f>IF(W$55=0,0,W$55/ISI_fec!W$55)</f>
        <v>0.4929225370517939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0.12258491338699899</v>
      </c>
      <c r="C149" s="276">
        <f>IF(C$56=0,0,C$56/ISI_fec!C$56)</f>
        <v>0.12258491338699898</v>
      </c>
      <c r="D149" s="276">
        <f>IF(D$56=0,0,D$56/ISI_fec!D$56)</f>
        <v>0.12258491338699901</v>
      </c>
      <c r="E149" s="276">
        <f>IF(E$56=0,0,E$56/ISI_fec!E$56)</f>
        <v>0.12472033564964842</v>
      </c>
      <c r="F149" s="276">
        <f>IF(F$56=0,0,F$56/ISI_fec!F$56)</f>
        <v>0.12533269409999601</v>
      </c>
      <c r="G149" s="276">
        <f>IF(G$56=0,0,G$56/ISI_fec!G$56)</f>
        <v>0.12533269409999598</v>
      </c>
      <c r="H149" s="276">
        <f>IF(H$56=0,0,H$56/ISI_fec!H$56)</f>
        <v>0.12626944418554165</v>
      </c>
      <c r="I149" s="276">
        <f>IF(I$56=0,0,I$56/ISI_fec!I$56)</f>
        <v>0.12626944418554162</v>
      </c>
      <c r="J149" s="276">
        <f>IF(J$56=0,0,J$56/ISI_fec!J$56)</f>
        <v>0.12626944418554162</v>
      </c>
      <c r="K149" s="276">
        <f>IF(K$56=0,0,K$56/ISI_fec!K$56)</f>
        <v>0.12626944418554167</v>
      </c>
      <c r="L149" s="276">
        <f>IF(L$56=0,0,L$56/ISI_fec!L$56)</f>
        <v>0.12626944418554165</v>
      </c>
      <c r="M149" s="276">
        <f>IF(M$56=0,0,M$56/ISI_fec!M$56)</f>
        <v>0.12626944418554162</v>
      </c>
      <c r="N149" s="276">
        <f>IF(N$56=0,0,N$56/ISI_fec!N$56)</f>
        <v>0.12626944418554162</v>
      </c>
      <c r="O149" s="276">
        <f>IF(O$56=0,0,O$56/ISI_fec!O$56)</f>
        <v>0.12626944418554162</v>
      </c>
      <c r="P149" s="276">
        <f>IF(P$56=0,0,P$56/ISI_fec!P$56)</f>
        <v>0.12626944418554162</v>
      </c>
      <c r="Q149" s="276">
        <f>IF(Q$56=0,0,Q$56/ISI_fec!Q$56)</f>
        <v>0.12626944418554162</v>
      </c>
      <c r="R149" s="276">
        <f>IF(R$56=0,0,R$56/ISI_fec!R$56)</f>
        <v>0.12626944418554165</v>
      </c>
      <c r="S149" s="276">
        <f>IF(S$56=0,0,S$56/ISI_fec!S$56)</f>
        <v>0.12626944418554165</v>
      </c>
      <c r="T149" s="276">
        <f>IF(T$56=0,0,T$56/ISI_fec!T$56)</f>
        <v>0.12626944418554162</v>
      </c>
      <c r="U149" s="276">
        <f>IF(U$56=0,0,U$56/ISI_fec!U$56)</f>
        <v>0.12626944418554162</v>
      </c>
      <c r="V149" s="276">
        <f>IF(V$56=0,0,V$56/ISI_fec!V$56)</f>
        <v>0.12626944418554162</v>
      </c>
      <c r="W149" s="276">
        <f>IF(W$56=0,0,W$56/ISI_fec!W$56)</f>
        <v>0.12890490206248909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0.67831426506111425</v>
      </c>
      <c r="C150" s="276">
        <f>IF(C$57=0,0,C$57/ISI_fec!C$57)</f>
        <v>0.67831426506111436</v>
      </c>
      <c r="D150" s="276">
        <f>IF(D$57=0,0,D$57/ISI_fec!D$57)</f>
        <v>0.67831426506111414</v>
      </c>
      <c r="E150" s="276">
        <f>IF(E$57=0,0,E$57/ISI_fec!E$57)</f>
        <v>0.68709884047073577</v>
      </c>
      <c r="F150" s="276">
        <f>IF(F$57=0,0,F$57/ISI_fec!F$57)</f>
        <v>0.69351889998222771</v>
      </c>
      <c r="G150" s="276">
        <f>IF(G$57=0,0,G$57/ISI_fec!G$57)</f>
        <v>0.69351889998222793</v>
      </c>
      <c r="H150" s="276">
        <f>IF(H$57=0,0,H$57/ISI_fec!H$57)</f>
        <v>0.69870233510704483</v>
      </c>
      <c r="I150" s="276">
        <f>IF(I$57=0,0,I$57/ISI_fec!I$57)</f>
        <v>0.69870233510704483</v>
      </c>
      <c r="J150" s="276">
        <f>IF(J$57=0,0,J$57/ISI_fec!J$57)</f>
        <v>0.69870233510704483</v>
      </c>
      <c r="K150" s="276">
        <f>IF(K$57=0,0,K$57/ISI_fec!K$57)</f>
        <v>0.69870233510704483</v>
      </c>
      <c r="L150" s="276">
        <f>IF(L$57=0,0,L$57/ISI_fec!L$57)</f>
        <v>0.69870233510704494</v>
      </c>
      <c r="M150" s="276">
        <f>IF(M$57=0,0,M$57/ISI_fec!M$57)</f>
        <v>0.69870233510704483</v>
      </c>
      <c r="N150" s="276">
        <f>IF(N$57=0,0,N$57/ISI_fec!N$57)</f>
        <v>0.69870233510704471</v>
      </c>
      <c r="O150" s="276">
        <f>IF(O$57=0,0,O$57/ISI_fec!O$57)</f>
        <v>0.69870233510704483</v>
      </c>
      <c r="P150" s="276">
        <f>IF(P$57=0,0,P$57/ISI_fec!P$57)</f>
        <v>0.69870233510704483</v>
      </c>
      <c r="Q150" s="276">
        <f>IF(Q$57=0,0,Q$57/ISI_fec!Q$57)</f>
        <v>0.69870233510704483</v>
      </c>
      <c r="R150" s="276">
        <f>IF(R$57=0,0,R$57/ISI_fec!R$57)</f>
        <v>0.69870233510704483</v>
      </c>
      <c r="S150" s="276">
        <f>IF(S$57=0,0,S$57/ISI_fec!S$57)</f>
        <v>0.69870233510704483</v>
      </c>
      <c r="T150" s="276">
        <f>IF(T$57=0,0,T$57/ISI_fec!T$57)</f>
        <v>0.69870233510704483</v>
      </c>
      <c r="U150" s="276">
        <f>IF(U$57=0,0,U$57/ISI_fec!U$57)</f>
        <v>0.69870233510704483</v>
      </c>
      <c r="V150" s="276">
        <f>IF(V$57=0,0,V$57/ISI_fec!V$57)</f>
        <v>0.69870233510704494</v>
      </c>
      <c r="W150" s="276">
        <f>IF(W$57=0,0,W$57/ISI_fec!W$57)</f>
        <v>0.70544810351207343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0.4678143445952162</v>
      </c>
      <c r="C151" s="276">
        <f>IF(C$58=0,0,C$58/ISI_fec!C$58)</f>
        <v>0.4678143445952162</v>
      </c>
      <c r="D151" s="276">
        <f>IF(D$58=0,0,D$58/ISI_fec!D$58)</f>
        <v>0.4678143445952162</v>
      </c>
      <c r="E151" s="276">
        <f>IF(E$58=0,0,E$58/ISI_fec!E$58)</f>
        <v>0.4759636440369967</v>
      </c>
      <c r="F151" s="276">
        <f>IF(F$58=0,0,F$58/ISI_fec!F$58)</f>
        <v>0.47830055531907489</v>
      </c>
      <c r="G151" s="276">
        <f>IF(G$58=0,0,G$58/ISI_fec!G$58)</f>
        <v>0.47830055531907495</v>
      </c>
      <c r="H151" s="276">
        <f>IF(H$58=0,0,H$58/ISI_fec!H$58)</f>
        <v>0.48187542530275368</v>
      </c>
      <c r="I151" s="276">
        <f>IF(I$58=0,0,I$58/ISI_fec!I$58)</f>
        <v>0.48187542530275373</v>
      </c>
      <c r="J151" s="276">
        <f>IF(J$58=0,0,J$58/ISI_fec!J$58)</f>
        <v>0.48187542530275385</v>
      </c>
      <c r="K151" s="276">
        <f>IF(K$58=0,0,K$58/ISI_fec!K$58)</f>
        <v>0.48187542530275385</v>
      </c>
      <c r="L151" s="276">
        <f>IF(L$58=0,0,L$58/ISI_fec!L$58)</f>
        <v>0.48187542530275368</v>
      </c>
      <c r="M151" s="276">
        <f>IF(M$58=0,0,M$58/ISI_fec!M$58)</f>
        <v>0.48187542530275357</v>
      </c>
      <c r="N151" s="276">
        <f>IF(N$58=0,0,N$58/ISI_fec!N$58)</f>
        <v>0.48187542530275362</v>
      </c>
      <c r="O151" s="276">
        <f>IF(O$58=0,0,O$58/ISI_fec!O$58)</f>
        <v>0.48187542530275373</v>
      </c>
      <c r="P151" s="276">
        <f>IF(P$58=0,0,P$58/ISI_fec!P$58)</f>
        <v>0.48187542530275385</v>
      </c>
      <c r="Q151" s="276">
        <f>IF(Q$58=0,0,Q$58/ISI_fec!Q$58)</f>
        <v>0.48187542530275373</v>
      </c>
      <c r="R151" s="276">
        <f>IF(R$58=0,0,R$58/ISI_fec!R$58)</f>
        <v>0.48187542530275379</v>
      </c>
      <c r="S151" s="276">
        <f>IF(S$58=0,0,S$58/ISI_fec!S$58)</f>
        <v>0.48187542530275368</v>
      </c>
      <c r="T151" s="276">
        <f>IF(T$58=0,0,T$58/ISI_fec!T$58)</f>
        <v>0.48187542530275379</v>
      </c>
      <c r="U151" s="276">
        <f>IF(U$58=0,0,U$58/ISI_fec!U$58)</f>
        <v>0.48187542530275373</v>
      </c>
      <c r="V151" s="276">
        <f>IF(V$58=0,0,V$58/ISI_fec!V$58)</f>
        <v>0.48187542530275373</v>
      </c>
      <c r="W151" s="276">
        <f>IF(W$58=0,0,W$58/ISI_fec!W$58)</f>
        <v>0.4919329843069376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0.79840566521099221</v>
      </c>
      <c r="C152" s="277">
        <f>IF(C$59=0,0,C$59/ISI_fec!C$59)</f>
        <v>0.80357841327914636</v>
      </c>
      <c r="D152" s="277">
        <f>IF(D$59=0,0,D$59/ISI_fec!D$59)</f>
        <v>0.80340978143524544</v>
      </c>
      <c r="E152" s="277">
        <f>IF(E$59=0,0,E$59/ISI_fec!E$59)</f>
        <v>0.81949234075553878</v>
      </c>
      <c r="F152" s="277">
        <f>IF(F$59=0,0,F$59/ISI_fec!F$59)</f>
        <v>0.82721850608979064</v>
      </c>
      <c r="G152" s="277">
        <f>IF(G$59=0,0,G$59/ISI_fec!G$59)</f>
        <v>0.82821794355387057</v>
      </c>
      <c r="H152" s="277">
        <f>IF(H$59=0,0,H$59/ISI_fec!H$59)</f>
        <v>0.8367862287190948</v>
      </c>
      <c r="I152" s="277">
        <f>IF(I$59=0,0,I$59/ISI_fec!I$59)</f>
        <v>0.83619036691746707</v>
      </c>
      <c r="J152" s="277">
        <f>IF(J$59=0,0,J$59/ISI_fec!J$59)</f>
        <v>0.83540618317257231</v>
      </c>
      <c r="K152" s="277">
        <f>IF(K$59=0,0,K$59/ISI_fec!K$59)</f>
        <v>0.83890995172978755</v>
      </c>
      <c r="L152" s="277">
        <f>IF(L$59=0,0,L$59/ISI_fec!L$59)</f>
        <v>0.82952820273901817</v>
      </c>
      <c r="M152" s="277">
        <f>IF(M$59=0,0,M$59/ISI_fec!M$59)</f>
        <v>0.83863660840223087</v>
      </c>
      <c r="N152" s="277">
        <f>IF(N$59=0,0,N$59/ISI_fec!N$59)</f>
        <v>0.84148277527566429</v>
      </c>
      <c r="O152" s="277">
        <f>IF(O$59=0,0,O$59/ISI_fec!O$59)</f>
        <v>0.84677069662799764</v>
      </c>
      <c r="P152" s="277">
        <f>IF(P$59=0,0,P$59/ISI_fec!P$59)</f>
        <v>0.84628126685844229</v>
      </c>
      <c r="Q152" s="277">
        <f>IF(Q$59=0,0,Q$59/ISI_fec!Q$59)</f>
        <v>0.84795728548222493</v>
      </c>
      <c r="R152" s="277">
        <f>IF(R$59=0,0,R$59/ISI_fec!R$59)</f>
        <v>0.84869796752888849</v>
      </c>
      <c r="S152" s="277">
        <f>IF(S$59=0,0,S$59/ISI_fec!S$59)</f>
        <v>0.84826779183647005</v>
      </c>
      <c r="T152" s="277">
        <f>IF(T$59=0,0,T$59/ISI_fec!T$59)</f>
        <v>0.84573654980981472</v>
      </c>
      <c r="U152" s="277">
        <f>IF(U$59=0,0,U$59/ISI_fec!U$59)</f>
        <v>0.82240593538825035</v>
      </c>
      <c r="V152" s="277">
        <f>IF(V$59=0,0,V$59/ISI_fec!V$59)</f>
        <v>0.82729530189068679</v>
      </c>
      <c r="W152" s="277">
        <f>IF(W$59=0,0,W$59/ISI_fec!W$59)</f>
        <v>0.84645531238951677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0.43952158570238969</v>
      </c>
      <c r="C153" s="278">
        <f>IF(C$65=0,0,C$65/ISI_fec!C$65)</f>
        <v>0.44063830531088688</v>
      </c>
      <c r="D153" s="278">
        <f>IF(D$65=0,0,D$65/ISI_fec!D$65)</f>
        <v>0.43841362899056485</v>
      </c>
      <c r="E153" s="278">
        <f>IF(E$65=0,0,E$65/ISI_fec!E$65)</f>
        <v>0.44818992710913674</v>
      </c>
      <c r="F153" s="278">
        <f>IF(F$65=0,0,F$65/ISI_fec!F$65)</f>
        <v>0.44981566585849775</v>
      </c>
      <c r="G153" s="278">
        <f>IF(G$65=0,0,G$65/ISI_fec!G$65)</f>
        <v>0.44996514201887089</v>
      </c>
      <c r="H153" s="278">
        <f>IF(H$65=0,0,H$65/ISI_fec!H$65)</f>
        <v>0.45337074317130471</v>
      </c>
      <c r="I153" s="278">
        <f>IF(I$65=0,0,I$65/ISI_fec!I$65)</f>
        <v>0.45453130048986756</v>
      </c>
      <c r="J153" s="278">
        <f>IF(J$65=0,0,J$65/ISI_fec!J$65)</f>
        <v>0.45569043581804752</v>
      </c>
      <c r="K153" s="278">
        <f>IF(K$65=0,0,K$65/ISI_fec!K$65)</f>
        <v>0.4553790566073968</v>
      </c>
      <c r="L153" s="278">
        <f>IF(L$65=0,0,L$65/ISI_fec!L$65)</f>
        <v>0.45239048204663157</v>
      </c>
      <c r="M153" s="278">
        <f>IF(M$65=0,0,M$65/ISI_fec!M$65)</f>
        <v>0.45462886064792835</v>
      </c>
      <c r="N153" s="278">
        <f>IF(N$65=0,0,N$65/ISI_fec!N$65)</f>
        <v>0.45649640690003052</v>
      </c>
      <c r="O153" s="278">
        <f>IF(O$65=0,0,O$65/ISI_fec!O$65)</f>
        <v>0.45734056442541238</v>
      </c>
      <c r="P153" s="278">
        <f>IF(P$65=0,0,P$65/ISI_fec!P$65)</f>
        <v>0.45757121400363876</v>
      </c>
      <c r="Q153" s="278">
        <f>IF(Q$65=0,0,Q$65/ISI_fec!Q$65)</f>
        <v>0.45768632544443388</v>
      </c>
      <c r="R153" s="278">
        <f>IF(R$65=0,0,R$65/ISI_fec!R$65)</f>
        <v>0.45938179945525126</v>
      </c>
      <c r="S153" s="278">
        <f>IF(S$65=0,0,S$65/ISI_fec!S$65)</f>
        <v>0.46220721198303411</v>
      </c>
      <c r="T153" s="278">
        <f>IF(T$65=0,0,T$65/ISI_fec!T$65)</f>
        <v>0.46127185104279439</v>
      </c>
      <c r="U153" s="278">
        <f>IF(U$65=0,0,U$65/ISI_fec!U$65)</f>
        <v>0.46821984459443511</v>
      </c>
      <c r="V153" s="278">
        <f>IF(V$65=0,0,V$65/ISI_fec!V$65)</f>
        <v>0.47020526056390227</v>
      </c>
      <c r="W153" s="278">
        <f>IF(W$65=0,0,W$65/ISI_fec!W$65)</f>
        <v>0.47815790524912188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0.67747528687908909</v>
      </c>
      <c r="C154" s="278">
        <f>IF(C$71=0,0,C$71/ISI_fec!C$71)</f>
        <v>0.67747528687908909</v>
      </c>
      <c r="D154" s="278">
        <f>IF(D$71=0,0,D$71/ISI_fec!D$71)</f>
        <v>0.67747528687908909</v>
      </c>
      <c r="E154" s="278">
        <f>IF(E$71=0,0,E$71/ISI_fec!E$71)</f>
        <v>0.68927686808532795</v>
      </c>
      <c r="F154" s="278">
        <f>IF(F$71=0,0,F$71/ISI_fec!F$71)</f>
        <v>0.6926611158313154</v>
      </c>
      <c r="G154" s="278">
        <f>IF(G$71=0,0,G$71/ISI_fec!G$71)</f>
        <v>0.69266111583131551</v>
      </c>
      <c r="H154" s="278">
        <f>IF(H$71=0,0,H$71/ISI_fec!H$71)</f>
        <v>0.69783813978478959</v>
      </c>
      <c r="I154" s="278">
        <f>IF(I$71=0,0,I$71/ISI_fec!I$71)</f>
        <v>0.6978381397847897</v>
      </c>
      <c r="J154" s="278">
        <f>IF(J$71=0,0,J$71/ISI_fec!J$71)</f>
        <v>0.69783813978478948</v>
      </c>
      <c r="K154" s="278">
        <f>IF(K$71=0,0,K$71/ISI_fec!K$71)</f>
        <v>0.69783813978478959</v>
      </c>
      <c r="L154" s="278">
        <f>IF(L$71=0,0,L$71/ISI_fec!L$71)</f>
        <v>0.69783813978478948</v>
      </c>
      <c r="M154" s="278">
        <f>IF(M$71=0,0,M$71/ISI_fec!M$71)</f>
        <v>0.69783813978478959</v>
      </c>
      <c r="N154" s="278">
        <f>IF(N$71=0,0,N$71/ISI_fec!N$71)</f>
        <v>0.6978381397847897</v>
      </c>
      <c r="O154" s="278">
        <f>IF(O$71=0,0,O$71/ISI_fec!O$71)</f>
        <v>0.69783813978478948</v>
      </c>
      <c r="P154" s="278">
        <f>IF(P$71=0,0,P$71/ISI_fec!P$71)</f>
        <v>0.69783813978478959</v>
      </c>
      <c r="Q154" s="278">
        <f>IF(Q$71=0,0,Q$71/ISI_fec!Q$71)</f>
        <v>0.6978381397847897</v>
      </c>
      <c r="R154" s="278">
        <f>IF(R$71=0,0,R$71/ISI_fec!R$71)</f>
        <v>0.6978381397847897</v>
      </c>
      <c r="S154" s="278">
        <f>IF(S$71=0,0,S$71/ISI_fec!S$71)</f>
        <v>0.69783813978478948</v>
      </c>
      <c r="T154" s="278">
        <f>IF(T$71=0,0,T$71/ISI_fec!T$71)</f>
        <v>0.69783813978478959</v>
      </c>
      <c r="U154" s="278">
        <f>IF(U$71=0,0,U$71/ISI_fec!U$71)</f>
        <v>0.69783813978478959</v>
      </c>
      <c r="V154" s="278">
        <f>IF(V$71=0,0,V$71/ISI_fec!V$71)</f>
        <v>0.69783813978478959</v>
      </c>
      <c r="W154" s="278">
        <f>IF(W$71=0,0,W$71/ISI_fec!W$71)</f>
        <v>0.7124032076378467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0.54548663665888941</v>
      </c>
      <c r="C155" s="278">
        <f>IF(C$72=0,0,C$72/ISI_fec!C$72)</f>
        <v>0.54791426828410206</v>
      </c>
      <c r="D155" s="278">
        <f>IF(D$72=0,0,D$72/ISI_fec!D$72)</f>
        <v>0.54486340418861179</v>
      </c>
      <c r="E155" s="278">
        <f>IF(E$72=0,0,E$72/ISI_fec!E$72)</f>
        <v>0.5549385824437858</v>
      </c>
      <c r="F155" s="278">
        <f>IF(F$72=0,0,F$72/ISI_fec!F$72)</f>
        <v>0.55774404461954052</v>
      </c>
      <c r="G155" s="278">
        <f>IF(G$72=0,0,G$72/ISI_fec!G$72)</f>
        <v>0.55465080173477543</v>
      </c>
      <c r="H155" s="278">
        <f>IF(H$72=0,0,H$72/ISI_fec!H$72)</f>
        <v>0.55916888559348343</v>
      </c>
      <c r="I155" s="278">
        <f>IF(I$72=0,0,I$72/ISI_fec!I$72)</f>
        <v>0.5620407969832355</v>
      </c>
      <c r="J155" s="278">
        <f>IF(J$72=0,0,J$72/ISI_fec!J$72)</f>
        <v>0.5581763810556184</v>
      </c>
      <c r="K155" s="278">
        <f>IF(K$72=0,0,K$72/ISI_fec!K$72)</f>
        <v>0.55874288439854791</v>
      </c>
      <c r="L155" s="278">
        <f>IF(L$72=0,0,L$72/ISI_fec!L$72)</f>
        <v>0.56027977872609547</v>
      </c>
      <c r="M155" s="278">
        <f>IF(M$72=0,0,M$72/ISI_fec!M$72)</f>
        <v>0.56642773898704968</v>
      </c>
      <c r="N155" s="278">
        <f>IF(N$72=0,0,N$72/ISI_fec!N$72)</f>
        <v>0.56407464533875051</v>
      </c>
      <c r="O155" s="278">
        <f>IF(O$72=0,0,O$72/ISI_fec!O$72)</f>
        <v>0.57329359733210206</v>
      </c>
      <c r="P155" s="278">
        <f>IF(P$72=0,0,P$72/ISI_fec!P$72)</f>
        <v>0.57359619217162816</v>
      </c>
      <c r="Q155" s="278">
        <f>IF(Q$72=0,0,Q$72/ISI_fec!Q$72)</f>
        <v>0.57567799582001955</v>
      </c>
      <c r="R155" s="278">
        <f>IF(R$72=0,0,R$72/ISI_fec!R$72)</f>
        <v>0.57568335732437781</v>
      </c>
      <c r="S155" s="278">
        <f>IF(S$72=0,0,S$72/ISI_fec!S$72)</f>
        <v>0.57146058343980843</v>
      </c>
      <c r="T155" s="278">
        <f>IF(T$72=0,0,T$72/ISI_fec!T$72)</f>
        <v>0.57650889232975444</v>
      </c>
      <c r="U155" s="278">
        <f>IF(U$72=0,0,U$72/ISI_fec!U$72)</f>
        <v>0.59962108289852323</v>
      </c>
      <c r="V155" s="278">
        <f>IF(V$72=0,0,V$72/ISI_fec!V$72)</f>
        <v>0.60278247780805316</v>
      </c>
      <c r="W155" s="278">
        <f>IF(W$72=0,0,W$72/ISI_fec!W$72)</f>
        <v>0.61690804533103305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0.51876394345813859</v>
      </c>
      <c r="C156" s="279">
        <f>IF(C$79=0,0,C$79/ISI_fec!C$79)</f>
        <v>0.52051610113223945</v>
      </c>
      <c r="D156" s="279">
        <f>IF(D$79=0,0,D$79/ISI_fec!D$79)</f>
        <v>0.51969164547560598</v>
      </c>
      <c r="E156" s="279">
        <f>IF(E$79=0,0,E$79/ISI_fec!E$79)</f>
        <v>0.52801282267071847</v>
      </c>
      <c r="F156" s="279">
        <f>IF(F$79=0,0,F$79/ISI_fec!F$79)</f>
        <v>0.53109141799837112</v>
      </c>
      <c r="G156" s="279">
        <f>IF(G$79=0,0,G$79/ISI_fec!G$79)</f>
        <v>0.52820868878605753</v>
      </c>
      <c r="H156" s="279">
        <f>IF(H$79=0,0,H$79/ISI_fec!H$79)</f>
        <v>0.53245105467279952</v>
      </c>
      <c r="I156" s="279">
        <f>IF(I$79=0,0,I$79/ISI_fec!I$79)</f>
        <v>0.54956772843728763</v>
      </c>
      <c r="J156" s="279">
        <f>IF(J$79=0,0,J$79/ISI_fec!J$79)</f>
        <v>0.54566989415662837</v>
      </c>
      <c r="K156" s="279">
        <f>IF(K$79=0,0,K$79/ISI_fec!K$79)</f>
        <v>0.55213669725925085</v>
      </c>
      <c r="L156" s="279">
        <f>IF(L$79=0,0,L$79/ISI_fec!L$79)</f>
        <v>0.55083741616860649</v>
      </c>
      <c r="M156" s="279">
        <f>IF(M$79=0,0,M$79/ISI_fec!M$79)</f>
        <v>0.55344902734263268</v>
      </c>
      <c r="N156" s="279">
        <f>IF(N$79=0,0,N$79/ISI_fec!N$79)</f>
        <v>0.55451944835491529</v>
      </c>
      <c r="O156" s="279">
        <f>IF(O$79=0,0,O$79/ISI_fec!O$79)</f>
        <v>0.55672047193536511</v>
      </c>
      <c r="P156" s="279">
        <f>IF(P$79=0,0,P$79/ISI_fec!P$79)</f>
        <v>0.56661372062546245</v>
      </c>
      <c r="Q156" s="279">
        <f>IF(Q$79=0,0,Q$79/ISI_fec!Q$79)</f>
        <v>0.56733874225250425</v>
      </c>
      <c r="R156" s="279">
        <f>IF(R$79=0,0,R$79/ISI_fec!R$79)</f>
        <v>0.56693817479735686</v>
      </c>
      <c r="S156" s="279">
        <f>IF(S$79=0,0,S$79/ISI_fec!S$79)</f>
        <v>0.56390149068930495</v>
      </c>
      <c r="T156" s="279">
        <f>IF(T$79=0,0,T$79/ISI_fec!T$79)</f>
        <v>0.56626520785743273</v>
      </c>
      <c r="U156" s="279">
        <f>IF(U$79=0,0,U$79/ISI_fec!U$79)</f>
        <v>0.57830901734061868</v>
      </c>
      <c r="V156" s="279">
        <f>IF(V$79=0,0,V$79/ISI_fec!V$79)</f>
        <v>0.57928424228747999</v>
      </c>
      <c r="W156" s="279">
        <f>IF(W$79=0,0,W$79/ISI_fec!W$79)</f>
        <v>0.58918349413484739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FI: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4182.5890302228991</v>
      </c>
      <c r="C5" s="225">
        <f t="shared" si="0"/>
        <v>4012.2353267606577</v>
      </c>
      <c r="D5" s="225">
        <f t="shared" si="0"/>
        <v>4123.1877749151763</v>
      </c>
      <c r="E5" s="225">
        <f t="shared" si="0"/>
        <v>3795.9260935171237</v>
      </c>
      <c r="F5" s="225">
        <f t="shared" si="0"/>
        <v>3964.6665328758945</v>
      </c>
      <c r="G5" s="225">
        <f t="shared" si="0"/>
        <v>3818.7776573173742</v>
      </c>
      <c r="H5" s="225">
        <f t="shared" si="0"/>
        <v>3738.2443272255691</v>
      </c>
      <c r="I5" s="225">
        <f t="shared" si="0"/>
        <v>3709.4021434504202</v>
      </c>
      <c r="J5" s="225">
        <f t="shared" si="0"/>
        <v>3670.1411220063801</v>
      </c>
      <c r="K5" s="225">
        <f t="shared" si="0"/>
        <v>2820.8776377425716</v>
      </c>
      <c r="L5" s="225">
        <f t="shared" si="0"/>
        <v>3848.6412491445662</v>
      </c>
      <c r="M5" s="225">
        <f t="shared" si="0"/>
        <v>3540.0165081482464</v>
      </c>
      <c r="N5" s="225">
        <f t="shared" si="0"/>
        <v>2943.2737121286164</v>
      </c>
      <c r="O5" s="225">
        <f t="shared" si="0"/>
        <v>2792.5518159324934</v>
      </c>
      <c r="P5" s="225">
        <f t="shared" si="0"/>
        <v>2847.6100180744947</v>
      </c>
      <c r="Q5" s="225">
        <f t="shared" si="0"/>
        <v>2906.6989249071357</v>
      </c>
      <c r="R5" s="225">
        <f t="shared" si="0"/>
        <v>2999.638339523186</v>
      </c>
      <c r="S5" s="225">
        <f t="shared" si="0"/>
        <v>2686.5352466458016</v>
      </c>
      <c r="T5" s="225">
        <f t="shared" si="0"/>
        <v>2920.768343028411</v>
      </c>
      <c r="U5" s="225">
        <f t="shared" si="0"/>
        <v>2681.3542705260152</v>
      </c>
      <c r="V5" s="225">
        <f t="shared" si="0"/>
        <v>2543.3269558377056</v>
      </c>
      <c r="W5" s="225">
        <f t="shared" si="0"/>
        <v>2953.745741246405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0.63566612837234704</v>
      </c>
      <c r="C10" s="262">
        <v>0.57973830919440839</v>
      </c>
      <c r="D10" s="262">
        <v>0.59228750359124893</v>
      </c>
      <c r="E10" s="262">
        <v>0.51326301889366299</v>
      </c>
      <c r="F10" s="262">
        <v>0.4612920872656428</v>
      </c>
      <c r="G10" s="262">
        <v>0.46060262399241941</v>
      </c>
      <c r="H10" s="262">
        <v>0.42202745399423691</v>
      </c>
      <c r="I10" s="262">
        <v>0.41834716734203609</v>
      </c>
      <c r="J10" s="262">
        <v>0.41950394673274899</v>
      </c>
      <c r="K10" s="262">
        <v>0.29524387994529921</v>
      </c>
      <c r="L10" s="262">
        <v>0.51439810845126555</v>
      </c>
      <c r="M10" s="262">
        <v>0.36328262907233189</v>
      </c>
      <c r="N10" s="262">
        <v>0.27287939888539597</v>
      </c>
      <c r="O10" s="262">
        <v>0.22789123560715499</v>
      </c>
      <c r="P10" s="262">
        <v>0.25217322521697327</v>
      </c>
      <c r="Q10" s="262">
        <v>0.2359400576246849</v>
      </c>
      <c r="R10" s="262">
        <v>0.2295712293497138</v>
      </c>
      <c r="S10" s="262">
        <v>0.22861547512465349</v>
      </c>
      <c r="T10" s="262">
        <v>0.28213894490150798</v>
      </c>
      <c r="U10" s="262">
        <v>0.69640568323777519</v>
      </c>
      <c r="V10" s="262">
        <v>0.60977979746295907</v>
      </c>
      <c r="W10" s="262">
        <v>0.62621861410022461</v>
      </c>
      <c r="DA10" s="68" t="s">
        <v>349</v>
      </c>
    </row>
    <row r="11" spans="1:105" ht="12" customHeight="1" x14ac:dyDescent="0.25">
      <c r="A11" s="37" t="s">
        <v>160</v>
      </c>
      <c r="B11" s="228">
        <v>0.136251465704918</v>
      </c>
      <c r="C11" s="228">
        <v>0.1147248172393731</v>
      </c>
      <c r="D11" s="228">
        <v>0.1171948301886926</v>
      </c>
      <c r="E11" s="228">
        <v>0.12991418816106359</v>
      </c>
      <c r="F11" s="228">
        <v>6.3750742762620063E-2</v>
      </c>
      <c r="G11" s="228">
        <v>8.9965626248023289E-2</v>
      </c>
      <c r="H11" s="228">
        <v>8.8148189629018533E-2</v>
      </c>
      <c r="I11" s="228">
        <v>9.3807608846552093E-2</v>
      </c>
      <c r="J11" s="228">
        <v>0.12265791225672799</v>
      </c>
      <c r="K11" s="228">
        <v>7.7361295941816829E-2</v>
      </c>
      <c r="L11" s="228">
        <v>0.18701857193358301</v>
      </c>
      <c r="M11" s="228">
        <v>6.7232861616910625E-2</v>
      </c>
      <c r="N11" s="228">
        <v>8.8582947467615095E-2</v>
      </c>
      <c r="O11" s="228">
        <v>6.4132405573368967E-2</v>
      </c>
      <c r="P11" s="228">
        <v>6.8885136981961873E-2</v>
      </c>
      <c r="Q11" s="228">
        <v>6.742613152657212E-2</v>
      </c>
      <c r="R11" s="228">
        <v>4.5557298903025033E-2</v>
      </c>
      <c r="S11" s="228">
        <v>7.0588596445704768E-2</v>
      </c>
      <c r="T11" s="228">
        <v>4.436356848149943E-2</v>
      </c>
      <c r="U11" s="228">
        <v>0.13402035531191589</v>
      </c>
      <c r="V11" s="228">
        <v>3.3714713910663073E-2</v>
      </c>
      <c r="W11" s="228">
        <v>1.619909905763936E-2</v>
      </c>
      <c r="DA11" s="69" t="s">
        <v>350</v>
      </c>
    </row>
    <row r="12" spans="1:105" ht="12" customHeight="1" x14ac:dyDescent="0.25">
      <c r="A12" s="37" t="s">
        <v>162</v>
      </c>
      <c r="B12" s="228">
        <v>0.49941466266742901</v>
      </c>
      <c r="C12" s="228">
        <v>0.46501349195503527</v>
      </c>
      <c r="D12" s="228">
        <v>0.47509267340255629</v>
      </c>
      <c r="E12" s="228">
        <v>0.3833488307325994</v>
      </c>
      <c r="F12" s="228">
        <v>0.39754134450302281</v>
      </c>
      <c r="G12" s="228">
        <v>0.37063699774439612</v>
      </c>
      <c r="H12" s="228">
        <v>0.33387926436521842</v>
      </c>
      <c r="I12" s="228">
        <v>0.32453955849548399</v>
      </c>
      <c r="J12" s="228">
        <v>0.29684603447602098</v>
      </c>
      <c r="K12" s="228">
        <v>0.2178825840034824</v>
      </c>
      <c r="L12" s="228">
        <v>0.32737953651768248</v>
      </c>
      <c r="M12" s="228">
        <v>0.29604976745542128</v>
      </c>
      <c r="N12" s="228">
        <v>0.18429645141778089</v>
      </c>
      <c r="O12" s="228">
        <v>0.16375883003378611</v>
      </c>
      <c r="P12" s="228">
        <v>0.18328808823501139</v>
      </c>
      <c r="Q12" s="228">
        <v>0.16851392609811269</v>
      </c>
      <c r="R12" s="228">
        <v>0.18401393044668871</v>
      </c>
      <c r="S12" s="228">
        <v>0.1580268786789488</v>
      </c>
      <c r="T12" s="228">
        <v>0.23777537642000859</v>
      </c>
      <c r="U12" s="228">
        <v>0.56238532792585938</v>
      </c>
      <c r="V12" s="228">
        <v>0.57606508355229602</v>
      </c>
      <c r="W12" s="228">
        <v>0.61001951504258523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362.633045473452</v>
      </c>
      <c r="C16" s="263">
        <v>281.08990137449729</v>
      </c>
      <c r="D16" s="263">
        <v>351.80179921974178</v>
      </c>
      <c r="E16" s="263">
        <v>192.73624924781211</v>
      </c>
      <c r="F16" s="263">
        <v>209.42466300965319</v>
      </c>
      <c r="G16" s="263">
        <v>199.72755458175871</v>
      </c>
      <c r="H16" s="263">
        <v>155.82994487011649</v>
      </c>
      <c r="I16" s="263">
        <v>161.22695543197401</v>
      </c>
      <c r="J16" s="263">
        <v>129.1012651147351</v>
      </c>
      <c r="K16" s="263">
        <v>86.724400220219252</v>
      </c>
      <c r="L16" s="263">
        <v>237.592915207468</v>
      </c>
      <c r="M16" s="263">
        <v>153.81378631512959</v>
      </c>
      <c r="N16" s="263">
        <v>78.334866786900307</v>
      </c>
      <c r="O16" s="263">
        <v>69.970738251876</v>
      </c>
      <c r="P16" s="263">
        <v>80.552448997397462</v>
      </c>
      <c r="Q16" s="263">
        <v>72.271723980517336</v>
      </c>
      <c r="R16" s="263">
        <v>75.946452947886982</v>
      </c>
      <c r="S16" s="263">
        <v>58.946029781701817</v>
      </c>
      <c r="T16" s="263">
        <v>86.474645715466835</v>
      </c>
      <c r="U16" s="263">
        <v>131.53365237731541</v>
      </c>
      <c r="V16" s="263">
        <v>125.4562338434271</v>
      </c>
      <c r="W16" s="263">
        <v>139.70916180334339</v>
      </c>
      <c r="DA16" s="70" t="s">
        <v>355</v>
      </c>
    </row>
    <row r="17" spans="1:105" ht="12" customHeight="1" x14ac:dyDescent="0.25">
      <c r="A17" s="18" t="s">
        <v>30</v>
      </c>
      <c r="B17" s="232">
        <v>0.68780900629294517</v>
      </c>
      <c r="C17" s="232">
        <v>0.62182095461465059</v>
      </c>
      <c r="D17" s="232">
        <v>0.66488398666584725</v>
      </c>
      <c r="E17" s="232">
        <v>0.60429791459036086</v>
      </c>
      <c r="F17" s="232">
        <v>0.80273064812557438</v>
      </c>
      <c r="G17" s="232">
        <v>0.78866756970074536</v>
      </c>
      <c r="H17" s="232">
        <v>0.73283927889913292</v>
      </c>
      <c r="I17" s="232">
        <v>0.75140525714112549</v>
      </c>
      <c r="J17" s="232">
        <v>0</v>
      </c>
      <c r="K17" s="232">
        <v>0.73288558083242183</v>
      </c>
      <c r="L17" s="232">
        <v>1.6385169811512099</v>
      </c>
      <c r="M17" s="232">
        <v>0.74997507318244239</v>
      </c>
      <c r="N17" s="232">
        <v>0</v>
      </c>
      <c r="O17" s="232">
        <v>0.40748686364423081</v>
      </c>
      <c r="P17" s="232">
        <v>1.259076102598929</v>
      </c>
      <c r="Q17" s="232">
        <v>1.1597825011858609</v>
      </c>
      <c r="R17" s="232">
        <v>0.39425711698189408</v>
      </c>
      <c r="S17" s="232">
        <v>0.3469348871135815</v>
      </c>
      <c r="T17" s="232">
        <v>0</v>
      </c>
      <c r="U17" s="232">
        <v>0</v>
      </c>
      <c r="V17" s="232">
        <v>0</v>
      </c>
      <c r="W17" s="232">
        <v>3.2494382789069021</v>
      </c>
      <c r="DA17" s="71" t="s">
        <v>356</v>
      </c>
    </row>
    <row r="18" spans="1:105" ht="12" customHeight="1" x14ac:dyDescent="0.25">
      <c r="A18" s="18" t="s">
        <v>70</v>
      </c>
      <c r="B18" s="232">
        <v>12.580903065632249</v>
      </c>
      <c r="C18" s="232">
        <v>14.100905353000231</v>
      </c>
      <c r="D18" s="232">
        <v>20.365633131513999</v>
      </c>
      <c r="E18" s="232">
        <v>16.99182227709943</v>
      </c>
      <c r="F18" s="232">
        <v>19.356109535327729</v>
      </c>
      <c r="G18" s="232">
        <v>18.317127568133689</v>
      </c>
      <c r="H18" s="232">
        <v>19.845918795724089</v>
      </c>
      <c r="I18" s="232">
        <v>14.13997828917314</v>
      </c>
      <c r="J18" s="232">
        <v>12.280271070695569</v>
      </c>
      <c r="K18" s="232">
        <v>9.9169225876495091</v>
      </c>
      <c r="L18" s="232">
        <v>10.11811870974705</v>
      </c>
      <c r="M18" s="232">
        <v>9.0352091006454263</v>
      </c>
      <c r="N18" s="232">
        <v>5.7879250934036932</v>
      </c>
      <c r="O18" s="232">
        <v>3.6983847954943241</v>
      </c>
      <c r="P18" s="232">
        <v>3.811370237874435</v>
      </c>
      <c r="Q18" s="232">
        <v>2.8359317414249512</v>
      </c>
      <c r="R18" s="232">
        <v>0.72342051438223764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357</v>
      </c>
    </row>
    <row r="19" spans="1:105" ht="12" customHeight="1" x14ac:dyDescent="0.25">
      <c r="A19" s="18" t="s">
        <v>162</v>
      </c>
      <c r="B19" s="232">
        <v>26.495618939092729</v>
      </c>
      <c r="C19" s="232">
        <v>27.215011427108621</v>
      </c>
      <c r="D19" s="232">
        <v>25.27657190270634</v>
      </c>
      <c r="E19" s="232">
        <v>24.119286654214449</v>
      </c>
      <c r="F19" s="232">
        <v>24.405980844434151</v>
      </c>
      <c r="G19" s="232">
        <v>23.513122951763751</v>
      </c>
      <c r="H19" s="232">
        <v>22.10156572473619</v>
      </c>
      <c r="I19" s="232">
        <v>21.850446096749451</v>
      </c>
      <c r="J19" s="232">
        <v>20.815914683106701</v>
      </c>
      <c r="K19" s="232">
        <v>15.58620466232129</v>
      </c>
      <c r="L19" s="232">
        <v>20.00084845822899</v>
      </c>
      <c r="M19" s="232">
        <v>19.878050136285569</v>
      </c>
      <c r="N19" s="232">
        <v>13.43474723781752</v>
      </c>
      <c r="O19" s="232">
        <v>12.42570682875802</v>
      </c>
      <c r="P19" s="232">
        <v>13.91604997821867</v>
      </c>
      <c r="Q19" s="232">
        <v>12.96826884439332</v>
      </c>
      <c r="R19" s="232">
        <v>14.17322311081713</v>
      </c>
      <c r="S19" s="232">
        <v>12.71153293275262</v>
      </c>
      <c r="T19" s="232">
        <v>18.171751521660539</v>
      </c>
      <c r="U19" s="232">
        <v>43.322516823045447</v>
      </c>
      <c r="V19" s="232">
        <v>44.649375953604327</v>
      </c>
      <c r="W19" s="232">
        <v>46.616936416980899</v>
      </c>
      <c r="DA19" s="71" t="s">
        <v>358</v>
      </c>
    </row>
    <row r="20" spans="1:105" ht="12" customHeight="1" x14ac:dyDescent="0.25">
      <c r="A20" s="18" t="s">
        <v>36</v>
      </c>
      <c r="B20" s="232">
        <v>322.86871446243413</v>
      </c>
      <c r="C20" s="232">
        <v>239.1521636397739</v>
      </c>
      <c r="D20" s="232">
        <v>305.49471019885561</v>
      </c>
      <c r="E20" s="232">
        <v>151.02084240190791</v>
      </c>
      <c r="F20" s="232">
        <v>164.8598419817657</v>
      </c>
      <c r="G20" s="232">
        <v>157.10863649216051</v>
      </c>
      <c r="H20" s="232">
        <v>113.14962107075711</v>
      </c>
      <c r="I20" s="232">
        <v>124.4851257889103</v>
      </c>
      <c r="J20" s="232">
        <v>96.005079360932839</v>
      </c>
      <c r="K20" s="232">
        <v>60.488387389416033</v>
      </c>
      <c r="L20" s="232">
        <v>205.8354310583407</v>
      </c>
      <c r="M20" s="232">
        <v>124.15055200501619</v>
      </c>
      <c r="N20" s="232">
        <v>59.112194455679102</v>
      </c>
      <c r="O20" s="232">
        <v>53.439159763979433</v>
      </c>
      <c r="P20" s="232">
        <v>61.565952678705429</v>
      </c>
      <c r="Q20" s="232">
        <v>55.307740893513213</v>
      </c>
      <c r="R20" s="232">
        <v>60.655552205705717</v>
      </c>
      <c r="S20" s="232">
        <v>45.887561961835623</v>
      </c>
      <c r="T20" s="232">
        <v>68.302894193806296</v>
      </c>
      <c r="U20" s="232">
        <v>88.211135554269916</v>
      </c>
      <c r="V20" s="232">
        <v>80.806857889822794</v>
      </c>
      <c r="W20" s="232">
        <v>89.842787107455621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1137.6837645819419</v>
      </c>
      <c r="C22" s="263">
        <v>1004.355234765311</v>
      </c>
      <c r="D22" s="263">
        <v>1141.787720405976</v>
      </c>
      <c r="E22" s="263">
        <v>874.10843719197214</v>
      </c>
      <c r="F22" s="263">
        <v>932.98826179345019</v>
      </c>
      <c r="G22" s="263">
        <v>933.64378226483223</v>
      </c>
      <c r="H22" s="263">
        <v>841.73878764180358</v>
      </c>
      <c r="I22" s="263">
        <v>835.5153315174631</v>
      </c>
      <c r="J22" s="263">
        <v>756.95943515913223</v>
      </c>
      <c r="K22" s="263">
        <v>586.58276697282577</v>
      </c>
      <c r="L22" s="263">
        <v>957.82382959324991</v>
      </c>
      <c r="M22" s="263">
        <v>824.08601974162548</v>
      </c>
      <c r="N22" s="263">
        <v>442.17441675972361</v>
      </c>
      <c r="O22" s="263">
        <v>484.22339771636109</v>
      </c>
      <c r="P22" s="263">
        <v>542.35362518750333</v>
      </c>
      <c r="Q22" s="263">
        <v>529.5419713376956</v>
      </c>
      <c r="R22" s="263">
        <v>558.11193630651701</v>
      </c>
      <c r="S22" s="263">
        <v>510.29191388654772</v>
      </c>
      <c r="T22" s="263">
        <v>577.17529434424</v>
      </c>
      <c r="U22" s="263">
        <v>622.21826655554582</v>
      </c>
      <c r="V22" s="263">
        <v>616.22799620998831</v>
      </c>
      <c r="W22" s="263">
        <v>674.34011999555923</v>
      </c>
      <c r="DA22" s="70" t="s">
        <v>361</v>
      </c>
    </row>
    <row r="23" spans="1:105" ht="12" customHeight="1" x14ac:dyDescent="0.25">
      <c r="A23" s="18" t="s">
        <v>30</v>
      </c>
      <c r="B23" s="232">
        <v>1.2622851835271811</v>
      </c>
      <c r="C23" s="232">
        <v>1.3571402556040619</v>
      </c>
      <c r="D23" s="232">
        <v>1.300994901730568</v>
      </c>
      <c r="E23" s="232">
        <v>1.309242460196596</v>
      </c>
      <c r="F23" s="232">
        <v>1.694413971869231</v>
      </c>
      <c r="G23" s="232">
        <v>1.735797215866739</v>
      </c>
      <c r="H23" s="232">
        <v>1.782128322193828</v>
      </c>
      <c r="I23" s="232">
        <v>1.8828385005074859</v>
      </c>
      <c r="J23" s="232">
        <v>0</v>
      </c>
      <c r="K23" s="232">
        <v>1.9446009698078961</v>
      </c>
      <c r="L23" s="232">
        <v>3.6511258095872909</v>
      </c>
      <c r="M23" s="232">
        <v>1.8604777415059159</v>
      </c>
      <c r="N23" s="232">
        <v>0</v>
      </c>
      <c r="O23" s="232">
        <v>2.2573575942179809</v>
      </c>
      <c r="P23" s="232">
        <v>6.9185589380141934</v>
      </c>
      <c r="Q23" s="232">
        <v>7.0026815417925716</v>
      </c>
      <c r="R23" s="232">
        <v>2.3330162062240638</v>
      </c>
      <c r="S23" s="232">
        <v>2.38190981280195</v>
      </c>
      <c r="T23" s="232">
        <v>0</v>
      </c>
      <c r="U23" s="232">
        <v>0</v>
      </c>
      <c r="V23" s="232">
        <v>0</v>
      </c>
      <c r="W23" s="232">
        <v>13.01154933935412</v>
      </c>
      <c r="DA23" s="71" t="s">
        <v>362</v>
      </c>
    </row>
    <row r="24" spans="1:105" ht="12" customHeight="1" x14ac:dyDescent="0.25">
      <c r="A24" s="18" t="s">
        <v>40</v>
      </c>
      <c r="B24" s="232">
        <v>472.17005922124491</v>
      </c>
      <c r="C24" s="232">
        <v>390.86928230892778</v>
      </c>
      <c r="D24" s="232">
        <v>453.40845968759578</v>
      </c>
      <c r="E24" s="232">
        <v>456.53545697521253</v>
      </c>
      <c r="F24" s="232">
        <v>490.93204295321618</v>
      </c>
      <c r="G24" s="232">
        <v>494.0586560418318</v>
      </c>
      <c r="H24" s="232">
        <v>462.78945155257242</v>
      </c>
      <c r="I24" s="232">
        <v>431.5198628646383</v>
      </c>
      <c r="J24" s="232">
        <v>422.13887100202209</v>
      </c>
      <c r="K24" s="232">
        <v>356.47269633574513</v>
      </c>
      <c r="L24" s="232">
        <v>428.39286557627338</v>
      </c>
      <c r="M24" s="232">
        <v>442.51717031077061</v>
      </c>
      <c r="N24" s="232">
        <v>65.442820331258574</v>
      </c>
      <c r="O24" s="232">
        <v>96.606049875147946</v>
      </c>
      <c r="P24" s="232">
        <v>99.722028225644834</v>
      </c>
      <c r="Q24" s="232">
        <v>93.170611195237427</v>
      </c>
      <c r="R24" s="232">
        <v>108.6988556016458</v>
      </c>
      <c r="S24" s="232">
        <v>105.5931304033371</v>
      </c>
      <c r="T24" s="232">
        <v>121.1217563952538</v>
      </c>
      <c r="U24" s="232">
        <v>118.0160311968537</v>
      </c>
      <c r="V24" s="232">
        <v>121.1217563952314</v>
      </c>
      <c r="W24" s="232">
        <v>114.9103059984388</v>
      </c>
      <c r="DA24" s="71" t="s">
        <v>363</v>
      </c>
    </row>
    <row r="25" spans="1:105" ht="12" customHeight="1" x14ac:dyDescent="0.25">
      <c r="A25" s="18" t="s">
        <v>70</v>
      </c>
      <c r="B25" s="232">
        <v>23.08880428991581</v>
      </c>
      <c r="C25" s="232">
        <v>30.775589264081312</v>
      </c>
      <c r="D25" s="232">
        <v>39.849936840080353</v>
      </c>
      <c r="E25" s="232">
        <v>36.813655424201343</v>
      </c>
      <c r="F25" s="232">
        <v>40.857120024349641</v>
      </c>
      <c r="G25" s="232">
        <v>40.314601813165311</v>
      </c>
      <c r="H25" s="232">
        <v>48.261569738658523</v>
      </c>
      <c r="I25" s="232">
        <v>35.431340499917347</v>
      </c>
      <c r="J25" s="232">
        <v>31.848543732227441</v>
      </c>
      <c r="K25" s="232">
        <v>26.313053204771069</v>
      </c>
      <c r="L25" s="232">
        <v>22.54631767054985</v>
      </c>
      <c r="M25" s="232">
        <v>22.413818835700511</v>
      </c>
      <c r="N25" s="232">
        <v>27.835552033018619</v>
      </c>
      <c r="O25" s="232">
        <v>20.487965991802898</v>
      </c>
      <c r="P25" s="232">
        <v>20.943284977689071</v>
      </c>
      <c r="Q25" s="232">
        <v>17.12314752046569</v>
      </c>
      <c r="R25" s="232">
        <v>4.2808403736341907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1" t="s">
        <v>364</v>
      </c>
    </row>
    <row r="26" spans="1:105" ht="12" customHeight="1" x14ac:dyDescent="0.25">
      <c r="A26" s="18" t="s">
        <v>162</v>
      </c>
      <c r="B26" s="232">
        <v>48.625456935285207</v>
      </c>
      <c r="C26" s="232">
        <v>59.397463675604897</v>
      </c>
      <c r="D26" s="232">
        <v>49.459291903767891</v>
      </c>
      <c r="E26" s="232">
        <v>52.255672963486241</v>
      </c>
      <c r="F26" s="232">
        <v>51.516452045958133</v>
      </c>
      <c r="G26" s="232">
        <v>51.750591661186782</v>
      </c>
      <c r="H26" s="232">
        <v>53.746881993073472</v>
      </c>
      <c r="I26" s="232">
        <v>54.75189423181866</v>
      </c>
      <c r="J26" s="232">
        <v>53.985499611100117</v>
      </c>
      <c r="K26" s="232">
        <v>41.355635169611332</v>
      </c>
      <c r="L26" s="232">
        <v>44.568115472429731</v>
      </c>
      <c r="M26" s="232">
        <v>49.311865347958488</v>
      </c>
      <c r="N26" s="232">
        <v>64.610996126214019</v>
      </c>
      <c r="O26" s="232">
        <v>68.834767880793407</v>
      </c>
      <c r="P26" s="232">
        <v>76.467984548290687</v>
      </c>
      <c r="Q26" s="232">
        <v>78.301454602722572</v>
      </c>
      <c r="R26" s="232">
        <v>83.870037566079972</v>
      </c>
      <c r="S26" s="232">
        <v>87.272067909290698</v>
      </c>
      <c r="T26" s="232">
        <v>95.8349294595711</v>
      </c>
      <c r="U26" s="232">
        <v>166.06632165040691</v>
      </c>
      <c r="V26" s="232">
        <v>176.20634671732299</v>
      </c>
      <c r="W26" s="232">
        <v>186.66566839457701</v>
      </c>
      <c r="DA26" s="71" t="s">
        <v>365</v>
      </c>
    </row>
    <row r="27" spans="1:105" ht="12" customHeight="1" x14ac:dyDescent="0.25">
      <c r="A27" s="18" t="s">
        <v>36</v>
      </c>
      <c r="B27" s="232">
        <v>592.53715895196865</v>
      </c>
      <c r="C27" s="232">
        <v>521.95575926109257</v>
      </c>
      <c r="D27" s="232">
        <v>597.76903707280087</v>
      </c>
      <c r="E27" s="232">
        <v>327.19440936887543</v>
      </c>
      <c r="F27" s="232">
        <v>347.98823279805691</v>
      </c>
      <c r="G27" s="232">
        <v>345.78413553278148</v>
      </c>
      <c r="H27" s="232">
        <v>275.15875603530537</v>
      </c>
      <c r="I27" s="232">
        <v>311.92939542058127</v>
      </c>
      <c r="J27" s="232">
        <v>248.98652081378259</v>
      </c>
      <c r="K27" s="232">
        <v>160.49678129289029</v>
      </c>
      <c r="L27" s="232">
        <v>458.66540506440958</v>
      </c>
      <c r="M27" s="232">
        <v>307.98268750569002</v>
      </c>
      <c r="N27" s="232">
        <v>284.28504826923228</v>
      </c>
      <c r="O27" s="232">
        <v>296.03725637439891</v>
      </c>
      <c r="P27" s="232">
        <v>338.30176849786449</v>
      </c>
      <c r="Q27" s="232">
        <v>333.94407647747732</v>
      </c>
      <c r="R27" s="232">
        <v>358.92918655893288</v>
      </c>
      <c r="S27" s="232">
        <v>315.04480576111791</v>
      </c>
      <c r="T27" s="232">
        <v>360.21860848941498</v>
      </c>
      <c r="U27" s="232">
        <v>338.13591370828527</v>
      </c>
      <c r="V27" s="232">
        <v>318.89989309743402</v>
      </c>
      <c r="W27" s="232">
        <v>359.75259626318922</v>
      </c>
      <c r="DA27" s="71" t="s">
        <v>366</v>
      </c>
    </row>
    <row r="28" spans="1:105" ht="12" customHeight="1" x14ac:dyDescent="0.25">
      <c r="A28" s="57" t="s">
        <v>181</v>
      </c>
      <c r="B28" s="263">
        <v>147.37118161484</v>
      </c>
      <c r="C28" s="263">
        <v>150.0285756430585</v>
      </c>
      <c r="D28" s="263">
        <v>158.83283390181589</v>
      </c>
      <c r="E28" s="263">
        <v>148.25396343013961</v>
      </c>
      <c r="F28" s="263">
        <v>150.43109501446881</v>
      </c>
      <c r="G28" s="263">
        <v>166.38096733520209</v>
      </c>
      <c r="H28" s="263">
        <v>166.94040440765471</v>
      </c>
      <c r="I28" s="263">
        <v>155.94477750870081</v>
      </c>
      <c r="J28" s="263">
        <v>163.58252686609239</v>
      </c>
      <c r="K28" s="263">
        <v>133.09709295795599</v>
      </c>
      <c r="L28" s="263">
        <v>156.28931782113071</v>
      </c>
      <c r="M28" s="263">
        <v>140.29864825539229</v>
      </c>
      <c r="N28" s="263">
        <v>129.39655356910319</v>
      </c>
      <c r="O28" s="263">
        <v>125.7245587984535</v>
      </c>
      <c r="P28" s="263">
        <v>133.93726136377651</v>
      </c>
      <c r="Q28" s="263">
        <v>136.62308649667611</v>
      </c>
      <c r="R28" s="263">
        <v>141.55816840172909</v>
      </c>
      <c r="S28" s="263">
        <v>150.01744762495579</v>
      </c>
      <c r="T28" s="263">
        <v>136.330069558525</v>
      </c>
      <c r="U28" s="263">
        <v>68.229663325071954</v>
      </c>
      <c r="V28" s="263">
        <v>60.781787218765963</v>
      </c>
      <c r="W28" s="263">
        <v>62.245756463040728</v>
      </c>
      <c r="DA28" s="70" t="s">
        <v>367</v>
      </c>
    </row>
    <row r="29" spans="1:105" ht="12" customHeight="1" x14ac:dyDescent="0.25">
      <c r="A29" s="60" t="s">
        <v>183</v>
      </c>
      <c r="B29" s="264">
        <v>147.37118161484</v>
      </c>
      <c r="C29" s="264">
        <v>150.0285756430585</v>
      </c>
      <c r="D29" s="264">
        <v>158.83283390181589</v>
      </c>
      <c r="E29" s="264">
        <v>148.25396343013961</v>
      </c>
      <c r="F29" s="264">
        <v>150.43109501446881</v>
      </c>
      <c r="G29" s="264">
        <v>166.38096733520209</v>
      </c>
      <c r="H29" s="264">
        <v>166.94040440765471</v>
      </c>
      <c r="I29" s="264">
        <v>155.94477750870081</v>
      </c>
      <c r="J29" s="264">
        <v>163.58252686609239</v>
      </c>
      <c r="K29" s="264">
        <v>133.09709295795599</v>
      </c>
      <c r="L29" s="264">
        <v>156.28931782113071</v>
      </c>
      <c r="M29" s="264">
        <v>140.29864825539229</v>
      </c>
      <c r="N29" s="264">
        <v>129.39655356910319</v>
      </c>
      <c r="O29" s="264">
        <v>125.7245587984535</v>
      </c>
      <c r="P29" s="264">
        <v>133.93726136377651</v>
      </c>
      <c r="Q29" s="264">
        <v>136.62308649667611</v>
      </c>
      <c r="R29" s="264">
        <v>141.55816840172909</v>
      </c>
      <c r="S29" s="264">
        <v>150.01744762495579</v>
      </c>
      <c r="T29" s="264">
        <v>136.330069558525</v>
      </c>
      <c r="U29" s="264">
        <v>68.229663325071954</v>
      </c>
      <c r="V29" s="264">
        <v>60.781787218765963</v>
      </c>
      <c r="W29" s="264">
        <v>62.245756463040728</v>
      </c>
      <c r="DA29" s="72" t="s">
        <v>368</v>
      </c>
    </row>
    <row r="30" spans="1:105" ht="12" customHeight="1" x14ac:dyDescent="0.25">
      <c r="A30" s="59" t="s">
        <v>33</v>
      </c>
      <c r="B30" s="232">
        <v>92.871561871412339</v>
      </c>
      <c r="C30" s="232">
        <v>98.898005268828328</v>
      </c>
      <c r="D30" s="232">
        <v>99.690009680172551</v>
      </c>
      <c r="E30" s="232">
        <v>101.0648846843911</v>
      </c>
      <c r="F30" s="232">
        <v>104.2439202367346</v>
      </c>
      <c r="G30" s="232">
        <v>123.65334941356581</v>
      </c>
      <c r="H30" s="232">
        <v>126.09223907328349</v>
      </c>
      <c r="I30" s="232">
        <v>118.9973602989716</v>
      </c>
      <c r="J30" s="232">
        <v>129.9761282126511</v>
      </c>
      <c r="K30" s="232">
        <v>108.76300985929861</v>
      </c>
      <c r="L30" s="232">
        <v>115.90986981284119</v>
      </c>
      <c r="M30" s="232">
        <v>110.0147388164481</v>
      </c>
      <c r="N30" s="232">
        <v>108.6913741206734</v>
      </c>
      <c r="O30" s="232">
        <v>108.4020604005877</v>
      </c>
      <c r="P30" s="232">
        <v>114.8362704585532</v>
      </c>
      <c r="Q30" s="232">
        <v>119.1840220054043</v>
      </c>
      <c r="R30" s="232">
        <v>126.2815256416458</v>
      </c>
      <c r="S30" s="232">
        <v>135.8914721615192</v>
      </c>
      <c r="T30" s="232">
        <v>117.91277121449301</v>
      </c>
      <c r="U30" s="232">
        <v>8.0224761159892299</v>
      </c>
      <c r="V30" s="232">
        <v>8.0708163508286557</v>
      </c>
      <c r="W30" s="232">
        <v>8.0247707581067935</v>
      </c>
      <c r="DA30" s="71" t="s">
        <v>369</v>
      </c>
    </row>
    <row r="31" spans="1:105" ht="12" customHeight="1" x14ac:dyDescent="0.25">
      <c r="A31" s="59" t="s">
        <v>160</v>
      </c>
      <c r="B31" s="232">
        <v>8.5078228462525516</v>
      </c>
      <c r="C31" s="232">
        <v>7.1477028331422714</v>
      </c>
      <c r="D31" s="232">
        <v>7.1084082318357291</v>
      </c>
      <c r="E31" s="232">
        <v>7.8262543928799344</v>
      </c>
      <c r="F31" s="232">
        <v>3.791593326645208</v>
      </c>
      <c r="G31" s="232">
        <v>5.1299028411747907</v>
      </c>
      <c r="H31" s="232">
        <v>4.9882713428977468</v>
      </c>
      <c r="I31" s="232">
        <v>5.5158214082143386</v>
      </c>
      <c r="J31" s="232">
        <v>6.9322274642269859</v>
      </c>
      <c r="K31" s="232">
        <v>4.3388499270317338</v>
      </c>
      <c r="L31" s="232">
        <v>11.10521695377574</v>
      </c>
      <c r="M31" s="232">
        <v>4.0897606640942756</v>
      </c>
      <c r="N31" s="232">
        <v>5.2064794852232854</v>
      </c>
      <c r="O31" s="232">
        <v>4.0159199510883861</v>
      </c>
      <c r="P31" s="232">
        <v>4.3514982041080144</v>
      </c>
      <c r="Q31" s="232">
        <v>4.3104365702405936</v>
      </c>
      <c r="R31" s="232">
        <v>2.9124215021692699</v>
      </c>
      <c r="S31" s="232">
        <v>4.3616154192832308</v>
      </c>
      <c r="T31" s="232">
        <v>2.8959386539667342</v>
      </c>
      <c r="U31" s="232">
        <v>11.586620868137411</v>
      </c>
      <c r="V31" s="232">
        <v>2.91438862054749</v>
      </c>
      <c r="W31" s="232">
        <v>1.4025950341624589</v>
      </c>
      <c r="DA31" s="71" t="s">
        <v>370</v>
      </c>
    </row>
    <row r="32" spans="1:105" ht="12" customHeight="1" x14ac:dyDescent="0.25">
      <c r="A32" s="59" t="s">
        <v>70</v>
      </c>
      <c r="B32" s="232">
        <v>14.8073141849124</v>
      </c>
      <c r="C32" s="232">
        <v>15.011121637485131</v>
      </c>
      <c r="D32" s="232">
        <v>23.21784903832944</v>
      </c>
      <c r="E32" s="232">
        <v>16.26923070467631</v>
      </c>
      <c r="F32" s="232">
        <v>18.75169835947068</v>
      </c>
      <c r="G32" s="232">
        <v>16.46373461405808</v>
      </c>
      <c r="H32" s="232">
        <v>16.965797885471119</v>
      </c>
      <c r="I32" s="232">
        <v>12.348898069713419</v>
      </c>
      <c r="J32" s="232">
        <v>9.8973958880460078</v>
      </c>
      <c r="K32" s="232">
        <v>7.7751711600482469</v>
      </c>
      <c r="L32" s="232">
        <v>9.8343393813672275</v>
      </c>
      <c r="M32" s="232">
        <v>8.18550442393175</v>
      </c>
      <c r="N32" s="232">
        <v>4.6666411873691462</v>
      </c>
      <c r="O32" s="232">
        <v>3.0521314660351302</v>
      </c>
      <c r="P32" s="232">
        <v>3.171120040001318</v>
      </c>
      <c r="Q32" s="232">
        <v>2.3558225827644641</v>
      </c>
      <c r="R32" s="232">
        <v>0.60043936925531749</v>
      </c>
      <c r="S32" s="232">
        <v>0</v>
      </c>
      <c r="T32" s="232">
        <v>0</v>
      </c>
      <c r="U32" s="232">
        <v>0</v>
      </c>
      <c r="V32" s="232">
        <v>0</v>
      </c>
      <c r="W32" s="232">
        <v>0</v>
      </c>
      <c r="DA32" s="71" t="s">
        <v>371</v>
      </c>
    </row>
    <row r="33" spans="1:105" ht="12" customHeight="1" x14ac:dyDescent="0.25">
      <c r="A33" s="59" t="s">
        <v>162</v>
      </c>
      <c r="B33" s="232">
        <v>31.184482712262671</v>
      </c>
      <c r="C33" s="232">
        <v>28.971745903602791</v>
      </c>
      <c r="D33" s="232">
        <v>28.816566951478151</v>
      </c>
      <c r="E33" s="232">
        <v>23.093593648192261</v>
      </c>
      <c r="F33" s="232">
        <v>23.643883091618381</v>
      </c>
      <c r="G33" s="232">
        <v>21.133980466403401</v>
      </c>
      <c r="H33" s="232">
        <v>18.894096106002401</v>
      </c>
      <c r="I33" s="232">
        <v>19.082697731801481</v>
      </c>
      <c r="J33" s="232">
        <v>16.776775301168311</v>
      </c>
      <c r="K33" s="232">
        <v>12.22006201157744</v>
      </c>
      <c r="L33" s="232">
        <v>19.439891673146501</v>
      </c>
      <c r="M33" s="232">
        <v>18.008644350918161</v>
      </c>
      <c r="N33" s="232">
        <v>10.832058775837419</v>
      </c>
      <c r="O33" s="232">
        <v>10.25444698074228</v>
      </c>
      <c r="P33" s="232">
        <v>11.578372661114051</v>
      </c>
      <c r="Q33" s="232">
        <v>10.772805338266661</v>
      </c>
      <c r="R33" s="232">
        <v>11.763781888658711</v>
      </c>
      <c r="S33" s="232">
        <v>9.7643600441533263</v>
      </c>
      <c r="T33" s="232">
        <v>15.52135969006522</v>
      </c>
      <c r="U33" s="232">
        <v>48.620566340945309</v>
      </c>
      <c r="V33" s="232">
        <v>49.796582247389807</v>
      </c>
      <c r="W33" s="232">
        <v>52.818390670771493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197.3179947162767</v>
      </c>
      <c r="C35" s="263">
        <f t="shared" si="1"/>
        <v>185.96778773787534</v>
      </c>
      <c r="D35" s="263">
        <f t="shared" si="1"/>
        <v>201.78038798809598</v>
      </c>
      <c r="E35" s="263">
        <f t="shared" si="1"/>
        <v>165.34946690953223</v>
      </c>
      <c r="F35" s="263">
        <f t="shared" si="1"/>
        <v>170.28303655586052</v>
      </c>
      <c r="G35" s="263">
        <f t="shared" si="1"/>
        <v>182.22143324177665</v>
      </c>
      <c r="H35" s="263">
        <f t="shared" si="1"/>
        <v>175.1681025096081</v>
      </c>
      <c r="I35" s="263">
        <f t="shared" si="1"/>
        <v>132.09485568772806</v>
      </c>
      <c r="J35" s="263">
        <f t="shared" si="1"/>
        <v>136.63472420429136</v>
      </c>
      <c r="K35" s="263">
        <f t="shared" si="1"/>
        <v>100.94031853069737</v>
      </c>
      <c r="L35" s="263">
        <f t="shared" si="1"/>
        <v>133.63303429589183</v>
      </c>
      <c r="M35" s="263">
        <f t="shared" si="1"/>
        <v>118.66678107117589</v>
      </c>
      <c r="N35" s="263">
        <f t="shared" si="1"/>
        <v>99.65421340385582</v>
      </c>
      <c r="O35" s="263">
        <f t="shared" si="1"/>
        <v>104.09513608281381</v>
      </c>
      <c r="P35" s="263">
        <f t="shared" si="1"/>
        <v>94.881271462986675</v>
      </c>
      <c r="Q35" s="263">
        <f t="shared" si="1"/>
        <v>97.115424268208358</v>
      </c>
      <c r="R35" s="263">
        <f t="shared" si="1"/>
        <v>101.4350817447328</v>
      </c>
      <c r="S35" s="263">
        <f t="shared" si="1"/>
        <v>107.95820881086557</v>
      </c>
      <c r="T35" s="263">
        <f t="shared" si="1"/>
        <v>99.975853293354703</v>
      </c>
      <c r="U35" s="263">
        <f t="shared" si="1"/>
        <v>55.692304628055297</v>
      </c>
      <c r="V35" s="263">
        <f t="shared" si="1"/>
        <v>51.869240676891224</v>
      </c>
      <c r="W35" s="263">
        <f t="shared" si="1"/>
        <v>53.625948554547435</v>
      </c>
      <c r="DA35" s="70"/>
    </row>
    <row r="36" spans="1:105" ht="12" customHeight="1" x14ac:dyDescent="0.25">
      <c r="A36" s="60" t="s">
        <v>192</v>
      </c>
      <c r="B36" s="264">
        <v>81.674362333927292</v>
      </c>
      <c r="C36" s="264">
        <v>83.292415578233047</v>
      </c>
      <c r="D36" s="264">
        <v>85.41653814702687</v>
      </c>
      <c r="E36" s="264">
        <v>81.979869967043484</v>
      </c>
      <c r="F36" s="264">
        <v>82.26786872501313</v>
      </c>
      <c r="G36" s="264">
        <v>92.974175496370492</v>
      </c>
      <c r="H36" s="264">
        <v>93.294024639716199</v>
      </c>
      <c r="I36" s="264">
        <v>88.161389791207441</v>
      </c>
      <c r="J36" s="264">
        <v>93.802924675564711</v>
      </c>
      <c r="K36" s="264">
        <v>76.457848979366631</v>
      </c>
      <c r="L36" s="264">
        <v>89.068844954938385</v>
      </c>
      <c r="M36" s="264">
        <v>80.064511380646508</v>
      </c>
      <c r="N36" s="264">
        <v>75.24642978623929</v>
      </c>
      <c r="O36" s="264">
        <v>73.382638021698412</v>
      </c>
      <c r="P36" s="264">
        <v>78.198565994820996</v>
      </c>
      <c r="Q36" s="264">
        <v>80.005080125740491</v>
      </c>
      <c r="R36" s="264">
        <v>83.363064177277209</v>
      </c>
      <c r="S36" s="264">
        <v>88.503995861982688</v>
      </c>
      <c r="T36" s="264">
        <v>80.429017444930423</v>
      </c>
      <c r="U36" s="264">
        <v>40.252636851169193</v>
      </c>
      <c r="V36" s="264">
        <v>35.858702635323951</v>
      </c>
      <c r="W36" s="264">
        <v>36.722383027095987</v>
      </c>
      <c r="DA36" s="72" t="s">
        <v>374</v>
      </c>
    </row>
    <row r="37" spans="1:105" ht="12" customHeight="1" x14ac:dyDescent="0.25">
      <c r="A37" s="59" t="s">
        <v>33</v>
      </c>
      <c r="B37" s="232">
        <v>57.219404818684723</v>
      </c>
      <c r="C37" s="232">
        <v>61.010288005945483</v>
      </c>
      <c r="D37" s="232">
        <v>62.789340892494543</v>
      </c>
      <c r="E37" s="232">
        <v>62.774579556065412</v>
      </c>
      <c r="F37" s="232">
        <v>65.127311965785069</v>
      </c>
      <c r="G37" s="232">
        <v>76.686102060563456</v>
      </c>
      <c r="H37" s="232">
        <v>78.437628421047819</v>
      </c>
      <c r="I37" s="232">
        <v>73.05900911940796</v>
      </c>
      <c r="J37" s="232">
        <v>79.33194894497943</v>
      </c>
      <c r="K37" s="232">
        <v>66.35539627116097</v>
      </c>
      <c r="L37" s="232">
        <v>70.492367914643907</v>
      </c>
      <c r="M37" s="232">
        <v>66.672217862329134</v>
      </c>
      <c r="N37" s="232">
        <v>65.570781659098046</v>
      </c>
      <c r="O37" s="232">
        <v>64.846105454704812</v>
      </c>
      <c r="P37" s="232">
        <v>68.672452847085566</v>
      </c>
      <c r="Q37" s="232">
        <v>71.017513519633326</v>
      </c>
      <c r="R37" s="232">
        <v>74.68348843818093</v>
      </c>
      <c r="S37" s="232">
        <v>80.170263394490121</v>
      </c>
      <c r="T37" s="232">
        <v>69.563584642046578</v>
      </c>
      <c r="U37" s="232">
        <v>4.7329240979184073</v>
      </c>
      <c r="V37" s="232">
        <v>4.7614428069881134</v>
      </c>
      <c r="W37" s="232">
        <v>4.7342778404309787</v>
      </c>
      <c r="DA37" s="71" t="s">
        <v>375</v>
      </c>
    </row>
    <row r="38" spans="1:105" ht="12" customHeight="1" x14ac:dyDescent="0.25">
      <c r="A38" s="59" t="s">
        <v>160</v>
      </c>
      <c r="B38" s="232">
        <v>5.241782842409906</v>
      </c>
      <c r="C38" s="232">
        <v>4.4094257234566436</v>
      </c>
      <c r="D38" s="232">
        <v>4.47720156817799</v>
      </c>
      <c r="E38" s="232">
        <v>4.8611328311120614</v>
      </c>
      <c r="F38" s="232">
        <v>2.3688314951224689</v>
      </c>
      <c r="G38" s="232">
        <v>3.1814120256733278</v>
      </c>
      <c r="H38" s="232">
        <v>3.103031375548607</v>
      </c>
      <c r="I38" s="232">
        <v>3.3864654270590551</v>
      </c>
      <c r="J38" s="232">
        <v>4.2311393855899704</v>
      </c>
      <c r="K38" s="232">
        <v>2.647095797015353</v>
      </c>
      <c r="L38" s="232">
        <v>6.7538082869175424</v>
      </c>
      <c r="M38" s="232">
        <v>2.478517123566633</v>
      </c>
      <c r="N38" s="232">
        <v>3.1409385730934032</v>
      </c>
      <c r="O38" s="232">
        <v>2.4023230525655079</v>
      </c>
      <c r="P38" s="232">
        <v>2.602209685516029</v>
      </c>
      <c r="Q38" s="232">
        <v>2.568435619572417</v>
      </c>
      <c r="R38" s="232">
        <v>1.7224197797673479</v>
      </c>
      <c r="S38" s="232">
        <v>2.573169982100052</v>
      </c>
      <c r="T38" s="232">
        <v>1.70848222460086</v>
      </c>
      <c r="U38" s="232">
        <v>6.8356198669081181</v>
      </c>
      <c r="V38" s="232">
        <v>1.7193669302918879</v>
      </c>
      <c r="W38" s="232">
        <v>0.82747218450143489</v>
      </c>
      <c r="DA38" s="71" t="s">
        <v>376</v>
      </c>
    </row>
    <row r="39" spans="1:105" ht="12" customHeight="1" x14ac:dyDescent="0.25">
      <c r="A39" s="59" t="s">
        <v>162</v>
      </c>
      <c r="B39" s="232">
        <v>19.213174672832679</v>
      </c>
      <c r="C39" s="232">
        <v>17.872701848830921</v>
      </c>
      <c r="D39" s="232">
        <v>18.14999568635433</v>
      </c>
      <c r="E39" s="232">
        <v>14.34415757986601</v>
      </c>
      <c r="F39" s="232">
        <v>14.7717252641056</v>
      </c>
      <c r="G39" s="232">
        <v>13.106661410133711</v>
      </c>
      <c r="H39" s="232">
        <v>11.753364843119771</v>
      </c>
      <c r="I39" s="232">
        <v>11.71591524474043</v>
      </c>
      <c r="J39" s="232">
        <v>10.23983634499532</v>
      </c>
      <c r="K39" s="232">
        <v>7.4553569111903064</v>
      </c>
      <c r="L39" s="232">
        <v>11.82266875337692</v>
      </c>
      <c r="M39" s="232">
        <v>10.913776394750739</v>
      </c>
      <c r="N39" s="232">
        <v>6.5347095540478417</v>
      </c>
      <c r="O39" s="232">
        <v>6.1342095144280897</v>
      </c>
      <c r="P39" s="232">
        <v>6.9239034622193989</v>
      </c>
      <c r="Q39" s="232">
        <v>6.4191309865347526</v>
      </c>
      <c r="R39" s="232">
        <v>6.9571559593289223</v>
      </c>
      <c r="S39" s="232">
        <v>5.7605624853925059</v>
      </c>
      <c r="T39" s="232">
        <v>9.1569505782829896</v>
      </c>
      <c r="U39" s="232">
        <v>28.684092886342661</v>
      </c>
      <c r="V39" s="232">
        <v>29.37789289804395</v>
      </c>
      <c r="W39" s="232">
        <v>31.160633002163578</v>
      </c>
      <c r="DA39" s="71" t="s">
        <v>377</v>
      </c>
    </row>
    <row r="40" spans="1:105" ht="12" customHeight="1" x14ac:dyDescent="0.25">
      <c r="A40" s="60" t="s">
        <v>197</v>
      </c>
      <c r="B40" s="264">
        <v>115.6436323823494</v>
      </c>
      <c r="C40" s="264">
        <v>102.67537215964229</v>
      </c>
      <c r="D40" s="264">
        <v>116.3638498410691</v>
      </c>
      <c r="E40" s="264">
        <v>83.369596942488727</v>
      </c>
      <c r="F40" s="264">
        <v>88.015167830847389</v>
      </c>
      <c r="G40" s="264">
        <v>89.247257745406174</v>
      </c>
      <c r="H40" s="264">
        <v>81.87407786989192</v>
      </c>
      <c r="I40" s="264">
        <v>43.933465896520623</v>
      </c>
      <c r="J40" s="264">
        <v>42.831799528726648</v>
      </c>
      <c r="K40" s="264">
        <v>24.482469551330741</v>
      </c>
      <c r="L40" s="264">
        <v>44.564189340953433</v>
      </c>
      <c r="M40" s="264">
        <v>38.602269690529383</v>
      </c>
      <c r="N40" s="264">
        <v>24.407783617616531</v>
      </c>
      <c r="O40" s="264">
        <v>30.71249806111539</v>
      </c>
      <c r="P40" s="264">
        <v>16.682705468165679</v>
      </c>
      <c r="Q40" s="264">
        <v>17.110344142467859</v>
      </c>
      <c r="R40" s="264">
        <v>18.072017567455589</v>
      </c>
      <c r="S40" s="264">
        <v>19.45421294888288</v>
      </c>
      <c r="T40" s="264">
        <v>19.54683584842428</v>
      </c>
      <c r="U40" s="264">
        <v>15.4396677768861</v>
      </c>
      <c r="V40" s="264">
        <v>16.010538041567269</v>
      </c>
      <c r="W40" s="264">
        <v>16.903565527451448</v>
      </c>
      <c r="DA40" s="72" t="s">
        <v>378</v>
      </c>
    </row>
    <row r="41" spans="1:105" ht="12" customHeight="1" x14ac:dyDescent="0.25">
      <c r="A41" s="64" t="s">
        <v>30</v>
      </c>
      <c r="B41" s="231">
        <v>0.17724198214898321</v>
      </c>
      <c r="C41" s="231">
        <v>0.1677036798582717</v>
      </c>
      <c r="D41" s="231">
        <v>0.1736741886233801</v>
      </c>
      <c r="E41" s="231">
        <v>0.1643916261673157</v>
      </c>
      <c r="F41" s="231">
        <v>0.220140653170247</v>
      </c>
      <c r="G41" s="231">
        <v>0.20520313743435009</v>
      </c>
      <c r="H41" s="231">
        <v>0.19407429469838139</v>
      </c>
      <c r="I41" s="231">
        <v>0.1086632414514207</v>
      </c>
      <c r="J41" s="231">
        <v>0</v>
      </c>
      <c r="K41" s="231">
        <v>7.7680946067649456E-2</v>
      </c>
      <c r="L41" s="231">
        <v>0.19827452005691221</v>
      </c>
      <c r="M41" s="231">
        <v>0.1034830836582</v>
      </c>
      <c r="N41" s="231">
        <v>0</v>
      </c>
      <c r="O41" s="231">
        <v>6.0695587036374371E-2</v>
      </c>
      <c r="P41" s="231">
        <v>9.3853419166832097E-2</v>
      </c>
      <c r="Q41" s="231">
        <v>8.9819951825829178E-2</v>
      </c>
      <c r="R41" s="231">
        <v>3.076411296150746E-2</v>
      </c>
      <c r="S41" s="231">
        <v>2.7943936760466501E-2</v>
      </c>
      <c r="T41" s="231">
        <v>0</v>
      </c>
      <c r="U41" s="231">
        <v>0</v>
      </c>
      <c r="V41" s="231">
        <v>0</v>
      </c>
      <c r="W41" s="231">
        <v>0.37105466413643151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20.333728201009151</v>
      </c>
      <c r="C43" s="231">
        <v>25.05524332118015</v>
      </c>
      <c r="D43" s="231">
        <v>22.8410979601876</v>
      </c>
      <c r="E43" s="231">
        <v>28.71453714111999</v>
      </c>
      <c r="F43" s="231">
        <v>29.50927938406042</v>
      </c>
      <c r="G43" s="231">
        <v>35.795209743979044</v>
      </c>
      <c r="H43" s="231">
        <v>39.061107767309402</v>
      </c>
      <c r="I43" s="231">
        <v>19.7045395621039</v>
      </c>
      <c r="J43" s="231">
        <v>23.104007701442811</v>
      </c>
      <c r="K43" s="231">
        <v>14.70369587438649</v>
      </c>
      <c r="L43" s="231">
        <v>14.43081826633779</v>
      </c>
      <c r="M43" s="231">
        <v>16.755838466066731</v>
      </c>
      <c r="N43" s="231">
        <v>14.98339373591889</v>
      </c>
      <c r="O43" s="231">
        <v>19.56545261735954</v>
      </c>
      <c r="P43" s="231">
        <v>10.28834818633646</v>
      </c>
      <c r="Q43" s="231">
        <v>11.111367096707831</v>
      </c>
      <c r="R43" s="231">
        <v>11.872066912198759</v>
      </c>
      <c r="S43" s="231">
        <v>14.24905167618418</v>
      </c>
      <c r="T43" s="231">
        <v>11.83958373358128</v>
      </c>
      <c r="U43" s="231">
        <v>0.74068967965027033</v>
      </c>
      <c r="V43" s="231">
        <v>0.85629287790470365</v>
      </c>
      <c r="W43" s="231">
        <v>0.80876212035920081</v>
      </c>
      <c r="DA43" s="73" t="s">
        <v>381</v>
      </c>
    </row>
    <row r="44" spans="1:105" ht="12" customHeight="1" x14ac:dyDescent="0.25">
      <c r="A44" s="64" t="s">
        <v>160</v>
      </c>
      <c r="B44" s="231">
        <v>1.8627419831440011</v>
      </c>
      <c r="C44" s="231">
        <v>1.810829583317338</v>
      </c>
      <c r="D44" s="231">
        <v>1.6286872604914231</v>
      </c>
      <c r="E44" s="231">
        <v>2.2235940123217919</v>
      </c>
      <c r="F44" s="231">
        <v>1.073320981526984</v>
      </c>
      <c r="G44" s="231">
        <v>1.4850058573984759</v>
      </c>
      <c r="H44" s="231">
        <v>1.54527674287921</v>
      </c>
      <c r="I44" s="231">
        <v>0.91335405157385141</v>
      </c>
      <c r="J44" s="231">
        <v>1.2322434813538661</v>
      </c>
      <c r="K44" s="231">
        <v>0.58657010185916936</v>
      </c>
      <c r="L44" s="231">
        <v>1.3826032927735781</v>
      </c>
      <c r="M44" s="231">
        <v>0.62289262138567258</v>
      </c>
      <c r="N44" s="231">
        <v>0.71772698372986088</v>
      </c>
      <c r="O44" s="231">
        <v>0.72483208555049428</v>
      </c>
      <c r="P44" s="231">
        <v>0.38985704148446199</v>
      </c>
      <c r="Q44" s="231">
        <v>0.40185624107269802</v>
      </c>
      <c r="R44" s="231">
        <v>0.27380460264947248</v>
      </c>
      <c r="S44" s="231">
        <v>0.45734204297337339</v>
      </c>
      <c r="T44" s="231">
        <v>0.29078027619742292</v>
      </c>
      <c r="U44" s="231">
        <v>1.069755817900818</v>
      </c>
      <c r="V44" s="231">
        <v>0.30920914449566211</v>
      </c>
      <c r="W44" s="231">
        <v>0.1413580235533278</v>
      </c>
      <c r="DA44" s="73" t="s">
        <v>382</v>
      </c>
    </row>
    <row r="45" spans="1:105" ht="12" customHeight="1" x14ac:dyDescent="0.25">
      <c r="A45" s="64" t="s">
        <v>70</v>
      </c>
      <c r="B45" s="231">
        <v>3.2419816783078872</v>
      </c>
      <c r="C45" s="231">
        <v>3.8029817095771841</v>
      </c>
      <c r="D45" s="231">
        <v>5.3197022049723586</v>
      </c>
      <c r="E45" s="231">
        <v>4.6224109470440888</v>
      </c>
      <c r="F45" s="231">
        <v>5.3082146619065158</v>
      </c>
      <c r="G45" s="231">
        <v>4.7659269762955834</v>
      </c>
      <c r="H45" s="231">
        <v>5.2556990377307953</v>
      </c>
      <c r="I45" s="231">
        <v>2.0448298176674728</v>
      </c>
      <c r="J45" s="231">
        <v>1.7593192993679749</v>
      </c>
      <c r="K45" s="231">
        <v>1.0511271456770579</v>
      </c>
      <c r="L45" s="231">
        <v>1.224378602194554</v>
      </c>
      <c r="M45" s="231">
        <v>1.246696500543518</v>
      </c>
      <c r="N45" s="231">
        <v>0.64330884488568219</v>
      </c>
      <c r="O45" s="231">
        <v>0.5508782154138715</v>
      </c>
      <c r="P45" s="231">
        <v>0.28410524812348392</v>
      </c>
      <c r="Q45" s="231">
        <v>0.21963019112262691</v>
      </c>
      <c r="R45" s="231">
        <v>5.6448924989600288E-2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6.8276745085667034</v>
      </c>
      <c r="C47" s="231">
        <v>7.3398259255181033</v>
      </c>
      <c r="D47" s="231">
        <v>6.6024873578272647</v>
      </c>
      <c r="E47" s="231">
        <v>6.5613477381760159</v>
      </c>
      <c r="F47" s="231">
        <v>6.6930901129787079</v>
      </c>
      <c r="G47" s="231">
        <v>6.1178711867312456</v>
      </c>
      <c r="H47" s="231">
        <v>5.8530511440401067</v>
      </c>
      <c r="I47" s="231">
        <v>3.1598665000907791</v>
      </c>
      <c r="J47" s="231">
        <v>2.9821687343187091</v>
      </c>
      <c r="K47" s="231">
        <v>1.652032944075579</v>
      </c>
      <c r="L47" s="231">
        <v>2.420273133818938</v>
      </c>
      <c r="M47" s="231">
        <v>2.742813726443313</v>
      </c>
      <c r="N47" s="231">
        <v>1.4932279854038359</v>
      </c>
      <c r="O47" s="231">
        <v>1.850821799673569</v>
      </c>
      <c r="P47" s="231">
        <v>1.037323215853603</v>
      </c>
      <c r="Q47" s="231">
        <v>1.0043342451509729</v>
      </c>
      <c r="R47" s="231">
        <v>1.105944872086738</v>
      </c>
      <c r="S47" s="231">
        <v>1.0238528484601079</v>
      </c>
      <c r="T47" s="231">
        <v>1.558494773863589</v>
      </c>
      <c r="U47" s="231">
        <v>4.4889821031332362</v>
      </c>
      <c r="V47" s="231">
        <v>5.2832894305738591</v>
      </c>
      <c r="W47" s="231">
        <v>5.3232067208523874</v>
      </c>
      <c r="DA47" s="73" t="s">
        <v>385</v>
      </c>
    </row>
    <row r="48" spans="1:105" ht="12" customHeight="1" x14ac:dyDescent="0.25">
      <c r="A48" s="64" t="s">
        <v>36</v>
      </c>
      <c r="B48" s="231">
        <v>83.200264029172672</v>
      </c>
      <c r="C48" s="231">
        <v>64.498787940191249</v>
      </c>
      <c r="D48" s="231">
        <v>79.798200868967058</v>
      </c>
      <c r="E48" s="231">
        <v>41.083315477659532</v>
      </c>
      <c r="F48" s="231">
        <v>45.211122037204518</v>
      </c>
      <c r="G48" s="231">
        <v>40.878040843567483</v>
      </c>
      <c r="H48" s="231">
        <v>29.964868883234029</v>
      </c>
      <c r="I48" s="231">
        <v>18.002212723633189</v>
      </c>
      <c r="J48" s="231">
        <v>13.754060312243279</v>
      </c>
      <c r="K48" s="231">
        <v>6.4113625392647986</v>
      </c>
      <c r="L48" s="231">
        <v>24.907841525771659</v>
      </c>
      <c r="M48" s="231">
        <v>17.13054529243195</v>
      </c>
      <c r="N48" s="231">
        <v>6.5701260676782622</v>
      </c>
      <c r="O48" s="231">
        <v>7.9598177560815451</v>
      </c>
      <c r="P48" s="231">
        <v>4.5892183572008376</v>
      </c>
      <c r="Q48" s="231">
        <v>4.2833364165878987</v>
      </c>
      <c r="R48" s="231">
        <v>4.7329881425695088</v>
      </c>
      <c r="S48" s="231">
        <v>3.696022444504758</v>
      </c>
      <c r="T48" s="231">
        <v>5.8579770647819913</v>
      </c>
      <c r="U48" s="231">
        <v>9.1402401762017789</v>
      </c>
      <c r="V48" s="231">
        <v>9.5617465885930439</v>
      </c>
      <c r="W48" s="231">
        <v>10.2591839985501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2336.9473777080161</v>
      </c>
      <c r="C52" s="281">
        <v>2390.2140889307211</v>
      </c>
      <c r="D52" s="281">
        <v>2268.3927458959552</v>
      </c>
      <c r="E52" s="281">
        <v>2414.964713718774</v>
      </c>
      <c r="F52" s="281">
        <v>2501.0781844151961</v>
      </c>
      <c r="G52" s="281">
        <v>2336.3433172698119</v>
      </c>
      <c r="H52" s="281">
        <v>2398.1450603423918</v>
      </c>
      <c r="I52" s="281">
        <v>2424.2018761372119</v>
      </c>
      <c r="J52" s="281">
        <v>2483.4436667153959</v>
      </c>
      <c r="K52" s="281">
        <v>1913.237815180928</v>
      </c>
      <c r="L52" s="281">
        <v>2362.7877541183748</v>
      </c>
      <c r="M52" s="281">
        <v>2302.787990135851</v>
      </c>
      <c r="N52" s="281">
        <v>2193.440782210148</v>
      </c>
      <c r="O52" s="281">
        <v>2008.3100938473819</v>
      </c>
      <c r="P52" s="281">
        <v>1995.6332378376139</v>
      </c>
      <c r="Q52" s="281">
        <v>2070.9107787664138</v>
      </c>
      <c r="R52" s="281">
        <v>2122.3571288929702</v>
      </c>
      <c r="S52" s="281">
        <v>1859.093031066606</v>
      </c>
      <c r="T52" s="281">
        <v>2020.5303411719231</v>
      </c>
      <c r="U52" s="281">
        <v>1802.983977956789</v>
      </c>
      <c r="V52" s="281">
        <v>1688.3819180911701</v>
      </c>
      <c r="W52" s="281">
        <v>2023.198535815814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164.9636527520758</v>
      </c>
      <c r="C54" s="225">
        <f t="shared" si="2"/>
        <v>136.62778111760113</v>
      </c>
      <c r="D54" s="225">
        <f t="shared" si="2"/>
        <v>154.83196248501127</v>
      </c>
      <c r="E54" s="225">
        <f t="shared" si="2"/>
        <v>184.10146290070867</v>
      </c>
      <c r="F54" s="225">
        <f t="shared" si="2"/>
        <v>214.76750051115053</v>
      </c>
      <c r="G54" s="225">
        <f t="shared" si="2"/>
        <v>206.57093538285611</v>
      </c>
      <c r="H54" s="225">
        <f t="shared" si="2"/>
        <v>214.15310382576652</v>
      </c>
      <c r="I54" s="225">
        <f t="shared" si="2"/>
        <v>183.96560910819304</v>
      </c>
      <c r="J54" s="225">
        <f t="shared" si="2"/>
        <v>173.73039505648254</v>
      </c>
      <c r="K54" s="225">
        <f t="shared" si="2"/>
        <v>122.92832629401067</v>
      </c>
      <c r="L54" s="225">
        <f t="shared" si="2"/>
        <v>210.82804029056732</v>
      </c>
      <c r="M54" s="225">
        <f t="shared" si="2"/>
        <v>191.10300116142727</v>
      </c>
      <c r="N54" s="225">
        <f t="shared" si="2"/>
        <v>204.51584705494983</v>
      </c>
      <c r="O54" s="225">
        <f t="shared" si="2"/>
        <v>178.09291141111754</v>
      </c>
      <c r="P54" s="225">
        <f t="shared" si="2"/>
        <v>159.27719787170153</v>
      </c>
      <c r="Q54" s="225">
        <f t="shared" si="2"/>
        <v>167.82621012362364</v>
      </c>
      <c r="R54" s="225">
        <f t="shared" si="2"/>
        <v>164.45707895396393</v>
      </c>
      <c r="S54" s="225">
        <f t="shared" si="2"/>
        <v>154.38942739937715</v>
      </c>
      <c r="T54" s="225">
        <f t="shared" si="2"/>
        <v>159.5498063674178</v>
      </c>
      <c r="U54" s="225">
        <f t="shared" si="2"/>
        <v>127.18264368636025</v>
      </c>
      <c r="V54" s="225">
        <f t="shared" si="2"/>
        <v>112.9902989778184</v>
      </c>
      <c r="W54" s="225">
        <f t="shared" si="2"/>
        <v>129.60058464245685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9.540731324642171E-2</v>
      </c>
      <c r="C59" s="262">
        <v>7.445629057664005E-2</v>
      </c>
      <c r="D59" s="262">
        <v>8.1481010113522448E-2</v>
      </c>
      <c r="E59" s="262">
        <v>9.9143914667490535E-2</v>
      </c>
      <c r="F59" s="262">
        <v>9.9928527386062491E-2</v>
      </c>
      <c r="G59" s="262">
        <v>9.3055909589148209E-2</v>
      </c>
      <c r="H59" s="262">
        <v>9.1867203053075663E-2</v>
      </c>
      <c r="I59" s="262">
        <v>8.0976082245568806E-2</v>
      </c>
      <c r="J59" s="262">
        <v>7.7474312015031799E-2</v>
      </c>
      <c r="K59" s="262">
        <v>4.9324068115926517E-2</v>
      </c>
      <c r="L59" s="262">
        <v>0.107587686887938</v>
      </c>
      <c r="M59" s="262">
        <v>7.7644031391935042E-2</v>
      </c>
      <c r="N59" s="262">
        <v>7.2126902514604102E-2</v>
      </c>
      <c r="O59" s="262">
        <v>5.245594382308446E-2</v>
      </c>
      <c r="P59" s="262">
        <v>5.0440801658431199E-2</v>
      </c>
      <c r="Q59" s="262">
        <v>4.8748635353499832E-2</v>
      </c>
      <c r="R59" s="262">
        <v>4.4938688196444622E-2</v>
      </c>
      <c r="S59" s="262">
        <v>4.3456289417633923E-2</v>
      </c>
      <c r="T59" s="262">
        <v>5.5221956008879622E-2</v>
      </c>
      <c r="U59" s="262">
        <v>0.14021547978424781</v>
      </c>
      <c r="V59" s="262">
        <v>0.1156903689743444</v>
      </c>
      <c r="W59" s="262">
        <v>0.1234625189916759</v>
      </c>
      <c r="DA59" s="68" t="s">
        <v>395</v>
      </c>
    </row>
    <row r="60" spans="1:105" ht="12" customHeight="1" x14ac:dyDescent="0.25">
      <c r="A60" s="37" t="s">
        <v>160</v>
      </c>
      <c r="B60" s="228">
        <v>2.045002193538098E-2</v>
      </c>
      <c r="C60" s="228">
        <v>1.4734207129759E-2</v>
      </c>
      <c r="D60" s="228">
        <v>1.6122496399058751E-2</v>
      </c>
      <c r="E60" s="228">
        <v>2.509473839143922E-2</v>
      </c>
      <c r="F60" s="228">
        <v>1.3810160676716169E-2</v>
      </c>
      <c r="G60" s="228">
        <v>1.8175826072595141E-2</v>
      </c>
      <c r="H60" s="228">
        <v>1.918815365864953E-2</v>
      </c>
      <c r="I60" s="228">
        <v>1.8157581172308979E-2</v>
      </c>
      <c r="J60" s="228">
        <v>2.2652557715610859E-2</v>
      </c>
      <c r="K60" s="228">
        <v>1.2924142005170379E-2</v>
      </c>
      <c r="L60" s="228">
        <v>3.9115415140228732E-2</v>
      </c>
      <c r="M60" s="228">
        <v>1.436961197754834E-2</v>
      </c>
      <c r="N60" s="228">
        <v>2.3414056328731191E-2</v>
      </c>
      <c r="O60" s="228">
        <v>1.4761980007844981E-2</v>
      </c>
      <c r="P60" s="228">
        <v>1.377870917394736E-2</v>
      </c>
      <c r="Q60" s="228">
        <v>1.393121597145059E-2</v>
      </c>
      <c r="R60" s="228">
        <v>8.9178650838540856E-3</v>
      </c>
      <c r="S60" s="228">
        <v>1.341780767490274E-2</v>
      </c>
      <c r="T60" s="228">
        <v>8.6831083455617807E-3</v>
      </c>
      <c r="U60" s="228">
        <v>2.6983881483488039E-2</v>
      </c>
      <c r="V60" s="228">
        <v>6.39651839634127E-3</v>
      </c>
      <c r="W60" s="228">
        <v>3.1937434148703639E-3</v>
      </c>
      <c r="DA60" s="69" t="s">
        <v>396</v>
      </c>
    </row>
    <row r="61" spans="1:105" ht="12" customHeight="1" x14ac:dyDescent="0.25">
      <c r="A61" s="37" t="s">
        <v>162</v>
      </c>
      <c r="B61" s="228">
        <v>7.495729131104073E-2</v>
      </c>
      <c r="C61" s="228">
        <v>5.9722083446881041E-2</v>
      </c>
      <c r="D61" s="228">
        <v>6.5358513714463704E-2</v>
      </c>
      <c r="E61" s="228">
        <v>7.4049176276051315E-2</v>
      </c>
      <c r="F61" s="228">
        <v>8.611836670934632E-2</v>
      </c>
      <c r="G61" s="228">
        <v>7.4880083516553064E-2</v>
      </c>
      <c r="H61" s="228">
        <v>7.2679049394426126E-2</v>
      </c>
      <c r="I61" s="228">
        <v>6.2818501073259828E-2</v>
      </c>
      <c r="J61" s="228">
        <v>5.4821754299420947E-2</v>
      </c>
      <c r="K61" s="228">
        <v>3.6399926110756133E-2</v>
      </c>
      <c r="L61" s="228">
        <v>6.8472271747709326E-2</v>
      </c>
      <c r="M61" s="228">
        <v>6.3274419414386704E-2</v>
      </c>
      <c r="N61" s="228">
        <v>4.8712846185872898E-2</v>
      </c>
      <c r="O61" s="228">
        <v>3.7693963815239477E-2</v>
      </c>
      <c r="P61" s="228">
        <v>3.6662092484483842E-2</v>
      </c>
      <c r="Q61" s="228">
        <v>3.4817419382049228E-2</v>
      </c>
      <c r="R61" s="228">
        <v>3.6020823112590528E-2</v>
      </c>
      <c r="S61" s="228">
        <v>3.0038481742731191E-2</v>
      </c>
      <c r="T61" s="228">
        <v>4.6538847663317839E-2</v>
      </c>
      <c r="U61" s="228">
        <v>0.1132315983007597</v>
      </c>
      <c r="V61" s="228">
        <v>0.1092938505780031</v>
      </c>
      <c r="W61" s="228">
        <v>0.1202687755768055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58.233700378759409</v>
      </c>
      <c r="C65" s="263">
        <v>43.074242833841211</v>
      </c>
      <c r="D65" s="263">
        <v>53.157216503954331</v>
      </c>
      <c r="E65" s="263">
        <v>49.633701435101301</v>
      </c>
      <c r="F65" s="263">
        <v>59.86474350194618</v>
      </c>
      <c r="G65" s="263">
        <v>56.272637585266892</v>
      </c>
      <c r="H65" s="263">
        <v>51.497256514699707</v>
      </c>
      <c r="I65" s="263">
        <v>48.440977491641817</v>
      </c>
      <c r="J65" s="263">
        <v>39.699849120767198</v>
      </c>
      <c r="K65" s="263">
        <v>26.04802414342581</v>
      </c>
      <c r="L65" s="263">
        <v>65.239103751772149</v>
      </c>
      <c r="M65" s="263">
        <v>52.060673551596167</v>
      </c>
      <c r="N65" s="263">
        <v>40.253366060083408</v>
      </c>
      <c r="O65" s="263">
        <v>37.775534504387423</v>
      </c>
      <c r="P65" s="263">
        <v>37.348984235752091</v>
      </c>
      <c r="Q65" s="263">
        <v>37.586159858731492</v>
      </c>
      <c r="R65" s="263">
        <v>37.376664263638538</v>
      </c>
      <c r="S65" s="263">
        <v>33.278411574668013</v>
      </c>
      <c r="T65" s="263">
        <v>38.297674768093742</v>
      </c>
      <c r="U65" s="263">
        <v>42.007778274682977</v>
      </c>
      <c r="V65" s="263">
        <v>39.122009449189328</v>
      </c>
      <c r="W65" s="263">
        <v>45.095820714726329</v>
      </c>
      <c r="DA65" s="70" t="s">
        <v>401</v>
      </c>
    </row>
    <row r="66" spans="1:105" ht="12" customHeight="1" x14ac:dyDescent="0.25">
      <c r="A66" s="18" t="s">
        <v>30</v>
      </c>
      <c r="B66" s="232">
        <v>0.11045232664326481</v>
      </c>
      <c r="C66" s="232">
        <v>9.5287901369880024E-2</v>
      </c>
      <c r="D66" s="232">
        <v>0.1004639035604608</v>
      </c>
      <c r="E66" s="232">
        <v>0.15561962208815161</v>
      </c>
      <c r="F66" s="232">
        <v>0.22946325261114769</v>
      </c>
      <c r="G66" s="232">
        <v>0.22220471490755719</v>
      </c>
      <c r="H66" s="232">
        <v>0.24218202965400309</v>
      </c>
      <c r="I66" s="232">
        <v>0.2257612881838002</v>
      </c>
      <c r="J66" s="232">
        <v>0</v>
      </c>
      <c r="K66" s="232">
        <v>0.2201251465033576</v>
      </c>
      <c r="L66" s="232">
        <v>0.4499097931393386</v>
      </c>
      <c r="M66" s="232">
        <v>0.25384075375917758</v>
      </c>
      <c r="N66" s="232">
        <v>0</v>
      </c>
      <c r="O66" s="232">
        <v>0.2199924491616258</v>
      </c>
      <c r="P66" s="232">
        <v>0.58378378426581312</v>
      </c>
      <c r="Q66" s="232">
        <v>0.60316494598471859</v>
      </c>
      <c r="R66" s="232">
        <v>0.19403165418527041</v>
      </c>
      <c r="S66" s="232">
        <v>0.19586462405922239</v>
      </c>
      <c r="T66" s="232">
        <v>0</v>
      </c>
      <c r="U66" s="232">
        <v>0</v>
      </c>
      <c r="V66" s="232">
        <v>0</v>
      </c>
      <c r="W66" s="232">
        <v>1.0488652580667599</v>
      </c>
      <c r="DA66" s="71" t="s">
        <v>402</v>
      </c>
    </row>
    <row r="67" spans="1:105" ht="12" customHeight="1" x14ac:dyDescent="0.25">
      <c r="A67" s="18" t="s">
        <v>70</v>
      </c>
      <c r="B67" s="232">
        <v>2.0203137821091932</v>
      </c>
      <c r="C67" s="232">
        <v>2.160824058004561</v>
      </c>
      <c r="D67" s="232">
        <v>3.0772451193059291</v>
      </c>
      <c r="E67" s="232">
        <v>4.3757572176030619</v>
      </c>
      <c r="F67" s="232">
        <v>5.5330089392315678</v>
      </c>
      <c r="G67" s="232">
        <v>5.1607955817771147</v>
      </c>
      <c r="H67" s="232">
        <v>6.55849793083829</v>
      </c>
      <c r="I67" s="232">
        <v>4.2483861845740858</v>
      </c>
      <c r="J67" s="232">
        <v>3.7762984602471721</v>
      </c>
      <c r="K67" s="232">
        <v>2.9785877830879981</v>
      </c>
      <c r="L67" s="232">
        <v>2.778268854109279</v>
      </c>
      <c r="M67" s="232">
        <v>3.0581073564850159</v>
      </c>
      <c r="N67" s="232">
        <v>2.9741988091576399</v>
      </c>
      <c r="O67" s="232">
        <v>1.996669835750261</v>
      </c>
      <c r="P67" s="232">
        <v>1.767181615242835</v>
      </c>
      <c r="Q67" s="232">
        <v>1.4748753441993929</v>
      </c>
      <c r="R67" s="232">
        <v>0.35602776216615761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1" t="s">
        <v>403</v>
      </c>
    </row>
    <row r="68" spans="1:105" ht="12" customHeight="1" x14ac:dyDescent="0.25">
      <c r="A68" s="18" t="s">
        <v>162</v>
      </c>
      <c r="B68" s="232">
        <v>4.2548188972531653</v>
      </c>
      <c r="C68" s="232">
        <v>4.1704309020167347</v>
      </c>
      <c r="D68" s="232">
        <v>3.819287474054879</v>
      </c>
      <c r="E68" s="232">
        <v>6.2112315524189983</v>
      </c>
      <c r="F68" s="232">
        <v>6.9765316184279396</v>
      </c>
      <c r="G68" s="232">
        <v>6.6247516479795028</v>
      </c>
      <c r="H68" s="232">
        <v>7.3039235202957551</v>
      </c>
      <c r="I68" s="232">
        <v>6.5650124367793126</v>
      </c>
      <c r="J68" s="232">
        <v>6.4010888777555328</v>
      </c>
      <c r="K68" s="232">
        <v>4.6813795692745162</v>
      </c>
      <c r="L68" s="232">
        <v>5.4919037739424166</v>
      </c>
      <c r="M68" s="232">
        <v>6.7280359178417264</v>
      </c>
      <c r="N68" s="232">
        <v>6.9036154738058277</v>
      </c>
      <c r="O68" s="232">
        <v>6.7083430699484783</v>
      </c>
      <c r="P68" s="232">
        <v>6.4523219061560688</v>
      </c>
      <c r="Q68" s="232">
        <v>6.7443724741888378</v>
      </c>
      <c r="R68" s="232">
        <v>6.9752803611533718</v>
      </c>
      <c r="S68" s="232">
        <v>7.1763887448854664</v>
      </c>
      <c r="T68" s="232">
        <v>8.0478598551655374</v>
      </c>
      <c r="U68" s="232">
        <v>13.835871262688199</v>
      </c>
      <c r="V68" s="232">
        <v>13.923367970198569</v>
      </c>
      <c r="W68" s="232">
        <v>15.047180727410669</v>
      </c>
      <c r="DA68" s="71" t="s">
        <v>404</v>
      </c>
    </row>
    <row r="69" spans="1:105" ht="12" customHeight="1" x14ac:dyDescent="0.25">
      <c r="A69" s="18" t="s">
        <v>36</v>
      </c>
      <c r="B69" s="232">
        <v>51.848115372753789</v>
      </c>
      <c r="C69" s="232">
        <v>36.647699972450027</v>
      </c>
      <c r="D69" s="232">
        <v>46.160220007033061</v>
      </c>
      <c r="E69" s="232">
        <v>38.891093042991088</v>
      </c>
      <c r="F69" s="232">
        <v>47.125739691675527</v>
      </c>
      <c r="G69" s="232">
        <v>44.264885640602706</v>
      </c>
      <c r="H69" s="232">
        <v>37.392653033911657</v>
      </c>
      <c r="I69" s="232">
        <v>37.40181758210462</v>
      </c>
      <c r="J69" s="232">
        <v>29.522461782764491</v>
      </c>
      <c r="K69" s="232">
        <v>18.167931644559939</v>
      </c>
      <c r="L69" s="232">
        <v>56.519021330581111</v>
      </c>
      <c r="M69" s="232">
        <v>42.020689523510249</v>
      </c>
      <c r="N69" s="232">
        <v>30.375551777119941</v>
      </c>
      <c r="O69" s="232">
        <v>28.850529149527059</v>
      </c>
      <c r="P69" s="232">
        <v>28.54569693008737</v>
      </c>
      <c r="Q69" s="232">
        <v>28.76374709435855</v>
      </c>
      <c r="R69" s="232">
        <v>29.851324486133741</v>
      </c>
      <c r="S69" s="232">
        <v>25.906158205723319</v>
      </c>
      <c r="T69" s="232">
        <v>30.249814912928201</v>
      </c>
      <c r="U69" s="232">
        <v>28.17190701199479</v>
      </c>
      <c r="V69" s="232">
        <v>25.198641478990758</v>
      </c>
      <c r="W69" s="232">
        <v>28.999774729248909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42.818992485503038</v>
      </c>
      <c r="C72" s="263">
        <v>37.300501050252109</v>
      </c>
      <c r="D72" s="263">
        <v>42.299516422355239</v>
      </c>
      <c r="E72" s="263">
        <v>55.437506073758897</v>
      </c>
      <c r="F72" s="263">
        <v>63.084458921637243</v>
      </c>
      <c r="G72" s="263">
        <v>65.071748871590884</v>
      </c>
      <c r="H72" s="263">
        <v>70.34812633716605</v>
      </c>
      <c r="I72" s="263">
        <v>58.43351972956637</v>
      </c>
      <c r="J72" s="263">
        <v>58.483031036589693</v>
      </c>
      <c r="K72" s="263">
        <v>43.04451690758394</v>
      </c>
      <c r="L72" s="263">
        <v>63.279608888493129</v>
      </c>
      <c r="M72" s="263">
        <v>58.048127453213979</v>
      </c>
      <c r="N72" s="263">
        <v>66.20953299141884</v>
      </c>
      <c r="O72" s="263">
        <v>56.021984101397962</v>
      </c>
      <c r="P72" s="263">
        <v>51.862769560310589</v>
      </c>
      <c r="Q72" s="263">
        <v>54.645720600420198</v>
      </c>
      <c r="R72" s="263">
        <v>53.642517174512747</v>
      </c>
      <c r="S72" s="263">
        <v>55.202668412810077</v>
      </c>
      <c r="T72" s="263">
        <v>51.654919290859489</v>
      </c>
      <c r="U72" s="263">
        <v>26.59366338408568</v>
      </c>
      <c r="V72" s="263">
        <v>22.323841152664929</v>
      </c>
      <c r="W72" s="263">
        <v>23.75692317999669</v>
      </c>
      <c r="DA72" s="70" t="s">
        <v>407</v>
      </c>
    </row>
    <row r="73" spans="1:105" ht="12" customHeight="1" x14ac:dyDescent="0.25">
      <c r="A73" s="60" t="s">
        <v>183</v>
      </c>
      <c r="B73" s="264">
        <v>42.818992485503038</v>
      </c>
      <c r="C73" s="264">
        <v>37.300501050252109</v>
      </c>
      <c r="D73" s="264">
        <v>42.299516422355239</v>
      </c>
      <c r="E73" s="264">
        <v>55.437506073758897</v>
      </c>
      <c r="F73" s="264">
        <v>63.084458921637243</v>
      </c>
      <c r="G73" s="264">
        <v>65.071748871590884</v>
      </c>
      <c r="H73" s="264">
        <v>70.34812633716605</v>
      </c>
      <c r="I73" s="264">
        <v>58.43351972956637</v>
      </c>
      <c r="J73" s="264">
        <v>58.483031036589693</v>
      </c>
      <c r="K73" s="264">
        <v>43.04451690758394</v>
      </c>
      <c r="L73" s="264">
        <v>63.279608888493129</v>
      </c>
      <c r="M73" s="264">
        <v>58.048127453213979</v>
      </c>
      <c r="N73" s="264">
        <v>66.20953299141884</v>
      </c>
      <c r="O73" s="264">
        <v>56.021984101397962</v>
      </c>
      <c r="P73" s="264">
        <v>51.862769560310589</v>
      </c>
      <c r="Q73" s="264">
        <v>54.645720600420198</v>
      </c>
      <c r="R73" s="264">
        <v>53.642517174512747</v>
      </c>
      <c r="S73" s="264">
        <v>55.202668412810077</v>
      </c>
      <c r="T73" s="264">
        <v>51.654919290859489</v>
      </c>
      <c r="U73" s="264">
        <v>26.59366338408568</v>
      </c>
      <c r="V73" s="264">
        <v>22.323841152664929</v>
      </c>
      <c r="W73" s="264">
        <v>23.75692317999669</v>
      </c>
      <c r="DA73" s="72" t="s">
        <v>408</v>
      </c>
    </row>
    <row r="74" spans="1:105" ht="12" customHeight="1" x14ac:dyDescent="0.25">
      <c r="A74" s="59" t="s">
        <v>33</v>
      </c>
      <c r="B74" s="232">
        <v>26.98401862775383</v>
      </c>
      <c r="C74" s="232">
        <v>24.588283489235732</v>
      </c>
      <c r="D74" s="232">
        <v>26.54891371023383</v>
      </c>
      <c r="E74" s="232">
        <v>37.791806902854397</v>
      </c>
      <c r="F74" s="232">
        <v>43.715505117955821</v>
      </c>
      <c r="G74" s="232">
        <v>48.360938327518838</v>
      </c>
      <c r="H74" s="232">
        <v>53.13484650967311</v>
      </c>
      <c r="I74" s="232">
        <v>44.589082827145738</v>
      </c>
      <c r="J74" s="232">
        <v>46.468275590941872</v>
      </c>
      <c r="K74" s="232">
        <v>35.174706770546678</v>
      </c>
      <c r="L74" s="232">
        <v>46.93047055504568</v>
      </c>
      <c r="M74" s="232">
        <v>45.518254523195523</v>
      </c>
      <c r="N74" s="232">
        <v>55.615122058735423</v>
      </c>
      <c r="O74" s="232">
        <v>48.303199966331533</v>
      </c>
      <c r="P74" s="232">
        <v>44.466543300311031</v>
      </c>
      <c r="Q74" s="232">
        <v>47.670543343347127</v>
      </c>
      <c r="R74" s="232">
        <v>47.853536002468601</v>
      </c>
      <c r="S74" s="232">
        <v>50.00466276839289</v>
      </c>
      <c r="T74" s="232">
        <v>44.676678447901153</v>
      </c>
      <c r="U74" s="232">
        <v>3.1268955310393181</v>
      </c>
      <c r="V74" s="232">
        <v>2.964236993225545</v>
      </c>
      <c r="W74" s="232">
        <v>3.062760793189562</v>
      </c>
      <c r="DA74" s="71" t="s">
        <v>409</v>
      </c>
    </row>
    <row r="75" spans="1:105" ht="12" customHeight="1" x14ac:dyDescent="0.25">
      <c r="A75" s="59" t="s">
        <v>160</v>
      </c>
      <c r="B75" s="232">
        <v>2.471964997022154</v>
      </c>
      <c r="C75" s="232">
        <v>1.7770807720578981</v>
      </c>
      <c r="D75" s="232">
        <v>1.8930735122764999</v>
      </c>
      <c r="E75" s="232">
        <v>2.9265188963700881</v>
      </c>
      <c r="F75" s="232">
        <v>1.5900343837774871</v>
      </c>
      <c r="G75" s="232">
        <v>2.0063097045473191</v>
      </c>
      <c r="H75" s="232">
        <v>2.10204080839129</v>
      </c>
      <c r="I75" s="232">
        <v>2.0668140622001538</v>
      </c>
      <c r="J75" s="232">
        <v>2.4783678410528451</v>
      </c>
      <c r="K75" s="232">
        <v>1.4032139612739969</v>
      </c>
      <c r="L75" s="232">
        <v>4.4963647884179352</v>
      </c>
      <c r="M75" s="232">
        <v>1.6921256992464371</v>
      </c>
      <c r="N75" s="232">
        <v>2.664047578840206</v>
      </c>
      <c r="O75" s="232">
        <v>1.789465843447668</v>
      </c>
      <c r="P75" s="232">
        <v>1.6849735936350489</v>
      </c>
      <c r="Q75" s="232">
        <v>1.724063762012372</v>
      </c>
      <c r="R75" s="232">
        <v>1.10364256766992</v>
      </c>
      <c r="S75" s="232">
        <v>1.6049653793392411</v>
      </c>
      <c r="T75" s="232">
        <v>1.097259598900995</v>
      </c>
      <c r="U75" s="232">
        <v>4.5160811311381917</v>
      </c>
      <c r="V75" s="232">
        <v>1.0703921618505721</v>
      </c>
      <c r="W75" s="232">
        <v>0.53531910241989555</v>
      </c>
      <c r="DA75" s="71" t="s">
        <v>410</v>
      </c>
    </row>
    <row r="76" spans="1:105" ht="12" customHeight="1" x14ac:dyDescent="0.25">
      <c r="A76" s="59" t="s">
        <v>70</v>
      </c>
      <c r="B76" s="232">
        <v>4.3022948439900457</v>
      </c>
      <c r="C76" s="232">
        <v>3.7321047407436532</v>
      </c>
      <c r="D76" s="232">
        <v>6.1832541960164127</v>
      </c>
      <c r="E76" s="232">
        <v>6.0836523701498502</v>
      </c>
      <c r="F76" s="232">
        <v>7.8636717013539146</v>
      </c>
      <c r="G76" s="232">
        <v>6.438981702373118</v>
      </c>
      <c r="H76" s="232">
        <v>7.14933030917721</v>
      </c>
      <c r="I76" s="232">
        <v>4.6272122126997326</v>
      </c>
      <c r="J76" s="232">
        <v>3.5384568388275119</v>
      </c>
      <c r="K76" s="232">
        <v>2.514543924440011</v>
      </c>
      <c r="L76" s="232">
        <v>3.981802201234546</v>
      </c>
      <c r="M76" s="232">
        <v>3.3867268856667332</v>
      </c>
      <c r="N76" s="232">
        <v>2.387823517179112</v>
      </c>
      <c r="O76" s="232">
        <v>1.3600084351037689</v>
      </c>
      <c r="P76" s="232">
        <v>1.2279112340216209</v>
      </c>
      <c r="Q76" s="232">
        <v>0.94226844044428226</v>
      </c>
      <c r="R76" s="232">
        <v>0.22753246627298501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1" t="s">
        <v>411</v>
      </c>
    </row>
    <row r="77" spans="1:105" ht="12" customHeight="1" x14ac:dyDescent="0.25">
      <c r="A77" s="59" t="s">
        <v>162</v>
      </c>
      <c r="B77" s="232">
        <v>9.0607140167370019</v>
      </c>
      <c r="C77" s="232">
        <v>7.2030320482148289</v>
      </c>
      <c r="D77" s="232">
        <v>7.6742750038284999</v>
      </c>
      <c r="E77" s="232">
        <v>8.6355279043845616</v>
      </c>
      <c r="F77" s="232">
        <v>9.9152477185500203</v>
      </c>
      <c r="G77" s="232">
        <v>8.265519137151605</v>
      </c>
      <c r="H77" s="232">
        <v>7.9619087099244341</v>
      </c>
      <c r="I77" s="232">
        <v>7.1504106275207509</v>
      </c>
      <c r="J77" s="232">
        <v>5.9979307657674594</v>
      </c>
      <c r="K77" s="232">
        <v>3.9520522513232441</v>
      </c>
      <c r="L77" s="232">
        <v>7.870971343794972</v>
      </c>
      <c r="M77" s="232">
        <v>7.4510203451052952</v>
      </c>
      <c r="N77" s="232">
        <v>5.5425398366641074</v>
      </c>
      <c r="O77" s="232">
        <v>4.5693098565149954</v>
      </c>
      <c r="P77" s="232">
        <v>4.4833414323428924</v>
      </c>
      <c r="Q77" s="232">
        <v>4.3088450546164294</v>
      </c>
      <c r="R77" s="232">
        <v>4.4578061381012377</v>
      </c>
      <c r="S77" s="232">
        <v>3.5930402650779452</v>
      </c>
      <c r="T77" s="232">
        <v>5.8809812440573479</v>
      </c>
      <c r="U77" s="232">
        <v>18.95068672190817</v>
      </c>
      <c r="V77" s="232">
        <v>18.289211997588811</v>
      </c>
      <c r="W77" s="232">
        <v>20.158843284387231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24.353939807583018</v>
      </c>
      <c r="C79" s="263">
        <f t="shared" si="3"/>
        <v>19.640704461652142</v>
      </c>
      <c r="D79" s="263">
        <f t="shared" si="3"/>
        <v>22.82720437054315</v>
      </c>
      <c r="E79" s="263">
        <f t="shared" si="3"/>
        <v>26.265086031954333</v>
      </c>
      <c r="F79" s="263">
        <f t="shared" si="3"/>
        <v>30.334358020376609</v>
      </c>
      <c r="G79" s="263">
        <f t="shared" si="3"/>
        <v>30.273800786221241</v>
      </c>
      <c r="H79" s="263">
        <f t="shared" si="3"/>
        <v>31.35629601323928</v>
      </c>
      <c r="I79" s="263">
        <f t="shared" si="3"/>
        <v>21.025957046951344</v>
      </c>
      <c r="J79" s="263">
        <f t="shared" si="3"/>
        <v>20.750697602506236</v>
      </c>
      <c r="K79" s="263">
        <f t="shared" si="3"/>
        <v>13.867321855813255</v>
      </c>
      <c r="L79" s="263">
        <f t="shared" si="3"/>
        <v>22.984072181789571</v>
      </c>
      <c r="M79" s="263">
        <f t="shared" si="3"/>
        <v>20.856553621076273</v>
      </c>
      <c r="N79" s="263">
        <f t="shared" si="3"/>
        <v>21.660682541080934</v>
      </c>
      <c r="O79" s="263">
        <f t="shared" si="3"/>
        <v>19.703685162891347</v>
      </c>
      <c r="P79" s="263">
        <f t="shared" si="3"/>
        <v>15.606784831594398</v>
      </c>
      <c r="Q79" s="263">
        <f t="shared" si="3"/>
        <v>16.500569480532398</v>
      </c>
      <c r="R79" s="263">
        <f t="shared" si="3"/>
        <v>16.328303125586118</v>
      </c>
      <c r="S79" s="263">
        <f t="shared" si="3"/>
        <v>16.875343668087687</v>
      </c>
      <c r="T79" s="263">
        <f t="shared" si="3"/>
        <v>16.091399124377968</v>
      </c>
      <c r="U79" s="263">
        <f t="shared" si="3"/>
        <v>9.2210162095968169</v>
      </c>
      <c r="V79" s="263">
        <f t="shared" si="3"/>
        <v>8.0925241581598488</v>
      </c>
      <c r="W79" s="263">
        <f t="shared" si="3"/>
        <v>8.6942893145562756</v>
      </c>
      <c r="DA79" s="70"/>
    </row>
    <row r="80" spans="1:105" ht="12" customHeight="1" x14ac:dyDescent="0.25">
      <c r="A80" s="60" t="s">
        <v>192</v>
      </c>
      <c r="B80" s="264">
        <v>10.08064422590197</v>
      </c>
      <c r="C80" s="264">
        <v>8.796801522288602</v>
      </c>
      <c r="D80" s="264">
        <v>9.663083674026371</v>
      </c>
      <c r="E80" s="264">
        <v>13.022166795075981</v>
      </c>
      <c r="F80" s="264">
        <v>14.65526475186646</v>
      </c>
      <c r="G80" s="264">
        <v>15.44649066339902</v>
      </c>
      <c r="H80" s="264">
        <v>16.700272543677979</v>
      </c>
      <c r="I80" s="264">
        <v>14.0329279690615</v>
      </c>
      <c r="J80" s="264">
        <v>14.24583783887185</v>
      </c>
      <c r="K80" s="264">
        <v>10.50388601535469</v>
      </c>
      <c r="L80" s="264">
        <v>15.319301641090259</v>
      </c>
      <c r="M80" s="264">
        <v>14.071922737620589</v>
      </c>
      <c r="N80" s="264">
        <v>16.355445216794031</v>
      </c>
      <c r="O80" s="264">
        <v>13.89025895361393</v>
      </c>
      <c r="P80" s="264">
        <v>12.86268801843045</v>
      </c>
      <c r="Q80" s="264">
        <v>13.593405922466831</v>
      </c>
      <c r="R80" s="264">
        <v>13.419197362010831</v>
      </c>
      <c r="S80" s="264">
        <v>13.834384273515751</v>
      </c>
      <c r="T80" s="264">
        <v>12.94528006768169</v>
      </c>
      <c r="U80" s="264">
        <v>6.6646589571491024</v>
      </c>
      <c r="V80" s="264">
        <v>5.5945954397962394</v>
      </c>
      <c r="W80" s="264">
        <v>5.9537412570476391</v>
      </c>
      <c r="DA80" s="72" t="s">
        <v>414</v>
      </c>
    </row>
    <row r="81" spans="1:105" ht="12" customHeight="1" x14ac:dyDescent="0.25">
      <c r="A81" s="59" t="s">
        <v>33</v>
      </c>
      <c r="B81" s="232">
        <v>7.062295270047267</v>
      </c>
      <c r="C81" s="232">
        <v>6.443508579744238</v>
      </c>
      <c r="D81" s="232">
        <v>7.103292500999812</v>
      </c>
      <c r="E81" s="232">
        <v>9.9714850218532423</v>
      </c>
      <c r="F81" s="232">
        <v>11.60183209104799</v>
      </c>
      <c r="G81" s="232">
        <v>12.740431987344691</v>
      </c>
      <c r="H81" s="232">
        <v>14.040875365490351</v>
      </c>
      <c r="I81" s="232">
        <v>11.62903414852823</v>
      </c>
      <c r="J81" s="232">
        <v>12.048132657064549</v>
      </c>
      <c r="K81" s="232">
        <v>9.115996960940663</v>
      </c>
      <c r="L81" s="232">
        <v>12.124260149836701</v>
      </c>
      <c r="M81" s="232">
        <v>11.718129322541399</v>
      </c>
      <c r="N81" s="232">
        <v>14.25236161096727</v>
      </c>
      <c r="O81" s="232">
        <v>12.274418325392871</v>
      </c>
      <c r="P81" s="232">
        <v>11.295761312182361</v>
      </c>
      <c r="Q81" s="232">
        <v>12.06635737829925</v>
      </c>
      <c r="R81" s="232">
        <v>12.022020554620861</v>
      </c>
      <c r="S81" s="232">
        <v>12.53170797890235</v>
      </c>
      <c r="T81" s="232">
        <v>11.19645762575376</v>
      </c>
      <c r="U81" s="232">
        <v>0.78363375545625991</v>
      </c>
      <c r="V81" s="232">
        <v>0.74286977099347717</v>
      </c>
      <c r="W81" s="232">
        <v>0.76756089821574192</v>
      </c>
      <c r="DA81" s="71" t="s">
        <v>415</v>
      </c>
    </row>
    <row r="82" spans="1:105" ht="12" customHeight="1" x14ac:dyDescent="0.25">
      <c r="A82" s="59" t="s">
        <v>160</v>
      </c>
      <c r="B82" s="232">
        <v>0.64696615233715304</v>
      </c>
      <c r="C82" s="232">
        <v>0.46569477721641062</v>
      </c>
      <c r="D82" s="232">
        <v>0.50650113335565916</v>
      </c>
      <c r="E82" s="232">
        <v>0.77217105327453261</v>
      </c>
      <c r="F82" s="232">
        <v>0.42198556072504972</v>
      </c>
      <c r="G82" s="232">
        <v>0.52855162079825946</v>
      </c>
      <c r="H82" s="232">
        <v>0.55546397406876169</v>
      </c>
      <c r="I82" s="232">
        <v>0.53903444036196801</v>
      </c>
      <c r="J82" s="232">
        <v>0.64258258225162013</v>
      </c>
      <c r="K82" s="232">
        <v>0.36366171550388893</v>
      </c>
      <c r="L82" s="232">
        <v>1.1616141022793001</v>
      </c>
      <c r="M82" s="232">
        <v>0.43561748976251191</v>
      </c>
      <c r="N82" s="232">
        <v>0.68270945089994095</v>
      </c>
      <c r="O82" s="232">
        <v>0.45472458049960551</v>
      </c>
      <c r="P82" s="232">
        <v>0.42803101204627553</v>
      </c>
      <c r="Q82" s="232">
        <v>0.43639463778672533</v>
      </c>
      <c r="R82" s="232">
        <v>0.27726297243317333</v>
      </c>
      <c r="S82" s="232">
        <v>0.40222163967558378</v>
      </c>
      <c r="T82" s="232">
        <v>0.27498509357343942</v>
      </c>
      <c r="U82" s="232">
        <v>1.131778654454342</v>
      </c>
      <c r="V82" s="232">
        <v>0.26825182398182318</v>
      </c>
      <c r="W82" s="232">
        <v>0.1341567425047121</v>
      </c>
      <c r="DA82" s="71" t="s">
        <v>416</v>
      </c>
    </row>
    <row r="83" spans="1:105" ht="12" customHeight="1" x14ac:dyDescent="0.25">
      <c r="A83" s="59" t="s">
        <v>162</v>
      </c>
      <c r="B83" s="232">
        <v>2.3713828035175499</v>
      </c>
      <c r="C83" s="232">
        <v>1.887598165327953</v>
      </c>
      <c r="D83" s="232">
        <v>2.0532900396708991</v>
      </c>
      <c r="E83" s="232">
        <v>2.2785107199482071</v>
      </c>
      <c r="F83" s="232">
        <v>2.6314471000934212</v>
      </c>
      <c r="G83" s="232">
        <v>2.1775070552560689</v>
      </c>
      <c r="H83" s="232">
        <v>2.103933204118873</v>
      </c>
      <c r="I83" s="232">
        <v>1.8648593801713049</v>
      </c>
      <c r="J83" s="232">
        <v>1.555122599555677</v>
      </c>
      <c r="K83" s="232">
        <v>1.0242273389101371</v>
      </c>
      <c r="L83" s="232">
        <v>2.0334273889742618</v>
      </c>
      <c r="M83" s="232">
        <v>1.9181759253166839</v>
      </c>
      <c r="N83" s="232">
        <v>1.420374154926821</v>
      </c>
      <c r="O83" s="232">
        <v>1.1611160477214539</v>
      </c>
      <c r="P83" s="232">
        <v>1.1388956942018209</v>
      </c>
      <c r="Q83" s="232">
        <v>1.0906539063808509</v>
      </c>
      <c r="R83" s="232">
        <v>1.119913834956803</v>
      </c>
      <c r="S83" s="232">
        <v>0.90045465493780874</v>
      </c>
      <c r="T83" s="232">
        <v>1.473837348354488</v>
      </c>
      <c r="U83" s="232">
        <v>4.7492465472384993</v>
      </c>
      <c r="V83" s="232">
        <v>4.5834738448209391</v>
      </c>
      <c r="W83" s="232">
        <v>5.052023616327185</v>
      </c>
      <c r="DA83" s="71" t="s">
        <v>417</v>
      </c>
    </row>
    <row r="84" spans="1:105" ht="12" customHeight="1" x14ac:dyDescent="0.25">
      <c r="A84" s="60" t="s">
        <v>197</v>
      </c>
      <c r="B84" s="264">
        <v>14.273295581681049</v>
      </c>
      <c r="C84" s="264">
        <v>10.84390293936354</v>
      </c>
      <c r="D84" s="264">
        <v>13.164120696516781</v>
      </c>
      <c r="E84" s="264">
        <v>13.24291923687835</v>
      </c>
      <c r="F84" s="264">
        <v>15.679093268510149</v>
      </c>
      <c r="G84" s="264">
        <v>14.827310122822221</v>
      </c>
      <c r="H84" s="264">
        <v>14.656023469561299</v>
      </c>
      <c r="I84" s="264">
        <v>6.993029077889843</v>
      </c>
      <c r="J84" s="264">
        <v>6.5048597636343857</v>
      </c>
      <c r="K84" s="264">
        <v>3.3634358404585658</v>
      </c>
      <c r="L84" s="264">
        <v>7.6647705406993101</v>
      </c>
      <c r="M84" s="264">
        <v>6.7846308834556837</v>
      </c>
      <c r="N84" s="264">
        <v>5.3052373242869022</v>
      </c>
      <c r="O84" s="264">
        <v>5.8134262092774156</v>
      </c>
      <c r="P84" s="264">
        <v>2.744096813163948</v>
      </c>
      <c r="Q84" s="264">
        <v>2.9071635580655659</v>
      </c>
      <c r="R84" s="264">
        <v>2.9091057635752882</v>
      </c>
      <c r="S84" s="264">
        <v>3.0409593945719369</v>
      </c>
      <c r="T84" s="264">
        <v>3.1461190566962771</v>
      </c>
      <c r="U84" s="264">
        <v>2.5563572524477141</v>
      </c>
      <c r="V84" s="264">
        <v>2.4979287183636099</v>
      </c>
      <c r="W84" s="264">
        <v>2.7405480575086361</v>
      </c>
      <c r="DA84" s="72" t="s">
        <v>418</v>
      </c>
    </row>
    <row r="85" spans="1:105" ht="12" customHeight="1" x14ac:dyDescent="0.25">
      <c r="A85" s="64" t="s">
        <v>30</v>
      </c>
      <c r="B85" s="231">
        <v>2.187606138426346E-2</v>
      </c>
      <c r="C85" s="231">
        <v>1.7711768544940321E-2</v>
      </c>
      <c r="D85" s="231">
        <v>1.964757941603346E-2</v>
      </c>
      <c r="E85" s="231">
        <v>2.611293695056062E-2</v>
      </c>
      <c r="F85" s="231">
        <v>3.9216034216744793E-2</v>
      </c>
      <c r="G85" s="231">
        <v>3.4091922080057763E-2</v>
      </c>
      <c r="H85" s="231">
        <v>3.4740634544404528E-2</v>
      </c>
      <c r="I85" s="231">
        <v>1.7296272708312101E-2</v>
      </c>
      <c r="J85" s="231">
        <v>0</v>
      </c>
      <c r="K85" s="231">
        <v>1.0671916800585161E-2</v>
      </c>
      <c r="L85" s="231">
        <v>3.4102016053210692E-2</v>
      </c>
      <c r="M85" s="231">
        <v>1.8187907885501939E-2</v>
      </c>
      <c r="N85" s="231">
        <v>0</v>
      </c>
      <c r="O85" s="231">
        <v>1.148878595816581E-2</v>
      </c>
      <c r="P85" s="231">
        <v>1.5437715958703061E-2</v>
      </c>
      <c r="Q85" s="231">
        <v>1.526101921510465E-2</v>
      </c>
      <c r="R85" s="231">
        <v>4.9521896486404877E-3</v>
      </c>
      <c r="S85" s="231">
        <v>4.3680192684404781E-3</v>
      </c>
      <c r="T85" s="231">
        <v>0</v>
      </c>
      <c r="U85" s="231">
        <v>0</v>
      </c>
      <c r="V85" s="231">
        <v>0</v>
      </c>
      <c r="W85" s="231">
        <v>6.015849954124642E-2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2.509686931408293</v>
      </c>
      <c r="C87" s="231">
        <v>2.646171335756867</v>
      </c>
      <c r="D87" s="231">
        <v>2.583989536265332</v>
      </c>
      <c r="E87" s="231">
        <v>4.5611866943115427</v>
      </c>
      <c r="F87" s="231">
        <v>5.2568069248974174</v>
      </c>
      <c r="G87" s="231">
        <v>5.946924187850068</v>
      </c>
      <c r="H87" s="231">
        <v>6.9922071439325686</v>
      </c>
      <c r="I87" s="231">
        <v>3.1364340443519669</v>
      </c>
      <c r="J87" s="231">
        <v>3.5088026122978602</v>
      </c>
      <c r="K87" s="231">
        <v>2.0200142631618698</v>
      </c>
      <c r="L87" s="231">
        <v>2.4820133017513331</v>
      </c>
      <c r="M87" s="231">
        <v>2.944961009972987</v>
      </c>
      <c r="N87" s="231">
        <v>3.256766814128528</v>
      </c>
      <c r="O87" s="231">
        <v>3.703453715024918</v>
      </c>
      <c r="P87" s="231">
        <v>1.6923048557513849</v>
      </c>
      <c r="Q87" s="231">
        <v>1.887896656833622</v>
      </c>
      <c r="R87" s="231">
        <v>1.9110814910906191</v>
      </c>
      <c r="S87" s="231">
        <v>2.2273215407011091</v>
      </c>
      <c r="T87" s="231">
        <v>1.905614816455014</v>
      </c>
      <c r="U87" s="231">
        <v>0.12263653996634249</v>
      </c>
      <c r="V87" s="231">
        <v>0.13359692007196289</v>
      </c>
      <c r="W87" s="231">
        <v>0.13112330971459529</v>
      </c>
      <c r="DA87" s="73" t="s">
        <v>421</v>
      </c>
    </row>
    <row r="88" spans="1:105" ht="12" customHeight="1" x14ac:dyDescent="0.25">
      <c r="A88" s="64" t="s">
        <v>160</v>
      </c>
      <c r="B88" s="231">
        <v>0.22990861122310349</v>
      </c>
      <c r="C88" s="231">
        <v>0.19124800649069049</v>
      </c>
      <c r="D88" s="231">
        <v>0.18425168730040861</v>
      </c>
      <c r="E88" s="231">
        <v>0.35320880753564471</v>
      </c>
      <c r="F88" s="231">
        <v>0.1912022687811355</v>
      </c>
      <c r="G88" s="231">
        <v>0.2467150581216383</v>
      </c>
      <c r="H88" s="231">
        <v>0.27661517295614402</v>
      </c>
      <c r="I88" s="231">
        <v>0.14538146059562951</v>
      </c>
      <c r="J88" s="231">
        <v>0.1871406555188885</v>
      </c>
      <c r="K88" s="231">
        <v>8.0583819348703151E-2</v>
      </c>
      <c r="L88" s="231">
        <v>0.23779938880625121</v>
      </c>
      <c r="M88" s="231">
        <v>0.10947792837079549</v>
      </c>
      <c r="N88" s="231">
        <v>0.1560040043940436</v>
      </c>
      <c r="O88" s="231">
        <v>0.13720010124475759</v>
      </c>
      <c r="P88" s="231">
        <v>6.4126617062709931E-2</v>
      </c>
      <c r="Q88" s="231">
        <v>6.8278101825441001E-2</v>
      </c>
      <c r="R88" s="231">
        <v>4.4075131328746679E-2</v>
      </c>
      <c r="S88" s="231">
        <v>7.1488812514127656E-2</v>
      </c>
      <c r="T88" s="231">
        <v>4.680191593924217E-2</v>
      </c>
      <c r="U88" s="231">
        <v>0.17712026469460901</v>
      </c>
      <c r="V88" s="231">
        <v>4.8242126530105643E-2</v>
      </c>
      <c r="W88" s="231">
        <v>2.2918150388638189E-2</v>
      </c>
      <c r="DA88" s="73" t="s">
        <v>422</v>
      </c>
    </row>
    <row r="89" spans="1:105" ht="12" customHeight="1" x14ac:dyDescent="0.25">
      <c r="A89" s="64" t="s">
        <v>70</v>
      </c>
      <c r="B89" s="231">
        <v>0.40014103510592952</v>
      </c>
      <c r="C89" s="231">
        <v>0.40164611699395741</v>
      </c>
      <c r="D89" s="231">
        <v>0.60181234972398379</v>
      </c>
      <c r="E89" s="231">
        <v>0.73425105909525923</v>
      </c>
      <c r="F89" s="231">
        <v>0.94560965824956067</v>
      </c>
      <c r="G89" s="231">
        <v>0.79179886402612076</v>
      </c>
      <c r="H89" s="231">
        <v>0.94080630218931782</v>
      </c>
      <c r="I89" s="231">
        <v>0.32548204614599502</v>
      </c>
      <c r="J89" s="231">
        <v>0.26718759070976639</v>
      </c>
      <c r="K89" s="231">
        <v>0.14440531447355409</v>
      </c>
      <c r="L89" s="231">
        <v>0.21058570075096619</v>
      </c>
      <c r="M89" s="231">
        <v>0.21911601695168831</v>
      </c>
      <c r="N89" s="231">
        <v>0.13982859518912319</v>
      </c>
      <c r="O89" s="231">
        <v>0.10427318055451799</v>
      </c>
      <c r="P89" s="231">
        <v>4.6731767066587562E-2</v>
      </c>
      <c r="Q89" s="231">
        <v>3.7316659592948678E-2</v>
      </c>
      <c r="R89" s="231">
        <v>9.0867493029996946E-3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0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0.84270456045581388</v>
      </c>
      <c r="C91" s="231">
        <v>0.77518452822737516</v>
      </c>
      <c r="D91" s="231">
        <v>0.74693249316153587</v>
      </c>
      <c r="E91" s="231">
        <v>1.0422432321662789</v>
      </c>
      <c r="F91" s="231">
        <v>1.192312492519688</v>
      </c>
      <c r="G91" s="231">
        <v>1.016407401960894</v>
      </c>
      <c r="H91" s="231">
        <v>1.047736440731746</v>
      </c>
      <c r="I91" s="231">
        <v>0.50296597062092552</v>
      </c>
      <c r="J91" s="231">
        <v>0.45290157363638001</v>
      </c>
      <c r="K91" s="231">
        <v>0.22695859182310549</v>
      </c>
      <c r="L91" s="231">
        <v>0.41627231395621078</v>
      </c>
      <c r="M91" s="231">
        <v>0.48206954837577781</v>
      </c>
      <c r="N91" s="231">
        <v>0.32456567814360848</v>
      </c>
      <c r="O91" s="231">
        <v>0.35033346807262489</v>
      </c>
      <c r="P91" s="231">
        <v>0.17062672096421261</v>
      </c>
      <c r="Q91" s="231">
        <v>0.17064320234058569</v>
      </c>
      <c r="R91" s="231">
        <v>0.178027195335282</v>
      </c>
      <c r="S91" s="231">
        <v>0.16004219478654311</v>
      </c>
      <c r="T91" s="231">
        <v>0.25084418500445183</v>
      </c>
      <c r="U91" s="231">
        <v>0.74324409833687655</v>
      </c>
      <c r="V91" s="231">
        <v>0.82428712650343183</v>
      </c>
      <c r="W91" s="231">
        <v>0.86304299615706204</v>
      </c>
      <c r="DA91" s="73" t="s">
        <v>425</v>
      </c>
    </row>
    <row r="92" spans="1:105" ht="12" customHeight="1" x14ac:dyDescent="0.25">
      <c r="A92" s="64" t="s">
        <v>36</v>
      </c>
      <c r="B92" s="231">
        <v>10.268978382103651</v>
      </c>
      <c r="C92" s="231">
        <v>6.8119411833497079</v>
      </c>
      <c r="D92" s="231">
        <v>9.0274870506494906</v>
      </c>
      <c r="E92" s="231">
        <v>6.5259165068190628</v>
      </c>
      <c r="F92" s="231">
        <v>8.0539458898456022</v>
      </c>
      <c r="G92" s="231">
        <v>6.7913726887834454</v>
      </c>
      <c r="H92" s="231">
        <v>5.363917775207117</v>
      </c>
      <c r="I92" s="231">
        <v>2.865469283467013</v>
      </c>
      <c r="J92" s="231">
        <v>2.08882733147149</v>
      </c>
      <c r="K92" s="231">
        <v>0.88080193485074887</v>
      </c>
      <c r="L92" s="231">
        <v>4.2839978193813382</v>
      </c>
      <c r="M92" s="231">
        <v>3.0108184718989328</v>
      </c>
      <c r="N92" s="231">
        <v>1.4280722324315991</v>
      </c>
      <c r="O92" s="231">
        <v>1.5066769584224331</v>
      </c>
      <c r="P92" s="231">
        <v>0.75486913636034958</v>
      </c>
      <c r="Q92" s="231">
        <v>0.72776791825786491</v>
      </c>
      <c r="R92" s="231">
        <v>0.76188300686900023</v>
      </c>
      <c r="S92" s="231">
        <v>0.57773882730171722</v>
      </c>
      <c r="T92" s="231">
        <v>0.94285813929756923</v>
      </c>
      <c r="U92" s="231">
        <v>1.5133563494498861</v>
      </c>
      <c r="V92" s="231">
        <v>1.4918025452581101</v>
      </c>
      <c r="W92" s="231">
        <v>1.6633051017070939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0</v>
      </c>
      <c r="T93" s="231">
        <v>0</v>
      </c>
      <c r="U93" s="231">
        <v>0</v>
      </c>
      <c r="V93" s="231">
        <v>0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39.461612766983933</v>
      </c>
      <c r="C96" s="281">
        <v>36.537876481279028</v>
      </c>
      <c r="D96" s="281">
        <v>36.466544178045048</v>
      </c>
      <c r="E96" s="281">
        <v>52.666025445226637</v>
      </c>
      <c r="F96" s="281">
        <v>61.384011539804447</v>
      </c>
      <c r="G96" s="281">
        <v>54.859692230187932</v>
      </c>
      <c r="H96" s="281">
        <v>60.859557757608407</v>
      </c>
      <c r="I96" s="281">
        <v>55.98417875778793</v>
      </c>
      <c r="J96" s="281">
        <v>54.719342984604388</v>
      </c>
      <c r="K96" s="281">
        <v>39.919139319071739</v>
      </c>
      <c r="L96" s="281">
        <v>59.21766778162452</v>
      </c>
      <c r="M96" s="281">
        <v>60.060002504148912</v>
      </c>
      <c r="N96" s="281">
        <v>76.32013855985204</v>
      </c>
      <c r="O96" s="281">
        <v>64.539251698617718</v>
      </c>
      <c r="P96" s="281">
        <v>54.408218442386037</v>
      </c>
      <c r="Q96" s="281">
        <v>59.045011548586047</v>
      </c>
      <c r="R96" s="281">
        <v>57.064655702030088</v>
      </c>
      <c r="S96" s="281">
        <v>48.989547454393737</v>
      </c>
      <c r="T96" s="281">
        <v>53.45059122807772</v>
      </c>
      <c r="U96" s="281">
        <v>49.219970338210537</v>
      </c>
      <c r="V96" s="281">
        <v>43.336233848829949</v>
      </c>
      <c r="W96" s="281">
        <v>51.930088914185887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0.99999999999999989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0.99999999999999989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1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1.5197910284254511E-4</v>
      </c>
      <c r="C105" s="270">
        <f t="shared" si="9"/>
        <v>1.4449259875852532E-4</v>
      </c>
      <c r="D105" s="270">
        <f t="shared" si="9"/>
        <v>1.436479578239518E-4</v>
      </c>
      <c r="E105" s="270">
        <f t="shared" si="9"/>
        <v>1.3521417600048636E-4</v>
      </c>
      <c r="F105" s="270">
        <f t="shared" si="9"/>
        <v>1.1635079102883092E-4</v>
      </c>
      <c r="G105" s="270">
        <f t="shared" si="9"/>
        <v>1.2061519819302202E-4</v>
      </c>
      <c r="H105" s="270">
        <f t="shared" si="9"/>
        <v>1.1289456147117464E-4</v>
      </c>
      <c r="I105" s="270">
        <f t="shared" si="9"/>
        <v>1.1278021394382895E-4</v>
      </c>
      <c r="J105" s="270">
        <f t="shared" si="9"/>
        <v>1.1430185728210255E-4</v>
      </c>
      <c r="K105" s="270">
        <f t="shared" si="9"/>
        <v>1.0466383794710441E-4</v>
      </c>
      <c r="L105" s="270">
        <f t="shared" si="9"/>
        <v>1.3365706885919813E-4</v>
      </c>
      <c r="M105" s="270">
        <f t="shared" si="9"/>
        <v>1.026217330445055E-4</v>
      </c>
      <c r="N105" s="270">
        <f t="shared" si="9"/>
        <v>9.2712885573950179E-5</v>
      </c>
      <c r="O105" s="270">
        <f t="shared" si="9"/>
        <v>8.1606806472472629E-5</v>
      </c>
      <c r="P105" s="270">
        <f t="shared" si="9"/>
        <v>8.8556095678961157E-5</v>
      </c>
      <c r="Q105" s="270">
        <f t="shared" si="9"/>
        <v>8.1171137334845508E-5</v>
      </c>
      <c r="R105" s="270">
        <f t="shared" si="9"/>
        <v>7.6532969433310352E-5</v>
      </c>
      <c r="S105" s="270">
        <f t="shared" si="9"/>
        <v>8.5096771170259147E-5</v>
      </c>
      <c r="T105" s="270">
        <f t="shared" si="9"/>
        <v>9.6597508520299502E-5</v>
      </c>
      <c r="U105" s="270">
        <f t="shared" si="9"/>
        <v>2.5972162309650996E-4</v>
      </c>
      <c r="V105" s="270">
        <f t="shared" si="9"/>
        <v>2.3975674698973711E-4</v>
      </c>
      <c r="W105" s="270">
        <f t="shared" si="9"/>
        <v>2.1200830029330026E-4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8.6700616018716647E-2</v>
      </c>
      <c r="C106" s="271">
        <f t="shared" si="10"/>
        <v>7.0058179165039078E-2</v>
      </c>
      <c r="D106" s="271">
        <f t="shared" si="10"/>
        <v>8.5322769280615454E-2</v>
      </c>
      <c r="E106" s="271">
        <f t="shared" si="10"/>
        <v>5.0774499950612027E-2</v>
      </c>
      <c r="F106" s="271">
        <f t="shared" si="10"/>
        <v>5.2822768642219319E-2</v>
      </c>
      <c r="G106" s="271">
        <f t="shared" si="10"/>
        <v>5.2301435826998081E-2</v>
      </c>
      <c r="H106" s="271">
        <f t="shared" si="10"/>
        <v>4.1685329055463197E-2</v>
      </c>
      <c r="I106" s="271">
        <f t="shared" si="10"/>
        <v>4.3464404558197493E-2</v>
      </c>
      <c r="J106" s="271">
        <f t="shared" si="10"/>
        <v>3.51761038126399E-2</v>
      </c>
      <c r="K106" s="271">
        <f t="shared" si="10"/>
        <v>3.0743765365739546E-2</v>
      </c>
      <c r="L106" s="271">
        <f t="shared" si="10"/>
        <v>6.173423289590256E-2</v>
      </c>
      <c r="M106" s="271">
        <f t="shared" si="10"/>
        <v>4.3450019501628911E-2</v>
      </c>
      <c r="N106" s="271">
        <f t="shared" si="10"/>
        <v>2.6614876647081336E-2</v>
      </c>
      <c r="O106" s="271">
        <f t="shared" si="10"/>
        <v>2.5056200516197499E-2</v>
      </c>
      <c r="P106" s="271">
        <f t="shared" si="10"/>
        <v>2.8287739011350174E-2</v>
      </c>
      <c r="Q106" s="271">
        <f t="shared" si="10"/>
        <v>2.4863849283195471E-2</v>
      </c>
      <c r="R106" s="271">
        <f t="shared" si="10"/>
        <v>2.5318536553963107E-2</v>
      </c>
      <c r="S106" s="271">
        <f t="shared" si="10"/>
        <v>2.1941282868072263E-2</v>
      </c>
      <c r="T106" s="271">
        <f t="shared" si="10"/>
        <v>2.9606814221289881E-2</v>
      </c>
      <c r="U106" s="271">
        <f t="shared" si="10"/>
        <v>4.9054932361292103E-2</v>
      </c>
      <c r="V106" s="271">
        <f t="shared" si="10"/>
        <v>4.9327607508530137E-2</v>
      </c>
      <c r="W106" s="271">
        <f t="shared" si="10"/>
        <v>4.7298980359897096E-2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0.27200467374661297</v>
      </c>
      <c r="C107" s="271">
        <f t="shared" si="11"/>
        <v>0.2503231124222699</v>
      </c>
      <c r="D107" s="271">
        <f t="shared" si="11"/>
        <v>0.27691868106333462</v>
      </c>
      <c r="E107" s="271">
        <f t="shared" si="11"/>
        <v>0.23027540991507162</v>
      </c>
      <c r="F107" s="271">
        <f t="shared" si="11"/>
        <v>0.23532578441513416</v>
      </c>
      <c r="G107" s="271">
        <f t="shared" si="11"/>
        <v>0.24448759944843215</v>
      </c>
      <c r="H107" s="271">
        <f t="shared" si="11"/>
        <v>0.22516954857964591</v>
      </c>
      <c r="I107" s="271">
        <f t="shared" si="11"/>
        <v>0.22524258605735359</v>
      </c>
      <c r="J107" s="271">
        <f t="shared" si="11"/>
        <v>0.206248046054785</v>
      </c>
      <c r="K107" s="271">
        <f t="shared" si="11"/>
        <v>0.20794335745886625</v>
      </c>
      <c r="L107" s="271">
        <f t="shared" si="11"/>
        <v>0.24887324320138815</v>
      </c>
      <c r="M107" s="271">
        <f t="shared" si="11"/>
        <v>0.23279157536265221</v>
      </c>
      <c r="N107" s="271">
        <f t="shared" si="11"/>
        <v>0.15023217682324794</v>
      </c>
      <c r="O107" s="271">
        <f t="shared" si="11"/>
        <v>0.17339817830906334</v>
      </c>
      <c r="P107" s="271">
        <f t="shared" si="11"/>
        <v>0.19045923484783692</v>
      </c>
      <c r="Q107" s="271">
        <f t="shared" si="11"/>
        <v>0.18217984903772363</v>
      </c>
      <c r="R107" s="271">
        <f t="shared" si="11"/>
        <v>0.18605974225387215</v>
      </c>
      <c r="S107" s="271">
        <f t="shared" si="11"/>
        <v>0.18994424678539334</v>
      </c>
      <c r="T107" s="271">
        <f t="shared" si="11"/>
        <v>0.19761077448059211</v>
      </c>
      <c r="U107" s="271">
        <f t="shared" si="11"/>
        <v>0.23205373247209218</v>
      </c>
      <c r="V107" s="271">
        <f t="shared" si="11"/>
        <v>0.24229208706161764</v>
      </c>
      <c r="W107" s="271">
        <f t="shared" si="11"/>
        <v>0.2282999889188177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3.5234439852912414E-2</v>
      </c>
      <c r="C108" s="271">
        <f t="shared" si="12"/>
        <v>3.7392765733954711E-2</v>
      </c>
      <c r="D108" s="271">
        <f t="shared" si="12"/>
        <v>3.8521853132212361E-2</v>
      </c>
      <c r="E108" s="271">
        <f t="shared" si="12"/>
        <v>3.9056072162030574E-2</v>
      </c>
      <c r="F108" s="271">
        <f t="shared" si="12"/>
        <v>3.7942937638527928E-2</v>
      </c>
      <c r="G108" s="271">
        <f t="shared" si="12"/>
        <v>4.3569168531294347E-2</v>
      </c>
      <c r="H108" s="271">
        <f t="shared" si="12"/>
        <v>4.4657435361255181E-2</v>
      </c>
      <c r="I108" s="271">
        <f t="shared" si="12"/>
        <v>4.2040407450577397E-2</v>
      </c>
      <c r="J108" s="271">
        <f t="shared" si="12"/>
        <v>4.4571181714305762E-2</v>
      </c>
      <c r="K108" s="271">
        <f t="shared" si="12"/>
        <v>4.7182866487065329E-2</v>
      </c>
      <c r="L108" s="271">
        <f t="shared" si="12"/>
        <v>4.0608959812990876E-2</v>
      </c>
      <c r="M108" s="271">
        <f t="shared" si="12"/>
        <v>3.9632201695234855E-2</v>
      </c>
      <c r="N108" s="271">
        <f t="shared" si="12"/>
        <v>4.3963479521420996E-2</v>
      </c>
      <c r="O108" s="271">
        <f t="shared" si="12"/>
        <v>4.5021387994002668E-2</v>
      </c>
      <c r="P108" s="271">
        <f t="shared" si="12"/>
        <v>4.7034973368418824E-2</v>
      </c>
      <c r="Q108" s="271">
        <f t="shared" si="12"/>
        <v>4.7002833807784541E-2</v>
      </c>
      <c r="R108" s="271">
        <f t="shared" si="12"/>
        <v>4.7191745263607601E-2</v>
      </c>
      <c r="S108" s="271">
        <f t="shared" si="12"/>
        <v>5.5840491135285074E-2</v>
      </c>
      <c r="T108" s="271">
        <f t="shared" si="12"/>
        <v>4.6676098049313483E-2</v>
      </c>
      <c r="U108" s="271">
        <f t="shared" si="12"/>
        <v>2.544597111805259E-2</v>
      </c>
      <c r="V108" s="271">
        <f t="shared" si="12"/>
        <v>2.3898534586460997E-2</v>
      </c>
      <c r="W108" s="271">
        <f t="shared" si="12"/>
        <v>2.1073498505248665E-2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3.5234439852912414E-2</v>
      </c>
      <c r="C109" s="272">
        <f t="shared" si="13"/>
        <v>3.7392765733954711E-2</v>
      </c>
      <c r="D109" s="272">
        <f t="shared" si="13"/>
        <v>3.8521853132212361E-2</v>
      </c>
      <c r="E109" s="272">
        <f t="shared" si="13"/>
        <v>3.9056072162030574E-2</v>
      </c>
      <c r="F109" s="272">
        <f t="shared" si="13"/>
        <v>3.7942937638527928E-2</v>
      </c>
      <c r="G109" s="272">
        <f t="shared" si="13"/>
        <v>4.3569168531294347E-2</v>
      </c>
      <c r="H109" s="272">
        <f t="shared" si="13"/>
        <v>4.4657435361255181E-2</v>
      </c>
      <c r="I109" s="272">
        <f t="shared" si="13"/>
        <v>4.2040407450577397E-2</v>
      </c>
      <c r="J109" s="272">
        <f t="shared" si="13"/>
        <v>4.4571181714305762E-2</v>
      </c>
      <c r="K109" s="272">
        <f t="shared" si="13"/>
        <v>4.7182866487065329E-2</v>
      </c>
      <c r="L109" s="272">
        <f t="shared" si="13"/>
        <v>4.0608959812990876E-2</v>
      </c>
      <c r="M109" s="272">
        <f t="shared" si="13"/>
        <v>3.9632201695234855E-2</v>
      </c>
      <c r="N109" s="272">
        <f t="shared" si="13"/>
        <v>4.3963479521420996E-2</v>
      </c>
      <c r="O109" s="272">
        <f t="shared" si="13"/>
        <v>4.5021387994002668E-2</v>
      </c>
      <c r="P109" s="272">
        <f t="shared" si="13"/>
        <v>4.7034973368418824E-2</v>
      </c>
      <c r="Q109" s="272">
        <f t="shared" si="13"/>
        <v>4.7002833807784541E-2</v>
      </c>
      <c r="R109" s="272">
        <f t="shared" si="13"/>
        <v>4.7191745263607601E-2</v>
      </c>
      <c r="S109" s="272">
        <f t="shared" si="13"/>
        <v>5.5840491135285074E-2</v>
      </c>
      <c r="T109" s="272">
        <f t="shared" si="13"/>
        <v>4.6676098049313483E-2</v>
      </c>
      <c r="U109" s="272">
        <f t="shared" si="13"/>
        <v>2.544597111805259E-2</v>
      </c>
      <c r="V109" s="272">
        <f t="shared" si="13"/>
        <v>2.3898534586460997E-2</v>
      </c>
      <c r="W109" s="272">
        <f t="shared" si="13"/>
        <v>2.1073498505248665E-2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4.7176041750810312E-2</v>
      </c>
      <c r="C111" s="271">
        <f t="shared" si="15"/>
        <v>4.6350169566952946E-2</v>
      </c>
      <c r="D111" s="271">
        <f t="shared" si="15"/>
        <v>4.8937957474480306E-2</v>
      </c>
      <c r="E111" s="271">
        <f t="shared" si="15"/>
        <v>4.3559717137782131E-2</v>
      </c>
      <c r="F111" s="271">
        <f t="shared" si="15"/>
        <v>4.2950153599006571E-2</v>
      </c>
      <c r="G111" s="271">
        <f t="shared" si="15"/>
        <v>4.7717214667529005E-2</v>
      </c>
      <c r="H111" s="271">
        <f t="shared" si="15"/>
        <v>4.6858387835664414E-2</v>
      </c>
      <c r="I111" s="271">
        <f t="shared" si="15"/>
        <v>3.5610820983905445E-2</v>
      </c>
      <c r="J111" s="271">
        <f t="shared" si="15"/>
        <v>3.7228738531339185E-2</v>
      </c>
      <c r="K111" s="271">
        <f t="shared" si="15"/>
        <v>3.5783302749521462E-2</v>
      </c>
      <c r="L111" s="271">
        <f t="shared" si="15"/>
        <v>3.4722133253026456E-2</v>
      </c>
      <c r="M111" s="271">
        <f t="shared" si="15"/>
        <v>3.3521533246535486E-2</v>
      </c>
      <c r="N111" s="271">
        <f t="shared" si="15"/>
        <v>3.3858289493498894E-2</v>
      </c>
      <c r="O111" s="271">
        <f t="shared" si="15"/>
        <v>3.7275990901552598E-2</v>
      </c>
      <c r="P111" s="271">
        <f t="shared" si="15"/>
        <v>3.3319615699042869E-2</v>
      </c>
      <c r="Q111" s="271">
        <f t="shared" si="15"/>
        <v>3.3410899022268375E-2</v>
      </c>
      <c r="R111" s="271">
        <f t="shared" si="15"/>
        <v>3.3815770524141461E-2</v>
      </c>
      <c r="S111" s="271">
        <f t="shared" si="15"/>
        <v>4.018492180426584E-2</v>
      </c>
      <c r="T111" s="271">
        <f t="shared" si="15"/>
        <v>3.4229299126713457E-2</v>
      </c>
      <c r="U111" s="271">
        <f t="shared" si="15"/>
        <v>2.0770214976900403E-2</v>
      </c>
      <c r="V111" s="271">
        <f t="shared" si="15"/>
        <v>2.039424799781861E-2</v>
      </c>
      <c r="W111" s="271">
        <f t="shared" si="15"/>
        <v>1.8155235166557922E-2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1.9527226257171793E-2</v>
      </c>
      <c r="C112" s="272">
        <f t="shared" si="16"/>
        <v>2.0759603760699775E-2</v>
      </c>
      <c r="D112" s="272">
        <f t="shared" si="16"/>
        <v>2.0716140716822942E-2</v>
      </c>
      <c r="E112" s="272">
        <f t="shared" si="16"/>
        <v>2.1596803506541629E-2</v>
      </c>
      <c r="F112" s="272">
        <f t="shared" si="16"/>
        <v>2.0750261855021025E-2</v>
      </c>
      <c r="G112" s="272">
        <f t="shared" si="16"/>
        <v>2.4346579937226106E-2</v>
      </c>
      <c r="H112" s="272">
        <f t="shared" si="16"/>
        <v>2.4956641801141093E-2</v>
      </c>
      <c r="I112" s="272">
        <f t="shared" si="16"/>
        <v>2.3767007830863354E-2</v>
      </c>
      <c r="J112" s="272">
        <f t="shared" si="16"/>
        <v>2.5558397227048547E-2</v>
      </c>
      <c r="K112" s="272">
        <f t="shared" si="16"/>
        <v>2.7104277036473157E-2</v>
      </c>
      <c r="L112" s="272">
        <f t="shared" si="16"/>
        <v>2.3142932580358232E-2</v>
      </c>
      <c r="M112" s="272">
        <f t="shared" si="16"/>
        <v>2.261698814012808E-2</v>
      </c>
      <c r="N112" s="272">
        <f t="shared" si="16"/>
        <v>2.5565556297453568E-2</v>
      </c>
      <c r="O112" s="272">
        <f t="shared" si="16"/>
        <v>2.627798617845677E-2</v>
      </c>
      <c r="P112" s="272">
        <f t="shared" si="16"/>
        <v>2.7461121957878743E-2</v>
      </c>
      <c r="Q112" s="272">
        <f t="shared" si="16"/>
        <v>2.7524378063440651E-2</v>
      </c>
      <c r="R112" s="272">
        <f t="shared" si="16"/>
        <v>2.7791038365821249E-2</v>
      </c>
      <c r="S112" s="272">
        <f t="shared" si="16"/>
        <v>3.2943545398290183E-2</v>
      </c>
      <c r="T112" s="272">
        <f t="shared" si="16"/>
        <v>2.753693822959518E-2</v>
      </c>
      <c r="U112" s="272">
        <f t="shared" si="16"/>
        <v>1.5012054652245794E-2</v>
      </c>
      <c r="V112" s="272">
        <f t="shared" si="16"/>
        <v>1.4099132065194123E-2</v>
      </c>
      <c r="W112" s="272">
        <f t="shared" si="16"/>
        <v>1.2432479381790013E-2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2.7648815493638519E-2</v>
      </c>
      <c r="C113" s="272">
        <f t="shared" si="17"/>
        <v>2.5590565806253168E-2</v>
      </c>
      <c r="D113" s="272">
        <f t="shared" si="17"/>
        <v>2.8221816757657364E-2</v>
      </c>
      <c r="E113" s="272">
        <f t="shared" si="17"/>
        <v>2.1962913631240498E-2</v>
      </c>
      <c r="F113" s="272">
        <f t="shared" si="17"/>
        <v>2.219989174398555E-2</v>
      </c>
      <c r="G113" s="272">
        <f t="shared" si="17"/>
        <v>2.3370634730302899E-2</v>
      </c>
      <c r="H113" s="272">
        <f t="shared" si="17"/>
        <v>2.1901746034523325E-2</v>
      </c>
      <c r="I113" s="272">
        <f t="shared" si="17"/>
        <v>1.1843813153042095E-2</v>
      </c>
      <c r="J113" s="272">
        <f t="shared" si="17"/>
        <v>1.1670341304290639E-2</v>
      </c>
      <c r="K113" s="272">
        <f t="shared" si="17"/>
        <v>8.6790257130483061E-3</v>
      </c>
      <c r="L113" s="272">
        <f t="shared" si="17"/>
        <v>1.1579200672668223E-2</v>
      </c>
      <c r="M113" s="272">
        <f t="shared" si="17"/>
        <v>1.0904545106407404E-2</v>
      </c>
      <c r="N113" s="272">
        <f t="shared" si="17"/>
        <v>8.2927331960453259E-3</v>
      </c>
      <c r="O113" s="272">
        <f t="shared" si="17"/>
        <v>1.0998004723095827E-2</v>
      </c>
      <c r="P113" s="272">
        <f t="shared" si="17"/>
        <v>5.8584937411641216E-3</v>
      </c>
      <c r="Q113" s="272">
        <f t="shared" si="17"/>
        <v>5.8865209588277213E-3</v>
      </c>
      <c r="R113" s="272">
        <f t="shared" si="17"/>
        <v>6.0247321583202142E-3</v>
      </c>
      <c r="S113" s="272">
        <f t="shared" si="17"/>
        <v>7.2413764059756497E-3</v>
      </c>
      <c r="T113" s="272">
        <f t="shared" si="17"/>
        <v>6.6923608971182769E-3</v>
      </c>
      <c r="U113" s="272">
        <f t="shared" si="17"/>
        <v>5.7581603246546088E-3</v>
      </c>
      <c r="V113" s="272">
        <f t="shared" si="17"/>
        <v>6.295115932624485E-3</v>
      </c>
      <c r="W113" s="272">
        <f t="shared" si="17"/>
        <v>5.7227557847679116E-3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0.55873224952810518</v>
      </c>
      <c r="C115" s="283">
        <f t="shared" si="19"/>
        <v>0.59573128051302482</v>
      </c>
      <c r="D115" s="283">
        <f t="shared" si="19"/>
        <v>0.55015509109153327</v>
      </c>
      <c r="E115" s="283">
        <f t="shared" si="19"/>
        <v>0.63619908665850311</v>
      </c>
      <c r="F115" s="283">
        <f t="shared" si="19"/>
        <v>0.63084200491408315</v>
      </c>
      <c r="G115" s="283">
        <f t="shared" si="19"/>
        <v>0.61180396632755341</v>
      </c>
      <c r="H115" s="283">
        <f t="shared" si="19"/>
        <v>0.64151640460650006</v>
      </c>
      <c r="I115" s="283">
        <f t="shared" si="19"/>
        <v>0.65352900073602216</v>
      </c>
      <c r="J115" s="283">
        <f t="shared" si="19"/>
        <v>0.67666162802964791</v>
      </c>
      <c r="K115" s="283">
        <f t="shared" si="19"/>
        <v>0.67824204410086031</v>
      </c>
      <c r="L115" s="283">
        <f t="shared" si="19"/>
        <v>0.61392777376783281</v>
      </c>
      <c r="M115" s="283">
        <f t="shared" si="19"/>
        <v>0.65050204846090409</v>
      </c>
      <c r="N115" s="283">
        <f t="shared" si="19"/>
        <v>0.74523846462917687</v>
      </c>
      <c r="O115" s="283">
        <f t="shared" si="19"/>
        <v>0.71916663547271154</v>
      </c>
      <c r="P115" s="283">
        <f t="shared" si="19"/>
        <v>0.70080988097767227</v>
      </c>
      <c r="Q115" s="283">
        <f t="shared" si="19"/>
        <v>0.71246139771169315</v>
      </c>
      <c r="R115" s="283">
        <f t="shared" si="19"/>
        <v>0.70753767243498233</v>
      </c>
      <c r="S115" s="283">
        <f t="shared" si="19"/>
        <v>0.69200396063581315</v>
      </c>
      <c r="T115" s="283">
        <f t="shared" si="19"/>
        <v>0.69178041661357081</v>
      </c>
      <c r="U115" s="283">
        <f t="shared" si="19"/>
        <v>0.67241542744856619</v>
      </c>
      <c r="V115" s="283">
        <f t="shared" si="19"/>
        <v>0.66384776609858287</v>
      </c>
      <c r="W115" s="283">
        <f t="shared" si="19"/>
        <v>0.68496028874918535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1.0000000000000002</v>
      </c>
      <c r="C117" s="234">
        <f t="shared" si="20"/>
        <v>1</v>
      </c>
      <c r="D117" s="234">
        <f t="shared" si="20"/>
        <v>1.0000000000000002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1</v>
      </c>
      <c r="K117" s="234">
        <f t="shared" si="20"/>
        <v>1</v>
      </c>
      <c r="L117" s="234">
        <f t="shared" si="20"/>
        <v>0.99999999999999989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0.99999999999999989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5.7835354427929371E-4</v>
      </c>
      <c r="C122" s="270">
        <f t="shared" si="25"/>
        <v>5.4495718196984012E-4</v>
      </c>
      <c r="D122" s="270">
        <f t="shared" si="25"/>
        <v>5.2625445551276486E-4</v>
      </c>
      <c r="E122" s="270">
        <f t="shared" si="25"/>
        <v>5.3852866297407834E-4</v>
      </c>
      <c r="F122" s="270">
        <f t="shared" si="25"/>
        <v>4.6528700640567492E-4</v>
      </c>
      <c r="G122" s="270">
        <f t="shared" si="25"/>
        <v>4.5047919939307773E-4</v>
      </c>
      <c r="H122" s="270">
        <f t="shared" si="25"/>
        <v>4.2897908744679315E-4</v>
      </c>
      <c r="I122" s="270">
        <f t="shared" si="25"/>
        <v>4.4016967431094965E-4</v>
      </c>
      <c r="J122" s="270">
        <f t="shared" si="25"/>
        <v>4.4594563887248204E-4</v>
      </c>
      <c r="K122" s="270">
        <f t="shared" si="25"/>
        <v>4.0124249310900844E-4</v>
      </c>
      <c r="L122" s="270">
        <f t="shared" si="25"/>
        <v>5.1031014062293879E-4</v>
      </c>
      <c r="M122" s="270">
        <f t="shared" si="25"/>
        <v>4.0629414985664242E-4</v>
      </c>
      <c r="N122" s="270">
        <f t="shared" si="25"/>
        <v>3.5267146068746874E-4</v>
      </c>
      <c r="O122" s="270">
        <f t="shared" si="25"/>
        <v>2.9454256998467975E-4</v>
      </c>
      <c r="P122" s="270">
        <f t="shared" si="25"/>
        <v>3.1668564196528294E-4</v>
      </c>
      <c r="Q122" s="270">
        <f t="shared" si="25"/>
        <v>2.9047093012224228E-4</v>
      </c>
      <c r="R122" s="270">
        <f t="shared" si="25"/>
        <v>2.7325481202924805E-4</v>
      </c>
      <c r="S122" s="270">
        <f t="shared" si="25"/>
        <v>2.8147192556923257E-4</v>
      </c>
      <c r="T122" s="270">
        <f t="shared" si="25"/>
        <v>3.4611108133664702E-4</v>
      </c>
      <c r="U122" s="270">
        <f t="shared" si="25"/>
        <v>1.1024733856769583E-3</v>
      </c>
      <c r="V122" s="270">
        <f t="shared" si="25"/>
        <v>1.0238964762546213E-3</v>
      </c>
      <c r="W122" s="270">
        <f t="shared" si="25"/>
        <v>9.5263859597767477E-4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0.35300928057333303</v>
      </c>
      <c r="C123" s="271">
        <f t="shared" si="26"/>
        <v>0.31526708903195494</v>
      </c>
      <c r="D123" s="271">
        <f t="shared" si="26"/>
        <v>0.34332198372219358</v>
      </c>
      <c r="E123" s="271">
        <f t="shared" si="26"/>
        <v>0.26959971231662738</v>
      </c>
      <c r="F123" s="271">
        <f t="shared" si="26"/>
        <v>0.27874209719565113</v>
      </c>
      <c r="G123" s="271">
        <f t="shared" si="26"/>
        <v>0.27241314215367163</v>
      </c>
      <c r="H123" s="271">
        <f t="shared" si="26"/>
        <v>0.24046934457040378</v>
      </c>
      <c r="I123" s="271">
        <f t="shared" si="26"/>
        <v>0.26331539751624405</v>
      </c>
      <c r="J123" s="271">
        <f t="shared" si="26"/>
        <v>0.22851412447349895</v>
      </c>
      <c r="K123" s="271">
        <f t="shared" si="26"/>
        <v>0.21189602859414286</v>
      </c>
      <c r="L123" s="271">
        <f t="shared" si="26"/>
        <v>0.30944225285146293</v>
      </c>
      <c r="M123" s="271">
        <f t="shared" si="26"/>
        <v>0.27242206158562532</v>
      </c>
      <c r="N123" s="271">
        <f t="shared" si="26"/>
        <v>0.19682272371425591</v>
      </c>
      <c r="O123" s="271">
        <f t="shared" si="26"/>
        <v>0.21211138728135401</v>
      </c>
      <c r="P123" s="271">
        <f t="shared" si="26"/>
        <v>0.23449046526946599</v>
      </c>
      <c r="Q123" s="271">
        <f t="shared" si="26"/>
        <v>0.22395881925144404</v>
      </c>
      <c r="R123" s="271">
        <f t="shared" si="26"/>
        <v>0.22727306420237037</v>
      </c>
      <c r="S123" s="271">
        <f t="shared" si="26"/>
        <v>0.21554851349103629</v>
      </c>
      <c r="T123" s="271">
        <f t="shared" si="26"/>
        <v>0.24003585864529534</v>
      </c>
      <c r="U123" s="271">
        <f t="shared" si="26"/>
        <v>0.3302948976141476</v>
      </c>
      <c r="V123" s="271">
        <f t="shared" si="26"/>
        <v>0.3462421978091193</v>
      </c>
      <c r="W123" s="271">
        <f t="shared" si="26"/>
        <v>0.34796000989607451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0.25956622426308529</v>
      </c>
      <c r="C125" s="271">
        <f t="shared" si="28"/>
        <v>0.27300817407073336</v>
      </c>
      <c r="D125" s="271">
        <f t="shared" si="28"/>
        <v>0.27319628159108367</v>
      </c>
      <c r="E125" s="271">
        <f t="shared" si="28"/>
        <v>0.30112474501985881</v>
      </c>
      <c r="F125" s="271">
        <f t="shared" si="28"/>
        <v>0.29373372959826366</v>
      </c>
      <c r="G125" s="271">
        <f t="shared" si="28"/>
        <v>0.3150092182667793</v>
      </c>
      <c r="H125" s="271">
        <f t="shared" si="28"/>
        <v>0.32849454469920175</v>
      </c>
      <c r="I125" s="271">
        <f t="shared" si="28"/>
        <v>0.31763284459977903</v>
      </c>
      <c r="J125" s="271">
        <f t="shared" si="28"/>
        <v>0.33663096787166069</v>
      </c>
      <c r="K125" s="271">
        <f t="shared" si="28"/>
        <v>0.35015946450481494</v>
      </c>
      <c r="L125" s="271">
        <f t="shared" si="28"/>
        <v>0.30014797273303845</v>
      </c>
      <c r="M125" s="271">
        <f t="shared" si="28"/>
        <v>0.30375309179043164</v>
      </c>
      <c r="N125" s="271">
        <f t="shared" si="28"/>
        <v>0.32373791050837003</v>
      </c>
      <c r="O125" s="271">
        <f t="shared" si="28"/>
        <v>0.31456605239090252</v>
      </c>
      <c r="P125" s="271">
        <f t="shared" si="28"/>
        <v>0.32561327203964419</v>
      </c>
      <c r="Q125" s="271">
        <f t="shared" si="28"/>
        <v>0.32560897704933711</v>
      </c>
      <c r="R125" s="271">
        <f t="shared" si="28"/>
        <v>0.32617943548376394</v>
      </c>
      <c r="S125" s="271">
        <f t="shared" si="28"/>
        <v>0.35755471953407075</v>
      </c>
      <c r="T125" s="271">
        <f t="shared" si="28"/>
        <v>0.32375419605277633</v>
      </c>
      <c r="U125" s="271">
        <f t="shared" si="28"/>
        <v>0.20909821193579833</v>
      </c>
      <c r="V125" s="271">
        <f t="shared" si="28"/>
        <v>0.19757307799537213</v>
      </c>
      <c r="W125" s="271">
        <f t="shared" si="28"/>
        <v>0.1833087655085622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0.25956622426308529</v>
      </c>
      <c r="C126" s="272">
        <f t="shared" si="29"/>
        <v>0.27300817407073336</v>
      </c>
      <c r="D126" s="272">
        <f t="shared" si="29"/>
        <v>0.27319628159108367</v>
      </c>
      <c r="E126" s="272">
        <f t="shared" si="29"/>
        <v>0.30112474501985881</v>
      </c>
      <c r="F126" s="272">
        <f t="shared" si="29"/>
        <v>0.29373372959826366</v>
      </c>
      <c r="G126" s="272">
        <f t="shared" si="29"/>
        <v>0.3150092182667793</v>
      </c>
      <c r="H126" s="272">
        <f t="shared" si="29"/>
        <v>0.32849454469920175</v>
      </c>
      <c r="I126" s="272">
        <f t="shared" si="29"/>
        <v>0.31763284459977903</v>
      </c>
      <c r="J126" s="272">
        <f t="shared" si="29"/>
        <v>0.33663096787166069</v>
      </c>
      <c r="K126" s="272">
        <f t="shared" si="29"/>
        <v>0.35015946450481494</v>
      </c>
      <c r="L126" s="272">
        <f t="shared" si="29"/>
        <v>0.30014797273303845</v>
      </c>
      <c r="M126" s="272">
        <f t="shared" si="29"/>
        <v>0.30375309179043164</v>
      </c>
      <c r="N126" s="272">
        <f t="shared" si="29"/>
        <v>0.32373791050837003</v>
      </c>
      <c r="O126" s="272">
        <f t="shared" si="29"/>
        <v>0.31456605239090252</v>
      </c>
      <c r="P126" s="272">
        <f t="shared" si="29"/>
        <v>0.32561327203964419</v>
      </c>
      <c r="Q126" s="272">
        <f t="shared" si="29"/>
        <v>0.32560897704933711</v>
      </c>
      <c r="R126" s="272">
        <f t="shared" si="29"/>
        <v>0.32617943548376394</v>
      </c>
      <c r="S126" s="272">
        <f t="shared" si="29"/>
        <v>0.35755471953407075</v>
      </c>
      <c r="T126" s="272">
        <f t="shared" si="29"/>
        <v>0.32375419605277633</v>
      </c>
      <c r="U126" s="272">
        <f t="shared" si="29"/>
        <v>0.20909821193579833</v>
      </c>
      <c r="V126" s="272">
        <f t="shared" si="29"/>
        <v>0.19757307799537213</v>
      </c>
      <c r="W126" s="272">
        <f t="shared" si="29"/>
        <v>0.1833087655085622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0.14763215654653697</v>
      </c>
      <c r="C128" s="271">
        <f t="shared" si="31"/>
        <v>0.14375337358912813</v>
      </c>
      <c r="D128" s="271">
        <f t="shared" si="31"/>
        <v>0.14743211933875067</v>
      </c>
      <c r="E128" s="271">
        <f t="shared" si="31"/>
        <v>0.14266636244014999</v>
      </c>
      <c r="F128" s="271">
        <f t="shared" si="31"/>
        <v>0.14124277624957357</v>
      </c>
      <c r="G128" s="271">
        <f t="shared" si="31"/>
        <v>0.14655401898680537</v>
      </c>
      <c r="H128" s="271">
        <f t="shared" si="31"/>
        <v>0.14641999323414218</v>
      </c>
      <c r="I128" s="271">
        <f t="shared" si="31"/>
        <v>0.11429286782936507</v>
      </c>
      <c r="J128" s="271">
        <f t="shared" si="31"/>
        <v>0.11944195254814134</v>
      </c>
      <c r="K128" s="271">
        <f t="shared" si="31"/>
        <v>0.11280818891690141</v>
      </c>
      <c r="L128" s="271">
        <f t="shared" si="31"/>
        <v>0.10901809906363724</v>
      </c>
      <c r="M128" s="271">
        <f t="shared" si="31"/>
        <v>0.10913776075896611</v>
      </c>
      <c r="N128" s="271">
        <f t="shared" si="31"/>
        <v>0.10591200072266814</v>
      </c>
      <c r="O128" s="271">
        <f t="shared" si="31"/>
        <v>0.11063711074612335</v>
      </c>
      <c r="P128" s="271">
        <f t="shared" si="31"/>
        <v>9.7985053982213646E-2</v>
      </c>
      <c r="Q128" s="271">
        <f t="shared" si="31"/>
        <v>9.8319383297625546E-2</v>
      </c>
      <c r="R128" s="271">
        <f t="shared" si="31"/>
        <v>9.9286106924937292E-2</v>
      </c>
      <c r="S128" s="271">
        <f t="shared" si="31"/>
        <v>0.10930375189768834</v>
      </c>
      <c r="T128" s="271">
        <f t="shared" si="31"/>
        <v>0.10085502132996663</v>
      </c>
      <c r="U128" s="271">
        <f t="shared" si="31"/>
        <v>7.2502158646240877E-2</v>
      </c>
      <c r="V128" s="271">
        <f t="shared" si="31"/>
        <v>7.162140671694768E-2</v>
      </c>
      <c r="W128" s="271">
        <f t="shared" si="31"/>
        <v>6.7085263068389328E-2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6.1108274809192002E-2</v>
      </c>
      <c r="C129" s="272">
        <f t="shared" si="32"/>
        <v>6.4385159813997381E-2</v>
      </c>
      <c r="D129" s="272">
        <f t="shared" si="32"/>
        <v>6.2410134954931022E-2</v>
      </c>
      <c r="E129" s="272">
        <f t="shared" si="32"/>
        <v>7.073364105802471E-2</v>
      </c>
      <c r="F129" s="272">
        <f t="shared" si="32"/>
        <v>6.8237813994140945E-2</v>
      </c>
      <c r="G129" s="272">
        <f t="shared" si="32"/>
        <v>7.477572115733841E-2</v>
      </c>
      <c r="H129" s="272">
        <f t="shared" si="32"/>
        <v>7.7982864807157798E-2</v>
      </c>
      <c r="I129" s="272">
        <f t="shared" si="32"/>
        <v>7.6280170174679321E-2</v>
      </c>
      <c r="J129" s="272">
        <f t="shared" si="32"/>
        <v>8.1999685974583209E-2</v>
      </c>
      <c r="K129" s="272">
        <f t="shared" si="32"/>
        <v>8.5447238500850398E-2</v>
      </c>
      <c r="L129" s="272">
        <f t="shared" si="32"/>
        <v>7.2662543464222781E-2</v>
      </c>
      <c r="M129" s="272">
        <f t="shared" si="32"/>
        <v>7.3635278630364606E-2</v>
      </c>
      <c r="N129" s="272">
        <f t="shared" si="32"/>
        <v>7.9971530090769002E-2</v>
      </c>
      <c r="O129" s="272">
        <f t="shared" si="32"/>
        <v>7.7994451567749618E-2</v>
      </c>
      <c r="P129" s="272">
        <f t="shared" si="32"/>
        <v>8.0756619216715508E-2</v>
      </c>
      <c r="Q129" s="272">
        <f t="shared" si="32"/>
        <v>8.0996918851076335E-2</v>
      </c>
      <c r="R129" s="272">
        <f t="shared" si="32"/>
        <v>8.1596957986632093E-2</v>
      </c>
      <c r="S129" s="272">
        <f t="shared" si="32"/>
        <v>8.9607070293283325E-2</v>
      </c>
      <c r="T129" s="272">
        <f t="shared" si="32"/>
        <v>8.1136294442569062E-2</v>
      </c>
      <c r="U129" s="272">
        <f t="shared" si="32"/>
        <v>5.2402267825038581E-2</v>
      </c>
      <c r="V129" s="272">
        <f t="shared" si="32"/>
        <v>4.9513944917470638E-2</v>
      </c>
      <c r="W129" s="272">
        <f t="shared" si="32"/>
        <v>4.5939154313793175E-2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8.6523881737344974E-2</v>
      </c>
      <c r="C130" s="272">
        <f t="shared" si="33"/>
        <v>7.9368213775130758E-2</v>
      </c>
      <c r="D130" s="272">
        <f t="shared" si="33"/>
        <v>8.5021984383819665E-2</v>
      </c>
      <c r="E130" s="272">
        <f t="shared" si="33"/>
        <v>7.1932721382125281E-2</v>
      </c>
      <c r="F130" s="272">
        <f t="shared" si="33"/>
        <v>7.3004962255432612E-2</v>
      </c>
      <c r="G130" s="272">
        <f t="shared" si="33"/>
        <v>7.1778297829466958E-2</v>
      </c>
      <c r="H130" s="272">
        <f t="shared" si="33"/>
        <v>6.8437128426984364E-2</v>
      </c>
      <c r="I130" s="272">
        <f t="shared" si="33"/>
        <v>3.8012697654685741E-2</v>
      </c>
      <c r="J130" s="272">
        <f t="shared" si="33"/>
        <v>3.7442266573558133E-2</v>
      </c>
      <c r="K130" s="272">
        <f t="shared" si="33"/>
        <v>2.7360950416051012E-2</v>
      </c>
      <c r="L130" s="272">
        <f t="shared" si="33"/>
        <v>3.6355555599414453E-2</v>
      </c>
      <c r="M130" s="272">
        <f t="shared" si="33"/>
        <v>3.5502482128601499E-2</v>
      </c>
      <c r="N130" s="272">
        <f t="shared" si="33"/>
        <v>2.5940470631899141E-2</v>
      </c>
      <c r="O130" s="272">
        <f t="shared" si="33"/>
        <v>3.264265917837373E-2</v>
      </c>
      <c r="P130" s="272">
        <f t="shared" si="33"/>
        <v>1.7228434765498134E-2</v>
      </c>
      <c r="Q130" s="272">
        <f t="shared" si="33"/>
        <v>1.73224644465492E-2</v>
      </c>
      <c r="R130" s="272">
        <f t="shared" si="33"/>
        <v>1.7689148938305217E-2</v>
      </c>
      <c r="S130" s="272">
        <f t="shared" si="33"/>
        <v>1.9696681604405023E-2</v>
      </c>
      <c r="T130" s="272">
        <f t="shared" si="33"/>
        <v>1.9718726887397568E-2</v>
      </c>
      <c r="U130" s="272">
        <f t="shared" si="33"/>
        <v>2.0099890821202292E-2</v>
      </c>
      <c r="V130" s="272">
        <f t="shared" si="33"/>
        <v>2.2107461799477039E-2</v>
      </c>
      <c r="W130" s="272">
        <f t="shared" si="33"/>
        <v>2.114610875459615E-2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0.23921398507276551</v>
      </c>
      <c r="C132" s="283">
        <f t="shared" si="35"/>
        <v>0.26742640612621366</v>
      </c>
      <c r="D132" s="283">
        <f t="shared" si="35"/>
        <v>0.23552336089245943</v>
      </c>
      <c r="E132" s="283">
        <f t="shared" si="35"/>
        <v>0.28607065156038969</v>
      </c>
      <c r="F132" s="283">
        <f t="shared" si="35"/>
        <v>0.28581610995010598</v>
      </c>
      <c r="G132" s="283">
        <f t="shared" si="35"/>
        <v>0.26557314139335059</v>
      </c>
      <c r="H132" s="283">
        <f t="shared" si="35"/>
        <v>0.2841871384088055</v>
      </c>
      <c r="I132" s="283">
        <f t="shared" si="35"/>
        <v>0.30431872038030089</v>
      </c>
      <c r="J132" s="283">
        <f t="shared" si="35"/>
        <v>0.31496700946782658</v>
      </c>
      <c r="K132" s="283">
        <f t="shared" si="35"/>
        <v>0.32473507549103175</v>
      </c>
      <c r="L132" s="283">
        <f t="shared" si="35"/>
        <v>0.28088136521123841</v>
      </c>
      <c r="M132" s="283">
        <f t="shared" si="35"/>
        <v>0.31428079171512024</v>
      </c>
      <c r="N132" s="283">
        <f t="shared" si="35"/>
        <v>0.37317469359401845</v>
      </c>
      <c r="O132" s="283">
        <f t="shared" si="35"/>
        <v>0.3623909070116354</v>
      </c>
      <c r="P132" s="283">
        <f t="shared" si="35"/>
        <v>0.34159452306671095</v>
      </c>
      <c r="Q132" s="283">
        <f t="shared" si="35"/>
        <v>0.35182234947147106</v>
      </c>
      <c r="R132" s="283">
        <f t="shared" si="35"/>
        <v>0.3469881385768992</v>
      </c>
      <c r="S132" s="283">
        <f t="shared" si="35"/>
        <v>0.31731154315163534</v>
      </c>
      <c r="T132" s="283">
        <f t="shared" si="35"/>
        <v>0.33500881289062501</v>
      </c>
      <c r="U132" s="283">
        <f t="shared" si="35"/>
        <v>0.38700225841813629</v>
      </c>
      <c r="V132" s="283">
        <f t="shared" si="35"/>
        <v>0.38353942100230631</v>
      </c>
      <c r="W132" s="283">
        <f t="shared" si="35"/>
        <v>0.40069332293099635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3.107258908300393</v>
      </c>
      <c r="C136" s="274">
        <f>IF(C$5=0,0,(C$5-C$52)/ISI_fec!C$5)</f>
        <v>2.7352526333489795</v>
      </c>
      <c r="D136" s="274">
        <f>IF(D$5=0,0,(D$5-D$52)/ISI_fec!D$5)</f>
        <v>2.9692030004088985</v>
      </c>
      <c r="E136" s="274">
        <f>IF(E$5=0,0,(E$5-E$52)/ISI_fec!E$5)</f>
        <v>2.4413217390381683</v>
      </c>
      <c r="F136" s="274">
        <f>IF(F$5=0,0,(F$5-F$52)/ISI_fec!F$5)</f>
        <v>2.5077438408258552</v>
      </c>
      <c r="G136" s="274">
        <f>IF(G$5=0,0,(G$5-G$52)/ISI_fec!G$5)</f>
        <v>2.4766254763037798</v>
      </c>
      <c r="H136" s="274">
        <f>IF(H$5=0,0,(H$5-H$52)/ISI_fec!H$5)</f>
        <v>2.2669434126332271</v>
      </c>
      <c r="I136" s="274">
        <f>IF(I$5=0,0,(I$5-I$52)/ISI_fec!I$5)</f>
        <v>2.1856027120691683</v>
      </c>
      <c r="J136" s="274">
        <f>IF(J$5=0,0,(J$5-J$52)/ISI_fec!J$5)</f>
        <v>2.0945741240980755</v>
      </c>
      <c r="K136" s="274">
        <f>IF(K$5=0,0,(K$5-K$52)/ISI_fec!K$5)</f>
        <v>1.931462073302656</v>
      </c>
      <c r="L136" s="274">
        <f>IF(L$5=0,0,(L$5-L$52)/ISI_fec!L$5)</f>
        <v>2.4815733531897566</v>
      </c>
      <c r="M136" s="274">
        <f>IF(M$5=0,0,(M$5-M$52)/ISI_fec!M$5)</f>
        <v>2.1498017557272777</v>
      </c>
      <c r="N136" s="274">
        <f>IF(N$5=0,0,(N$5-N$52)/ISI_fec!N$5)</f>
        <v>1.6420656463318133</v>
      </c>
      <c r="O136" s="274">
        <f>IF(O$5=0,0,(O$5-O$52)/ISI_fec!O$5)</f>
        <v>1.5584996418471717</v>
      </c>
      <c r="P136" s="274">
        <f>IF(P$5=0,0,(P$5-P$52)/ISI_fec!P$5)</f>
        <v>1.4872898687011142</v>
      </c>
      <c r="Q136" s="274">
        <f>IF(Q$5=0,0,(Q$5-Q$52)/ISI_fec!Q$5)</f>
        <v>1.393563651277564</v>
      </c>
      <c r="R136" s="274">
        <f>IF(R$5=0,0,(R$5-R$52)/ISI_fec!R$5)</f>
        <v>1.4177036049736802</v>
      </c>
      <c r="S136" s="274">
        <f>IF(S$5=0,0,(S$5-S$52)/ISI_fec!S$5)</f>
        <v>1.4120071293521483</v>
      </c>
      <c r="T136" s="274">
        <f>IF(T$5=0,0,(T$5-T$52)/ISI_fec!T$5)</f>
        <v>1.4741336298539554</v>
      </c>
      <c r="U136" s="274">
        <f>IF(U$5=0,0,(U$5-U$52)/ISI_fec!U$5)</f>
        <v>1.4565893387675246</v>
      </c>
      <c r="V136" s="274">
        <f>IF(V$5=0,0,(V$5-V$52)/ISI_fec!V$5)</f>
        <v>1.4422747903913646</v>
      </c>
      <c r="W136" s="274">
        <f>IF(W$5=0,0,(W$5-W$52)/ISI_fec!W$5)</f>
        <v>1.4377348205985623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0.52089524058325076</v>
      </c>
      <c r="C141" s="277">
        <f>IF(C$10=0,0,C$10/ISI_fec!C$10)</f>
        <v>0.4486258123107621</v>
      </c>
      <c r="D141" s="277">
        <f>IF(D$10=0,0,D$10/ISI_fec!D$10)</f>
        <v>0.45099913970267808</v>
      </c>
      <c r="E141" s="277">
        <f>IF(E$10=0,0,E$10/ISI_fec!E$10)</f>
        <v>0.42074215090229133</v>
      </c>
      <c r="F141" s="277">
        <f>IF(F$10=0,0,F$10/ISI_fec!F$10)</f>
        <v>0.37251040577481265</v>
      </c>
      <c r="G141" s="277">
        <f>IF(G$10=0,0,G$10/ISI_fec!G$10)</f>
        <v>0.35747970933324524</v>
      </c>
      <c r="H141" s="277">
        <f>IF(H$10=0,0,H$10/ISI_fec!H$10)</f>
        <v>0.32472686906158466</v>
      </c>
      <c r="I141" s="277">
        <f>IF(I$10=0,0,I$10/ISI_fec!I$10)</f>
        <v>0.33255510196693189</v>
      </c>
      <c r="J141" s="277">
        <f>IF(J$10=0,0,J$10/ISI_fec!J$10)</f>
        <v>0.34185704174119491</v>
      </c>
      <c r="K141" s="277">
        <f>IF(K$10=0,0,K$10/ISI_fec!K$10)</f>
        <v>0.29479845082392625</v>
      </c>
      <c r="L141" s="277">
        <f>IF(L$10=0,0,L$10/ISI_fec!L$10)</f>
        <v>0.41991766904568767</v>
      </c>
      <c r="M141" s="277">
        <f>IF(M$10=0,0,M$10/ISI_fec!M$10)</f>
        <v>0.29989469324785323</v>
      </c>
      <c r="N141" s="277">
        <f>IF(N$10=0,0,N$10/ISI_fec!N$10)</f>
        <v>0.25882207723903755</v>
      </c>
      <c r="O141" s="277">
        <f>IF(O$10=0,0,O$10/ISI_fec!O$10)</f>
        <v>0.187615769817711</v>
      </c>
      <c r="P141" s="277">
        <f>IF(P$10=0,0,P$10/ISI_fec!P$10)</f>
        <v>0.1943635783914382</v>
      </c>
      <c r="Q141" s="277">
        <f>IF(Q$10=0,0,Q$10/ISI_fec!Q$10)</f>
        <v>0.17144329621492602</v>
      </c>
      <c r="R141" s="277">
        <f>IF(R$10=0,0,R$10/ISI_fec!R$10)</f>
        <v>0.16222259647944959</v>
      </c>
      <c r="S141" s="277">
        <f>IF(S$10=0,0,S$10/ISI_fec!S$10)</f>
        <v>0.16699534654465403</v>
      </c>
      <c r="T141" s="277">
        <f>IF(T$10=0,0,T$10/ISI_fec!T$10)</f>
        <v>0.20317503365510997</v>
      </c>
      <c r="U141" s="277">
        <f>IF(U$10=0,0,U$10/ISI_fec!U$10)</f>
        <v>0.52154278084845207</v>
      </c>
      <c r="V141" s="277">
        <f>IF(V$10=0,0,V$10/ISI_fec!V$10)</f>
        <v>0.45850008100901529</v>
      </c>
      <c r="W141" s="277">
        <f>IF(W$10=0,0,W$10/ISI_fec!W$10)</f>
        <v>0.43332852675990036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3.00515033657127</v>
      </c>
      <c r="C142" s="278">
        <f>IF(C$16=0,0,C$16/ISI_fec!C$16)</f>
        <v>2.307738009439098</v>
      </c>
      <c r="D142" s="278">
        <f>IF(D$16=0,0,D$16/ISI_fec!D$16)</f>
        <v>2.757418152162475</v>
      </c>
      <c r="E142" s="278">
        <f>IF(E$16=0,0,E$16/ISI_fec!E$16)</f>
        <v>1.6905854809521677</v>
      </c>
      <c r="F142" s="278">
        <f>IF(F$16=0,0,F$16/ISI_fec!F$16)</f>
        <v>1.7887831267166958</v>
      </c>
      <c r="G142" s="278">
        <f>IF(G$16=0,0,G$16/ISI_fec!G$16)</f>
        <v>1.6661902216234308</v>
      </c>
      <c r="H142" s="278">
        <f>IF(H$16=0,0,H$16/ISI_fec!H$16)</f>
        <v>1.3079631066081956</v>
      </c>
      <c r="I142" s="278">
        <f>IF(I$16=0,0,I$16/ISI_fec!I$16)</f>
        <v>1.3984302292238828</v>
      </c>
      <c r="J142" s="278">
        <f>IF(J$16=0,0,J$16/ISI_fec!J$16)</f>
        <v>1.1623587008948504</v>
      </c>
      <c r="K142" s="278">
        <f>IF(K$16=0,0,K$16/ISI_fec!K$16)</f>
        <v>0.96060873385171863</v>
      </c>
      <c r="L142" s="278">
        <f>IF(L$16=0,0,L$16/ISI_fec!L$16)</f>
        <v>2.0564242656093774</v>
      </c>
      <c r="M142" s="278">
        <f>IF(M$16=0,0,M$16/ISI_fec!M$16)</f>
        <v>1.3743332695954489</v>
      </c>
      <c r="N142" s="278">
        <f>IF(N$16=0,0,N$16/ISI_fec!N$16)</f>
        <v>0.84980284172691745</v>
      </c>
      <c r="O142" s="278">
        <f>IF(O$16=0,0,O$16/ISI_fec!O$16)</f>
        <v>0.6618891064019442</v>
      </c>
      <c r="P142" s="278">
        <f>IF(P$16=0,0,P$16/ISI_fec!P$16)</f>
        <v>0.71362188468330889</v>
      </c>
      <c r="Q142" s="278">
        <f>IF(Q$16=0,0,Q$16/ISI_fec!Q$16)</f>
        <v>0.60529690970215888</v>
      </c>
      <c r="R142" s="278">
        <f>IF(R$16=0,0,R$16/ISI_fec!R$16)</f>
        <v>0.61625034712793947</v>
      </c>
      <c r="S142" s="278">
        <f>IF(S$16=0,0,S$16/ISI_fec!S$16)</f>
        <v>0.49552917283160108</v>
      </c>
      <c r="T142" s="278">
        <f>IF(T$16=0,0,T$16/ISI_fec!T$16)</f>
        <v>0.70892692241527888</v>
      </c>
      <c r="U142" s="278">
        <f>IF(U$16=0,0,U$16/ISI_fec!U$16)</f>
        <v>1.083498173692411</v>
      </c>
      <c r="V142" s="278">
        <f>IF(V$16=0,0,V$16/ISI_fec!V$16)</f>
        <v>1.0339149039860394</v>
      </c>
      <c r="W142" s="278">
        <f>IF(W$16=0,0,W$16/ISI_fec!W$16)</f>
        <v>1.0583977948217249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4.8766734104102136</v>
      </c>
      <c r="C143" s="278">
        <f>IF(C$22=0,0,C$22/ISI_fec!C$22)</f>
        <v>4.6015457855910675</v>
      </c>
      <c r="D143" s="278">
        <f>IF(D$22=0,0,D$22/ISI_fec!D$22)</f>
        <v>4.769538497701558</v>
      </c>
      <c r="E143" s="278">
        <f>IF(E$22=0,0,E$22/ISI_fec!E$22)</f>
        <v>4.1458442527231698</v>
      </c>
      <c r="F143" s="278">
        <f>IF(F$22=0,0,F$22/ISI_fec!F$22)</f>
        <v>4.2193448236598634</v>
      </c>
      <c r="G143" s="278">
        <f>IF(G$22=0,0,G$22/ISI_fec!G$22)</f>
        <v>4.2327676545465875</v>
      </c>
      <c r="H143" s="278">
        <f>IF(H$22=0,0,H$22/ISI_fec!H$22)</f>
        <v>3.9790501149522237</v>
      </c>
      <c r="I143" s="278">
        <f>IF(I$22=0,0,I$22/ISI_fec!I$22)</f>
        <v>4.1433958847057957</v>
      </c>
      <c r="J143" s="278">
        <f>IF(J$22=0,0,J$22/ISI_fec!J$22)</f>
        <v>3.993836049095266</v>
      </c>
      <c r="K143" s="278">
        <f>IF(K$22=0,0,K$22/ISI_fec!K$22)</f>
        <v>3.8700002872298196</v>
      </c>
      <c r="L143" s="278">
        <f>IF(L$22=0,0,L$22/ISI_fec!L$22)</f>
        <v>4.4812032181753834</v>
      </c>
      <c r="M143" s="278">
        <f>IF(M$22=0,0,M$22/ISI_fec!M$22)</f>
        <v>4.1236281755482107</v>
      </c>
      <c r="N143" s="278">
        <f>IF(N$22=0,0,N$22/ISI_fec!N$22)</f>
        <v>3.5118841132248426</v>
      </c>
      <c r="O143" s="278">
        <f>IF(O$22=0,0,O$22/ISI_fec!O$22)</f>
        <v>3.5938774806691818</v>
      </c>
      <c r="P143" s="278">
        <f>IF(P$22=0,0,P$22/ISI_fec!P$22)</f>
        <v>3.7877786338904498</v>
      </c>
      <c r="Q143" s="278">
        <f>IF(Q$22=0,0,Q$22/ISI_fec!Q$22)</f>
        <v>3.6297704619620816</v>
      </c>
      <c r="R143" s="278">
        <f>IF(R$22=0,0,R$22/ISI_fec!R$22)</f>
        <v>3.692174612587499</v>
      </c>
      <c r="S143" s="278">
        <f>IF(S$22=0,0,S$22/ISI_fec!S$22)</f>
        <v>3.8032037463930854</v>
      </c>
      <c r="T143" s="278">
        <f>IF(T$22=0,0,T$22/ISI_fec!T$22)</f>
        <v>3.6653813373580579</v>
      </c>
      <c r="U143" s="278">
        <f>IF(U$22=0,0,U$22/ISI_fec!U$22)</f>
        <v>3.4356799821495998</v>
      </c>
      <c r="V143" s="278">
        <f>IF(V$22=0,0,V$22/ISI_fec!V$22)</f>
        <v>3.4678001726497674</v>
      </c>
      <c r="W143" s="278">
        <f>IF(W$22=0,0,W$22/ISI_fec!W$22)</f>
        <v>3.4873179737426803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1.2712827188428493</v>
      </c>
      <c r="C144" s="278">
        <f>IF(C$28=0,0,C$28/ISI_fec!C$28)</f>
        <v>1.2239400501757318</v>
      </c>
      <c r="D144" s="278">
        <f>IF(D$28=0,0,D$28/ISI_fec!D$28)</f>
        <v>1.2751946464008428</v>
      </c>
      <c r="E144" s="278">
        <f>IF(E$28=0,0,E$28/ISI_fec!E$28)</f>
        <v>1.2696853064337124</v>
      </c>
      <c r="F144" s="278">
        <f>IF(F$28=0,0,F$28/ISI_fec!F$28)</f>
        <v>1.2652419660995491</v>
      </c>
      <c r="G144" s="278">
        <f>IF(G$28=0,0,G$28/ISI_fec!G$28)</f>
        <v>1.327275251774843</v>
      </c>
      <c r="H144" s="278">
        <f>IF(H$28=0,0,H$28/ISI_fec!H$28)</f>
        <v>1.3195845486870705</v>
      </c>
      <c r="I144" s="278">
        <f>IF(I$28=0,0,I$28/ISI_fec!I$28)</f>
        <v>1.2696832974344296</v>
      </c>
      <c r="J144" s="278">
        <f>IF(J$28=0,0,J$28/ISI_fec!J$28)</f>
        <v>1.3451815735700241</v>
      </c>
      <c r="K144" s="278">
        <f>IF(K$28=0,0,K$28/ISI_fec!K$28)</f>
        <v>1.3344601465610391</v>
      </c>
      <c r="L144" s="278">
        <f>IF(L$28=0,0,L$28/ISI_fec!L$28)</f>
        <v>1.3062249982140834</v>
      </c>
      <c r="M144" s="278">
        <f>IF(M$28=0,0,M$28/ISI_fec!M$28)</f>
        <v>1.1904254125175597</v>
      </c>
      <c r="N144" s="278">
        <f>IF(N$28=0,0,N$28/ISI_fec!N$28)</f>
        <v>1.2376605227269915</v>
      </c>
      <c r="O144" s="278">
        <f>IF(O$28=0,0,O$28/ISI_fec!O$28)</f>
        <v>1.065139065191457</v>
      </c>
      <c r="P144" s="278">
        <f>IF(P$28=0,0,P$28/ISI_fec!P$28)</f>
        <v>1.0595842561374946</v>
      </c>
      <c r="Q144" s="278">
        <f>IF(Q$28=0,0,Q$28/ISI_fec!Q$28)</f>
        <v>1.0209582161728201</v>
      </c>
      <c r="R144" s="278">
        <f>IF(R$28=0,0,R$28/ISI_fec!R$28)</f>
        <v>1.0224138342048792</v>
      </c>
      <c r="S144" s="278">
        <f>IF(S$28=0,0,S$28/ISI_fec!S$28)</f>
        <v>1.1028535320869046</v>
      </c>
      <c r="T144" s="278">
        <f>IF(T$28=0,0,T$28/ISI_fec!T$28)</f>
        <v>1.0077640661218739</v>
      </c>
      <c r="U144" s="278">
        <f>IF(U$28=0,0,U$28/ISI_fec!U$28)</f>
        <v>0.5758884652071723</v>
      </c>
      <c r="V144" s="278">
        <f>IF(V$28=0,0,V$28/ISI_fec!V$28)</f>
        <v>0.51501743746115602</v>
      </c>
      <c r="W144" s="278">
        <f>IF(W$28=0,0,W$28/ISI_fec!W$28)</f>
        <v>0.48567166995650879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2.0809065679648548</v>
      </c>
      <c r="C145" s="279">
        <f>IF(C$35=0,0,C$35/ISI_fec!C$35)</f>
        <v>1.8786470848261656</v>
      </c>
      <c r="D145" s="279">
        <f>IF(D$35=0,0,D$35/ISI_fec!D$35)</f>
        <v>1.987589042722943</v>
      </c>
      <c r="E145" s="279">
        <f>IF(E$35=0,0,E$35/ISI_fec!E$35)</f>
        <v>1.7471827260273196</v>
      </c>
      <c r="F145" s="279">
        <f>IF(F$35=0,0,F$35/ISI_fec!F$35)</f>
        <v>1.7621228370378579</v>
      </c>
      <c r="G145" s="279">
        <f>IF(G$35=0,0,G$35/ISI_fec!G$35)</f>
        <v>1.7927475341174195</v>
      </c>
      <c r="H145" s="279">
        <f>IF(H$35=0,0,H$35/ISI_fec!H$35)</f>
        <v>1.7089189770224096</v>
      </c>
      <c r="I145" s="279">
        <f>IF(I$35=0,0,I$35/ISI_fec!I$35)</f>
        <v>1.1212300454711526</v>
      </c>
      <c r="J145" s="279">
        <f>IF(J$35=0,0,J$35/ISI_fec!J$35)</f>
        <v>1.191839702733966</v>
      </c>
      <c r="K145" s="279">
        <f>IF(K$35=0,0,K$35/ISI_fec!K$35)</f>
        <v>0.97017112862971366</v>
      </c>
      <c r="L145" s="279">
        <f>IF(L$35=0,0,L$35/ISI_fec!L$35)</f>
        <v>1.1082017641202915</v>
      </c>
      <c r="M145" s="279">
        <f>IF(M$35=0,0,M$35/ISI_fec!M$35)</f>
        <v>1.0177274764341797</v>
      </c>
      <c r="N145" s="279">
        <f>IF(N$35=0,0,N$35/ISI_fec!N$35)</f>
        <v>0.92093864253520274</v>
      </c>
      <c r="O145" s="279">
        <f>IF(O$35=0,0,O$35/ISI_fec!O$35)</f>
        <v>0.90591466813445021</v>
      </c>
      <c r="P145" s="279">
        <f>IF(P$35=0,0,P$35/ISI_fec!P$35)</f>
        <v>0.59876430813078585</v>
      </c>
      <c r="Q145" s="279">
        <f>IF(Q$35=0,0,Q$35/ISI_fec!Q$35)</f>
        <v>0.58214507138182703</v>
      </c>
      <c r="R145" s="279">
        <f>IF(R$35=0,0,R$35/ISI_fec!R$35)</f>
        <v>0.59298690522866193</v>
      </c>
      <c r="S145" s="279">
        <f>IF(S$35=0,0,S$35/ISI_fec!S$35)</f>
        <v>0.66233636036018717</v>
      </c>
      <c r="T145" s="279">
        <f>IF(T$35=0,0,T$35/ISI_fec!T$35)</f>
        <v>0.61876443211972387</v>
      </c>
      <c r="U145" s="279">
        <f>IF(U$35=0,0,U$35/ISI_fec!U$35)</f>
        <v>0.37449116186251191</v>
      </c>
      <c r="V145" s="279">
        <f>IF(V$35=0,0,V$35/ISI_fec!V$35)</f>
        <v>0.36491107267450196</v>
      </c>
      <c r="W145" s="279">
        <f>IF(W$35=0,0,W$35/ISI_fec!W$35)</f>
        <v>0.34100719050407163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1.2492751095978483</v>
      </c>
      <c r="C147" s="274">
        <f>IF(C$54=0,0,(C$54-C$96)/ISI_fec!C$54)</f>
        <v>1.1072016823473634</v>
      </c>
      <c r="D147" s="274">
        <f>IF(D$54=0,0,(D$54-D$96)/ISI_fec!D$54)</f>
        <v>1.1980494757577704</v>
      </c>
      <c r="E147" s="274">
        <f>IF(E$54=0,0,(E$54-E$96)/ISI_fec!E$54)</f>
        <v>1.0235566080674408</v>
      </c>
      <c r="F147" s="274">
        <f>IF(F$54=0,0,(F$54-F$96)/ISI_fec!F$54)</f>
        <v>1.0441899071534821</v>
      </c>
      <c r="G147" s="274">
        <f>IF(G$54=0,0,(G$54-G$96)/ISI_fec!G$54)</f>
        <v>1.0619401111918738</v>
      </c>
      <c r="H147" s="274">
        <f>IF(H$54=0,0,(H$54-H$96)/ISI_fec!H$54)</f>
        <v>0.99033839985609629</v>
      </c>
      <c r="I147" s="274">
        <f>IF(I$54=0,0,(I$54-I$96)/ISI_fec!I$54)</f>
        <v>0.9388819160674996</v>
      </c>
      <c r="J147" s="274">
        <f>IF(J$54=0,0,(J$54-J$96)/ISI_fec!J$54)</f>
        <v>0.93697502303256941</v>
      </c>
      <c r="K147" s="274">
        <f>IF(K$54=0,0,(K$54-K$96)/ISI_fec!K$54)</f>
        <v>0.87148457193255868</v>
      </c>
      <c r="L147" s="274">
        <f>IF(L$54=0,0,(L$54-L$96)/ISI_fec!L$54)</f>
        <v>1.0468782672264527</v>
      </c>
      <c r="M147" s="274">
        <f>IF(M$54=0,0,(M$54-M$96)/ISI_fec!M$54)</f>
        <v>0.90033496206447483</v>
      </c>
      <c r="N147" s="274">
        <f>IF(N$54=0,0,(N$54-N$96)/ISI_fec!N$54)</f>
        <v>0.81605796029851041</v>
      </c>
      <c r="O147" s="274">
        <f>IF(O$54=0,0,(O$54-O$96)/ISI_fec!O$54)</f>
        <v>0.73732276608618708</v>
      </c>
      <c r="P147" s="274">
        <f>IF(P$54=0,0,(P$54-P$96)/ISI_fec!P$54)</f>
        <v>0.70355955500985889</v>
      </c>
      <c r="Q147" s="274">
        <f>IF(Q$54=0,0,(Q$54-Q$96)/ISI_fec!Q$54)</f>
        <v>0.66929551469120052</v>
      </c>
      <c r="R147" s="274">
        <f>IF(R$54=0,0,(R$54-R$96)/ISI_fec!R$54)</f>
        <v>0.67596214248350017</v>
      </c>
      <c r="S147" s="274">
        <f>IF(S$54=0,0,(S$54-S$96)/ISI_fec!S$54)</f>
        <v>0.70739102349572425</v>
      </c>
      <c r="T147" s="274">
        <f>IF(T$54=0,0,(T$54-T$96)/ISI_fec!T$54)</f>
        <v>0.68208092421356847</v>
      </c>
      <c r="U147" s="274">
        <f>IF(U$54=0,0,(U$54-U$96)/ISI_fec!U$54)</f>
        <v>0.51676598079991332</v>
      </c>
      <c r="V147" s="274">
        <f>IF(V$54=0,0,(V$54-V$96)/ISI_fec!V$54)</f>
        <v>0.49331729075740516</v>
      </c>
      <c r="W147" s="274">
        <f>IF(W$54=0,0,(W$54-W$96)/ISI_fec!W$54)</f>
        <v>0.48588315379438629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0.52089524058325054</v>
      </c>
      <c r="C152" s="277">
        <f>IF(C$59=0,0,C$59/ISI_fec!C$59)</f>
        <v>0.44862581231076215</v>
      </c>
      <c r="D152" s="277">
        <f>IF(D$59=0,0,D$59/ISI_fec!D$59)</f>
        <v>0.45099913970267808</v>
      </c>
      <c r="E152" s="277">
        <f>IF(E$59=0,0,E$59/ISI_fec!E$59)</f>
        <v>0.4207421509022915</v>
      </c>
      <c r="F152" s="277">
        <f>IF(F$59=0,0,F$59/ISI_fec!F$59)</f>
        <v>0.3725104057748127</v>
      </c>
      <c r="G152" s="277">
        <f>IF(G$59=0,0,G$59/ISI_fec!G$59)</f>
        <v>0.3574797093332453</v>
      </c>
      <c r="H152" s="277">
        <f>IF(H$59=0,0,H$59/ISI_fec!H$59)</f>
        <v>0.32472686906158482</v>
      </c>
      <c r="I152" s="277">
        <f>IF(I$59=0,0,I$59/ISI_fec!I$59)</f>
        <v>0.33255510196693183</v>
      </c>
      <c r="J152" s="277">
        <f>IF(J$59=0,0,J$59/ISI_fec!J$59)</f>
        <v>0.34185704174119497</v>
      </c>
      <c r="K152" s="277">
        <f>IF(K$59=0,0,K$59/ISI_fec!K$59)</f>
        <v>0.29479845082392625</v>
      </c>
      <c r="L152" s="277">
        <f>IF(L$59=0,0,L$59/ISI_fec!L$59)</f>
        <v>0.41991766904568734</v>
      </c>
      <c r="M152" s="277">
        <f>IF(M$59=0,0,M$59/ISI_fec!M$59)</f>
        <v>0.29989469324785328</v>
      </c>
      <c r="N152" s="277">
        <f>IF(N$59=0,0,N$59/ISI_fec!N$59)</f>
        <v>0.25882207723903777</v>
      </c>
      <c r="O152" s="277">
        <f>IF(O$59=0,0,O$59/ISI_fec!O$59)</f>
        <v>0.18761576981771105</v>
      </c>
      <c r="P152" s="277">
        <f>IF(P$59=0,0,P$59/ISI_fec!P$59)</f>
        <v>0.19436357839143814</v>
      </c>
      <c r="Q152" s="277">
        <f>IF(Q$59=0,0,Q$59/ISI_fec!Q$59)</f>
        <v>0.1714432962149261</v>
      </c>
      <c r="R152" s="277">
        <f>IF(R$59=0,0,R$59/ISI_fec!R$59)</f>
        <v>0.16222259647944953</v>
      </c>
      <c r="S152" s="277">
        <f>IF(S$59=0,0,S$59/ISI_fec!S$59)</f>
        <v>0.16699534654465398</v>
      </c>
      <c r="T152" s="277">
        <f>IF(T$59=0,0,T$59/ISI_fec!T$59)</f>
        <v>0.20317503365511005</v>
      </c>
      <c r="U152" s="277">
        <f>IF(U$59=0,0,U$59/ISI_fec!U$59)</f>
        <v>0.52154278084845251</v>
      </c>
      <c r="V152" s="277">
        <f>IF(V$59=0,0,V$59/ISI_fec!V$59)</f>
        <v>0.45850008100901546</v>
      </c>
      <c r="W152" s="277">
        <f>IF(W$59=0,0,W$59/ISI_fec!W$59)</f>
        <v>0.43332852675990063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5.2148735862816027</v>
      </c>
      <c r="C153" s="278">
        <f>IF(C$65=0,0,C$65/ISI_fec!C$65)</f>
        <v>4.6907096874266747</v>
      </c>
      <c r="D153" s="278">
        <f>IF(D$65=0,0,D$65/ISI_fec!D$65)</f>
        <v>4.9912224870860387</v>
      </c>
      <c r="E153" s="278">
        <f>IF(E$65=0,0,E$65/ISI_fec!E$65)</f>
        <v>3.8427142669511762</v>
      </c>
      <c r="F153" s="278">
        <f>IF(F$65=0,0,F$65/ISI_fec!F$65)</f>
        <v>3.9735370116147357</v>
      </c>
      <c r="G153" s="278">
        <f>IF(G$65=0,0,G$65/ISI_fec!G$65)</f>
        <v>3.9960842517567632</v>
      </c>
      <c r="H153" s="278">
        <f>IF(H$65=0,0,H$65/ISI_fec!H$65)</f>
        <v>3.5097822276489228</v>
      </c>
      <c r="I153" s="278">
        <f>IF(I$65=0,0,I$65/ISI_fec!I$65)</f>
        <v>3.8448327604881807</v>
      </c>
      <c r="J153" s="278">
        <f>IF(J$65=0,0,J$65/ISI_fec!J$65)</f>
        <v>3.5223346965574129</v>
      </c>
      <c r="K153" s="278">
        <f>IF(K$65=0,0,K$65/ISI_fec!K$65)</f>
        <v>3.205211092136353</v>
      </c>
      <c r="L153" s="278">
        <f>IF(L$65=0,0,L$65/ISI_fec!L$65)</f>
        <v>4.4917503856439032</v>
      </c>
      <c r="M153" s="278">
        <f>IF(M$65=0,0,M$65/ISI_fec!M$65)</f>
        <v>3.7978127403322479</v>
      </c>
      <c r="N153" s="278">
        <f>IF(N$65=0,0,N$65/ISI_fec!N$65)</f>
        <v>3.3875141402668927</v>
      </c>
      <c r="O153" s="278">
        <f>IF(O$65=0,0,O$65/ISI_fec!O$65)</f>
        <v>3.4289907913732516</v>
      </c>
      <c r="P153" s="278">
        <f>IF(P$65=0,0,P$65/ISI_fec!P$65)</f>
        <v>3.6644421683056319</v>
      </c>
      <c r="Q153" s="278">
        <f>IF(Q$65=0,0,Q$65/ISI_fec!Q$65)</f>
        <v>3.4939344913458279</v>
      </c>
      <c r="R153" s="278">
        <f>IF(R$65=0,0,R$65/ISI_fec!R$65)</f>
        <v>3.5479851075722033</v>
      </c>
      <c r="S153" s="278">
        <f>IF(S$65=0,0,S$65/ISI_fec!S$65)</f>
        <v>3.6664002530900812</v>
      </c>
      <c r="T153" s="278">
        <f>IF(T$65=0,0,T$65/ISI_fec!T$65)</f>
        <v>3.5034231958496229</v>
      </c>
      <c r="U153" s="278">
        <f>IF(U$65=0,0,U$65/ISI_fec!U$65)</f>
        <v>3.2631974192990798</v>
      </c>
      <c r="V153" s="278">
        <f>IF(V$65=0,0,V$65/ISI_fec!V$65)</f>
        <v>3.2917760642439871</v>
      </c>
      <c r="W153" s="278">
        <f>IF(W$65=0,0,W$65/ISI_fec!W$65)</f>
        <v>3.3403586299262007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1.2712827188428497</v>
      </c>
      <c r="C155" s="278">
        <f>IF(C$72=0,0,C$72/ISI_fec!C$72)</f>
        <v>1.2239400501757323</v>
      </c>
      <c r="D155" s="278">
        <f>IF(D$72=0,0,D$72/ISI_fec!D$72)</f>
        <v>1.2751946464008423</v>
      </c>
      <c r="E155" s="278">
        <f>IF(E$72=0,0,E$72/ISI_fec!E$72)</f>
        <v>1.2696853064337112</v>
      </c>
      <c r="F155" s="278">
        <f>IF(F$72=0,0,F$72/ISI_fec!F$72)</f>
        <v>1.2652419660995489</v>
      </c>
      <c r="G155" s="278">
        <f>IF(G$72=0,0,G$72/ISI_fec!G$72)</f>
        <v>1.3272752517748438</v>
      </c>
      <c r="H155" s="278">
        <f>IF(H$72=0,0,H$72/ISI_fec!H$72)</f>
        <v>1.3195845486870712</v>
      </c>
      <c r="I155" s="278">
        <f>IF(I$72=0,0,I$72/ISI_fec!I$72)</f>
        <v>1.2696832974344292</v>
      </c>
      <c r="J155" s="278">
        <f>IF(J$72=0,0,J$72/ISI_fec!J$72)</f>
        <v>1.3451815735700241</v>
      </c>
      <c r="K155" s="278">
        <f>IF(K$72=0,0,K$72/ISI_fec!K$72)</f>
        <v>1.3344601465610393</v>
      </c>
      <c r="L155" s="278">
        <f>IF(L$72=0,0,L$72/ISI_fec!L$72)</f>
        <v>1.3062249982140832</v>
      </c>
      <c r="M155" s="278">
        <f>IF(M$72=0,0,M$72/ISI_fec!M$72)</f>
        <v>1.1904254125175597</v>
      </c>
      <c r="N155" s="278">
        <f>IF(N$72=0,0,N$72/ISI_fec!N$72)</f>
        <v>1.2376605227269919</v>
      </c>
      <c r="O155" s="278">
        <f>IF(O$72=0,0,O$72/ISI_fec!O$72)</f>
        <v>1.065139065191457</v>
      </c>
      <c r="P155" s="278">
        <f>IF(P$72=0,0,P$72/ISI_fec!P$72)</f>
        <v>1.0595842561374944</v>
      </c>
      <c r="Q155" s="278">
        <f>IF(Q$72=0,0,Q$72/ISI_fec!Q$72)</f>
        <v>1.0209582161728195</v>
      </c>
      <c r="R155" s="278">
        <f>IF(R$72=0,0,R$72/ISI_fec!R$72)</f>
        <v>1.022413834204879</v>
      </c>
      <c r="S155" s="278">
        <f>IF(S$72=0,0,S$72/ISI_fec!S$72)</f>
        <v>1.102853532086904</v>
      </c>
      <c r="T155" s="278">
        <f>IF(T$72=0,0,T$72/ISI_fec!T$72)</f>
        <v>1.0077640661218741</v>
      </c>
      <c r="U155" s="278">
        <f>IF(U$72=0,0,U$72/ISI_fec!U$72)</f>
        <v>0.5758884652071723</v>
      </c>
      <c r="V155" s="278">
        <f>IF(V$72=0,0,V$72/ISI_fec!V$72)</f>
        <v>0.51501743746115602</v>
      </c>
      <c r="W155" s="278">
        <f>IF(W$72=0,0,W$72/ISI_fec!W$72)</f>
        <v>0.48567166995650884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2.0809065679648548</v>
      </c>
      <c r="C156" s="279">
        <f>IF(C$79=0,0,C$79/ISI_fec!C$79)</f>
        <v>1.8786470848261663</v>
      </c>
      <c r="D156" s="279">
        <f>IF(D$79=0,0,D$79/ISI_fec!D$79)</f>
        <v>1.987589042722943</v>
      </c>
      <c r="E156" s="279">
        <f>IF(E$79=0,0,E$79/ISI_fec!E$79)</f>
        <v>1.7471827260273201</v>
      </c>
      <c r="F156" s="279">
        <f>IF(F$79=0,0,F$79/ISI_fec!F$79)</f>
        <v>1.7621228370378583</v>
      </c>
      <c r="G156" s="279">
        <f>IF(G$79=0,0,G$79/ISI_fec!G$79)</f>
        <v>1.7927475341174195</v>
      </c>
      <c r="H156" s="279">
        <f>IF(H$79=0,0,H$79/ISI_fec!H$79)</f>
        <v>1.7089189770224096</v>
      </c>
      <c r="I156" s="279">
        <f>IF(I$79=0,0,I$79/ISI_fec!I$79)</f>
        <v>1.1212300454711523</v>
      </c>
      <c r="J156" s="279">
        <f>IF(J$79=0,0,J$79/ISI_fec!J$79)</f>
        <v>1.1918397027339662</v>
      </c>
      <c r="K156" s="279">
        <f>IF(K$79=0,0,K$79/ISI_fec!K$79)</f>
        <v>0.97017112862971355</v>
      </c>
      <c r="L156" s="279">
        <f>IF(L$79=0,0,L$79/ISI_fec!L$79)</f>
        <v>1.108201764120291</v>
      </c>
      <c r="M156" s="279">
        <f>IF(M$79=0,0,M$79/ISI_fec!M$79)</f>
        <v>1.0177274764341797</v>
      </c>
      <c r="N156" s="279">
        <f>IF(N$79=0,0,N$79/ISI_fec!N$79)</f>
        <v>0.92093864253520263</v>
      </c>
      <c r="O156" s="279">
        <f>IF(O$79=0,0,O$79/ISI_fec!O$79)</f>
        <v>0.90591466813444999</v>
      </c>
      <c r="P156" s="279">
        <f>IF(P$79=0,0,P$79/ISI_fec!P$79)</f>
        <v>0.59876430813078574</v>
      </c>
      <c r="Q156" s="279">
        <f>IF(Q$79=0,0,Q$79/ISI_fec!Q$79)</f>
        <v>0.58214507138182714</v>
      </c>
      <c r="R156" s="279">
        <f>IF(R$79=0,0,R$79/ISI_fec!R$79)</f>
        <v>0.59298690522866138</v>
      </c>
      <c r="S156" s="279">
        <f>IF(S$79=0,0,S$79/ISI_fec!S$79)</f>
        <v>0.66233636036018706</v>
      </c>
      <c r="T156" s="279">
        <f>IF(T$79=0,0,T$79/ISI_fec!T$79)</f>
        <v>0.61876443211972387</v>
      </c>
      <c r="U156" s="279">
        <f>IF(U$79=0,0,U$79/ISI_fec!U$79)</f>
        <v>0.37449116186251186</v>
      </c>
      <c r="V156" s="279">
        <f>IF(V$79=0,0,V$79/ISI_fec!V$79)</f>
        <v>0.36491107267450179</v>
      </c>
      <c r="W156" s="279">
        <f>IF(W$79=0,0,W$79/ISI_fec!W$79)</f>
        <v>0.34100719050407169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FI: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264.97487487569055</v>
      </c>
      <c r="C3" s="205">
        <f t="shared" si="0"/>
        <v>247.7807497052984</v>
      </c>
      <c r="D3" s="205">
        <f t="shared" si="0"/>
        <v>211.81264175382015</v>
      </c>
      <c r="E3" s="205">
        <f t="shared" si="0"/>
        <v>244.02838888084057</v>
      </c>
      <c r="F3" s="205">
        <f t="shared" si="0"/>
        <v>285.72090335962071</v>
      </c>
      <c r="G3" s="205">
        <f t="shared" si="0"/>
        <v>322.70423913678269</v>
      </c>
      <c r="H3" s="205">
        <f t="shared" si="0"/>
        <v>432.81735933792163</v>
      </c>
      <c r="I3" s="205">
        <f t="shared" si="0"/>
        <v>628.26784068993175</v>
      </c>
      <c r="J3" s="205">
        <f t="shared" si="0"/>
        <v>585.94897565130509</v>
      </c>
      <c r="K3" s="205">
        <f t="shared" si="0"/>
        <v>323.83379648800036</v>
      </c>
      <c r="L3" s="205">
        <f t="shared" si="0"/>
        <v>522.28118726060484</v>
      </c>
      <c r="M3" s="205">
        <f t="shared" si="0"/>
        <v>547.36885727969673</v>
      </c>
      <c r="N3" s="205">
        <f t="shared" si="0"/>
        <v>464.92506705979679</v>
      </c>
      <c r="O3" s="205">
        <f t="shared" si="0"/>
        <v>444.31035712296966</v>
      </c>
      <c r="P3" s="205">
        <f t="shared" si="0"/>
        <v>538.34922398876768</v>
      </c>
      <c r="Q3" s="205">
        <f t="shared" si="0"/>
        <v>659.40696872645015</v>
      </c>
      <c r="R3" s="205">
        <f t="shared" si="0"/>
        <v>532.9263924495973</v>
      </c>
      <c r="S3" s="205">
        <f t="shared" si="0"/>
        <v>592.95636688542049</v>
      </c>
      <c r="T3" s="205">
        <f t="shared" si="0"/>
        <v>617.58979944082125</v>
      </c>
      <c r="U3" s="205">
        <f t="shared" si="0"/>
        <v>676.50855402064735</v>
      </c>
      <c r="V3" s="205">
        <f t="shared" si="0"/>
        <v>235.26462922673477</v>
      </c>
      <c r="W3" s="205">
        <f t="shared" si="0"/>
        <v>677.9880922078529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44.811993018044369</v>
      </c>
      <c r="C5" s="284">
        <f t="shared" si="1"/>
        <v>36.293496627102712</v>
      </c>
      <c r="D5" s="284">
        <f t="shared" si="1"/>
        <v>30.17025643116904</v>
      </c>
      <c r="E5" s="284">
        <f t="shared" si="1"/>
        <v>33.606920820205367</v>
      </c>
      <c r="F5" s="284">
        <f t="shared" si="1"/>
        <v>39.348699632537809</v>
      </c>
      <c r="G5" s="284">
        <f t="shared" si="1"/>
        <v>43.312504585032258</v>
      </c>
      <c r="H5" s="284">
        <f t="shared" si="1"/>
        <v>54.067934866501588</v>
      </c>
      <c r="I5" s="284">
        <f t="shared" si="1"/>
        <v>78.483785264766766</v>
      </c>
      <c r="J5" s="284">
        <f t="shared" si="1"/>
        <v>73.197274478709517</v>
      </c>
      <c r="K5" s="284">
        <f t="shared" si="1"/>
        <v>38.188968538643337</v>
      </c>
      <c r="L5" s="284">
        <f t="shared" si="1"/>
        <v>43.733954106087303</v>
      </c>
      <c r="M5" s="284">
        <f t="shared" si="1"/>
        <v>40.025354401546288</v>
      </c>
      <c r="N5" s="284">
        <f t="shared" si="1"/>
        <v>46.352156104326951</v>
      </c>
      <c r="O5" s="284">
        <f t="shared" si="1"/>
        <v>47.713552117848948</v>
      </c>
      <c r="P5" s="284">
        <f t="shared" si="1"/>
        <v>51.544615720429768</v>
      </c>
      <c r="Q5" s="284">
        <f t="shared" si="1"/>
        <v>33.252811196035218</v>
      </c>
      <c r="R5" s="284">
        <f t="shared" si="1"/>
        <v>47.170324134412787</v>
      </c>
      <c r="S5" s="284">
        <f t="shared" si="1"/>
        <v>54.464998065134267</v>
      </c>
      <c r="T5" s="284">
        <f t="shared" si="1"/>
        <v>49.53531138698844</v>
      </c>
      <c r="U5" s="284">
        <f t="shared" si="1"/>
        <v>46.570134360504881</v>
      </c>
      <c r="V5" s="284">
        <f t="shared" si="1"/>
        <v>51.772452071279083</v>
      </c>
      <c r="W5" s="284">
        <f t="shared" si="1"/>
        <v>53.525418552844599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44.811993018044369</v>
      </c>
      <c r="C7" s="284">
        <v>36.293496627102712</v>
      </c>
      <c r="D7" s="284">
        <v>30.17025643116904</v>
      </c>
      <c r="E7" s="284">
        <v>33.606920820205367</v>
      </c>
      <c r="F7" s="284">
        <v>39.348699632537809</v>
      </c>
      <c r="G7" s="284">
        <v>43.312504585032258</v>
      </c>
      <c r="H7" s="284">
        <v>54.067934866501588</v>
      </c>
      <c r="I7" s="284">
        <v>78.483785264766766</v>
      </c>
      <c r="J7" s="284">
        <v>73.197274478709517</v>
      </c>
      <c r="K7" s="284">
        <v>38.188968538643337</v>
      </c>
      <c r="L7" s="284">
        <v>43.733954106087303</v>
      </c>
      <c r="M7" s="284">
        <v>40.025354401546288</v>
      </c>
      <c r="N7" s="284">
        <v>46.352156104326951</v>
      </c>
      <c r="O7" s="284">
        <v>47.713552117848948</v>
      </c>
      <c r="P7" s="284">
        <v>51.544615720429768</v>
      </c>
      <c r="Q7" s="284">
        <v>33.252811196035218</v>
      </c>
      <c r="R7" s="284">
        <v>47.170324134412787</v>
      </c>
      <c r="S7" s="284">
        <v>54.464998065134267</v>
      </c>
      <c r="T7" s="284">
        <v>49.53531138698844</v>
      </c>
      <c r="U7" s="284">
        <v>46.570134360504881</v>
      </c>
      <c r="V7" s="284">
        <v>51.772452071279083</v>
      </c>
      <c r="W7" s="284">
        <v>53.525418552844599</v>
      </c>
      <c r="DA7" s="94" t="s">
        <v>437</v>
      </c>
    </row>
    <row r="8" spans="1:105" ht="12" customHeight="1" x14ac:dyDescent="0.25">
      <c r="A8" s="49" t="s">
        <v>45</v>
      </c>
      <c r="B8" s="244">
        <v>220.1628818576462</v>
      </c>
      <c r="C8" s="244">
        <v>211.48725307819569</v>
      </c>
      <c r="D8" s="244">
        <v>181.64238532265111</v>
      </c>
      <c r="E8" s="244">
        <v>210.42146806063519</v>
      </c>
      <c r="F8" s="244">
        <v>246.3722037270829</v>
      </c>
      <c r="G8" s="244">
        <v>279.3917345517504</v>
      </c>
      <c r="H8" s="244">
        <v>378.74942447142001</v>
      </c>
      <c r="I8" s="244">
        <v>549.78405542516498</v>
      </c>
      <c r="J8" s="244">
        <v>512.75170117259563</v>
      </c>
      <c r="K8" s="244">
        <v>285.64482794935702</v>
      </c>
      <c r="L8" s="244">
        <v>478.54723315451753</v>
      </c>
      <c r="M8" s="244">
        <v>507.34350287815039</v>
      </c>
      <c r="N8" s="244">
        <v>418.57291095546981</v>
      </c>
      <c r="O8" s="244">
        <v>396.5968050051207</v>
      </c>
      <c r="P8" s="244">
        <v>486.80460826833792</v>
      </c>
      <c r="Q8" s="244">
        <v>626.15415753041498</v>
      </c>
      <c r="R8" s="244">
        <v>485.75606831518451</v>
      </c>
      <c r="S8" s="244">
        <v>538.4913688202862</v>
      </c>
      <c r="T8" s="244">
        <v>568.05448805383276</v>
      </c>
      <c r="U8" s="244">
        <v>629.93841966014247</v>
      </c>
      <c r="V8" s="244">
        <v>183.49217715545569</v>
      </c>
      <c r="W8" s="244">
        <v>624.4626736550083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44.823999999999998</v>
      </c>
      <c r="C12" s="284">
        <f t="shared" si="2"/>
        <v>34.488</v>
      </c>
      <c r="D12" s="284">
        <f t="shared" si="2"/>
        <v>31.076000000000001</v>
      </c>
      <c r="E12" s="284">
        <f t="shared" si="2"/>
        <v>32.619</v>
      </c>
      <c r="F12" s="284">
        <f t="shared" si="2"/>
        <v>39.265999999999998</v>
      </c>
      <c r="G12" s="284">
        <f t="shared" si="2"/>
        <v>34.127000000000002</v>
      </c>
      <c r="H12" s="284">
        <f t="shared" si="2"/>
        <v>35.773000000000003</v>
      </c>
      <c r="I12" s="284">
        <f t="shared" si="2"/>
        <v>44.222999999999999</v>
      </c>
      <c r="J12" s="284">
        <f t="shared" si="2"/>
        <v>24.706</v>
      </c>
      <c r="K12" s="284">
        <f t="shared" si="2"/>
        <v>17.885000000000002</v>
      </c>
      <c r="L12" s="284">
        <f t="shared" si="2"/>
        <v>20.736000000000001</v>
      </c>
      <c r="M12" s="284">
        <f t="shared" si="2"/>
        <v>19.530999999999999</v>
      </c>
      <c r="N12" s="284">
        <f t="shared" si="2"/>
        <v>19.53</v>
      </c>
      <c r="O12" s="284">
        <f t="shared" si="2"/>
        <v>20.768000000000001</v>
      </c>
      <c r="P12" s="284">
        <f t="shared" si="2"/>
        <v>20.829000000000001</v>
      </c>
      <c r="Q12" s="284">
        <f t="shared" si="2"/>
        <v>20.225000000000001</v>
      </c>
      <c r="R12" s="284">
        <f t="shared" si="2"/>
        <v>21.727</v>
      </c>
      <c r="S12" s="284">
        <f t="shared" si="2"/>
        <v>25.065000000000001</v>
      </c>
      <c r="T12" s="284">
        <f t="shared" si="2"/>
        <v>25.709</v>
      </c>
      <c r="U12" s="284">
        <f t="shared" si="2"/>
        <v>24.274000000000001</v>
      </c>
      <c r="V12" s="284">
        <f t="shared" si="2"/>
        <v>25.405000000000001</v>
      </c>
      <c r="W12" s="284">
        <f t="shared" si="2"/>
        <v>25.405000000000001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44.823999999999998</v>
      </c>
      <c r="C14" s="284">
        <v>34.488</v>
      </c>
      <c r="D14" s="284">
        <v>31.076000000000001</v>
      </c>
      <c r="E14" s="284">
        <v>32.619</v>
      </c>
      <c r="F14" s="284">
        <v>39.265999999999998</v>
      </c>
      <c r="G14" s="284">
        <v>34.127000000000002</v>
      </c>
      <c r="H14" s="284">
        <v>35.773000000000003</v>
      </c>
      <c r="I14" s="284">
        <v>44.222999999999999</v>
      </c>
      <c r="J14" s="284">
        <v>24.706</v>
      </c>
      <c r="K14" s="284">
        <v>17.885000000000002</v>
      </c>
      <c r="L14" s="284">
        <v>20.736000000000001</v>
      </c>
      <c r="M14" s="284">
        <v>19.530999999999999</v>
      </c>
      <c r="N14" s="284">
        <v>19.53</v>
      </c>
      <c r="O14" s="284">
        <v>20.768000000000001</v>
      </c>
      <c r="P14" s="284">
        <v>20.829000000000001</v>
      </c>
      <c r="Q14" s="284">
        <v>20.225000000000001</v>
      </c>
      <c r="R14" s="284">
        <v>21.727</v>
      </c>
      <c r="S14" s="284">
        <v>25.065000000000001</v>
      </c>
      <c r="T14" s="284">
        <v>25.709</v>
      </c>
      <c r="U14" s="284">
        <v>24.274000000000001</v>
      </c>
      <c r="V14" s="284">
        <v>25.405000000000001</v>
      </c>
      <c r="W14" s="284">
        <v>25.405000000000001</v>
      </c>
      <c r="DA14" s="94" t="s">
        <v>444</v>
      </c>
    </row>
    <row r="15" spans="1:105" ht="12" customHeight="1" x14ac:dyDescent="0.25">
      <c r="A15" s="49" t="s">
        <v>445</v>
      </c>
      <c r="B15" s="244">
        <v>781.80461666666667</v>
      </c>
      <c r="C15" s="244">
        <v>835.20190000000002</v>
      </c>
      <c r="D15" s="244">
        <v>832.37093333333326</v>
      </c>
      <c r="E15" s="244">
        <v>876.4363833333332</v>
      </c>
      <c r="F15" s="244">
        <v>893.2932666666668</v>
      </c>
      <c r="G15" s="244">
        <v>832.49725000000012</v>
      </c>
      <c r="H15" s="244">
        <v>889.98931666666681</v>
      </c>
      <c r="I15" s="244">
        <v>906.12535000000003</v>
      </c>
      <c r="J15" s="244">
        <v>925.87018333333344</v>
      </c>
      <c r="K15" s="244">
        <v>858.80036666666672</v>
      </c>
      <c r="L15" s="244">
        <v>888.55628333333334</v>
      </c>
      <c r="M15" s="244">
        <v>916.95521666666673</v>
      </c>
      <c r="N15" s="244">
        <v>922.4353666666666</v>
      </c>
      <c r="O15" s="244">
        <v>897.66538333333324</v>
      </c>
      <c r="P15" s="244">
        <v>898.65208333333339</v>
      </c>
      <c r="Q15" s="244">
        <v>899.86433333333343</v>
      </c>
      <c r="R15" s="244">
        <v>913.97063333333324</v>
      </c>
      <c r="S15" s="244">
        <v>937.75500000000011</v>
      </c>
      <c r="T15" s="244">
        <v>968.8109166666668</v>
      </c>
      <c r="U15" s="244">
        <v>946.24295000000006</v>
      </c>
      <c r="V15" s="244">
        <v>934.13321820667545</v>
      </c>
      <c r="W15" s="244">
        <v>988.18438689162258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51.52183908045977</v>
      </c>
      <c r="C19" s="284">
        <f t="shared" si="3"/>
        <v>51.52183908045977</v>
      </c>
      <c r="D19" s="284">
        <f t="shared" si="3"/>
        <v>47.530409304909632</v>
      </c>
      <c r="E19" s="284">
        <f t="shared" si="3"/>
        <v>47.530409304909632</v>
      </c>
      <c r="F19" s="284">
        <f t="shared" si="3"/>
        <v>43.538979529359487</v>
      </c>
      <c r="G19" s="284">
        <f t="shared" si="3"/>
        <v>43.538979529359487</v>
      </c>
      <c r="H19" s="284">
        <f t="shared" si="3"/>
        <v>43.538979529359487</v>
      </c>
      <c r="I19" s="284">
        <f t="shared" si="3"/>
        <v>47.530409304909632</v>
      </c>
      <c r="J19" s="284">
        <f t="shared" si="3"/>
        <v>47.530409304909632</v>
      </c>
      <c r="K19" s="284">
        <f t="shared" si="3"/>
        <v>43.538979529359487</v>
      </c>
      <c r="L19" s="284">
        <f t="shared" si="3"/>
        <v>43.538979529359487</v>
      </c>
      <c r="M19" s="284">
        <f t="shared" si="3"/>
        <v>39.547549753809363</v>
      </c>
      <c r="N19" s="284">
        <f t="shared" si="3"/>
        <v>39.547549753809363</v>
      </c>
      <c r="O19" s="284">
        <f t="shared" si="3"/>
        <v>39.547549753809363</v>
      </c>
      <c r="P19" s="284">
        <f t="shared" si="3"/>
        <v>35.556119978259218</v>
      </c>
      <c r="Q19" s="284">
        <f t="shared" si="3"/>
        <v>35.556119978259218</v>
      </c>
      <c r="R19" s="284">
        <f t="shared" si="3"/>
        <v>31.56469020270908</v>
      </c>
      <c r="S19" s="284">
        <f t="shared" si="3"/>
        <v>31.56469020270908</v>
      </c>
      <c r="T19" s="284">
        <f t="shared" si="3"/>
        <v>27.573260427158939</v>
      </c>
      <c r="U19" s="284">
        <f t="shared" si="3"/>
        <v>27.573260427158939</v>
      </c>
      <c r="V19" s="284">
        <f t="shared" si="3"/>
        <v>27.573260427158939</v>
      </c>
      <c r="W19" s="284">
        <f t="shared" si="3"/>
        <v>27.573260427158939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51.52183908045977</v>
      </c>
      <c r="C21" s="284">
        <v>51.52183908045977</v>
      </c>
      <c r="D21" s="284">
        <v>47.530409304909632</v>
      </c>
      <c r="E21" s="284">
        <v>47.530409304909632</v>
      </c>
      <c r="F21" s="284">
        <v>43.538979529359487</v>
      </c>
      <c r="G21" s="284">
        <v>43.538979529359487</v>
      </c>
      <c r="H21" s="284">
        <v>43.538979529359487</v>
      </c>
      <c r="I21" s="284">
        <v>47.530409304909632</v>
      </c>
      <c r="J21" s="284">
        <v>47.530409304909632</v>
      </c>
      <c r="K21" s="284">
        <v>43.538979529359487</v>
      </c>
      <c r="L21" s="284">
        <v>43.538979529359487</v>
      </c>
      <c r="M21" s="284">
        <v>39.547549753809363</v>
      </c>
      <c r="N21" s="284">
        <v>39.547549753809363</v>
      </c>
      <c r="O21" s="284">
        <v>39.547549753809363</v>
      </c>
      <c r="P21" s="284">
        <v>35.556119978259218</v>
      </c>
      <c r="Q21" s="284">
        <v>35.556119978259218</v>
      </c>
      <c r="R21" s="284">
        <v>31.56469020270908</v>
      </c>
      <c r="S21" s="284">
        <v>31.56469020270908</v>
      </c>
      <c r="T21" s="284">
        <v>27.573260427158939</v>
      </c>
      <c r="U21" s="284">
        <v>27.573260427158939</v>
      </c>
      <c r="V21" s="284">
        <v>27.573260427158939</v>
      </c>
      <c r="W21" s="284">
        <v>27.573260427158939</v>
      </c>
      <c r="DA21" s="94" t="s">
        <v>450</v>
      </c>
    </row>
    <row r="22" spans="1:105" ht="12" customHeight="1" x14ac:dyDescent="0.25">
      <c r="A22" s="49" t="s">
        <v>445</v>
      </c>
      <c r="B22" s="244">
        <v>898.62599616858245</v>
      </c>
      <c r="C22" s="244">
        <v>898.62599616858245</v>
      </c>
      <c r="D22" s="244">
        <v>898.62599616858245</v>
      </c>
      <c r="E22" s="244">
        <v>990.00610807086628</v>
      </c>
      <c r="F22" s="244">
        <v>990.00610807086628</v>
      </c>
      <c r="G22" s="244">
        <v>898.62599616858245</v>
      </c>
      <c r="H22" s="244">
        <v>990.00610807086628</v>
      </c>
      <c r="I22" s="244">
        <v>990.00610807086628</v>
      </c>
      <c r="J22" s="244">
        <v>990.00610807086628</v>
      </c>
      <c r="K22" s="244">
        <v>990.00610807086628</v>
      </c>
      <c r="L22" s="244">
        <v>990.00610807086628</v>
      </c>
      <c r="M22" s="244">
        <v>990.00610807086628</v>
      </c>
      <c r="N22" s="244">
        <v>990.00610807086628</v>
      </c>
      <c r="O22" s="244">
        <v>990.00610807086628</v>
      </c>
      <c r="P22" s="244">
        <v>990.00610807086628</v>
      </c>
      <c r="Q22" s="244">
        <v>990.00610807086628</v>
      </c>
      <c r="R22" s="244">
        <v>990.00610807086628</v>
      </c>
      <c r="S22" s="244">
        <v>990.00610807086628</v>
      </c>
      <c r="T22" s="244">
        <v>1081.38621997315</v>
      </c>
      <c r="U22" s="244">
        <v>1081.38621997315</v>
      </c>
      <c r="V22" s="244">
        <v>990.00610807086616</v>
      </c>
      <c r="W22" s="244">
        <v>1081.38621997315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0</v>
      </c>
      <c r="G25" s="284">
        <f t="shared" si="4"/>
        <v>0</v>
      </c>
      <c r="H25" s="284">
        <f t="shared" si="4"/>
        <v>0</v>
      </c>
      <c r="I25" s="284">
        <f t="shared" si="4"/>
        <v>7.9828595511002796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0</v>
      </c>
      <c r="O25" s="284">
        <f t="shared" si="4"/>
        <v>0</v>
      </c>
      <c r="P25" s="284">
        <f t="shared" si="4"/>
        <v>0</v>
      </c>
      <c r="Q25" s="284">
        <f t="shared" si="4"/>
        <v>0</v>
      </c>
      <c r="R25" s="284">
        <f t="shared" si="4"/>
        <v>0</v>
      </c>
      <c r="S25" s="284">
        <f t="shared" si="4"/>
        <v>0</v>
      </c>
      <c r="T25" s="284">
        <f t="shared" si="4"/>
        <v>0</v>
      </c>
      <c r="U25" s="284">
        <f t="shared" si="4"/>
        <v>0</v>
      </c>
      <c r="V25" s="284">
        <f t="shared" si="4"/>
        <v>0</v>
      </c>
      <c r="W25" s="284">
        <f t="shared" si="4"/>
        <v>3.9914297755501398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7.9828595511002796</v>
      </c>
      <c r="J27" s="284">
        <v>0</v>
      </c>
      <c r="K27" s="284">
        <v>0</v>
      </c>
      <c r="L27" s="284">
        <v>0</v>
      </c>
      <c r="M27" s="284">
        <v>0</v>
      </c>
      <c r="N27" s="284">
        <v>0</v>
      </c>
      <c r="O27" s="284">
        <v>0</v>
      </c>
      <c r="P27" s="284">
        <v>0</v>
      </c>
      <c r="Q27" s="284">
        <v>0</v>
      </c>
      <c r="R27" s="284">
        <v>0</v>
      </c>
      <c r="S27" s="284">
        <v>0</v>
      </c>
      <c r="T27" s="284">
        <v>0</v>
      </c>
      <c r="U27" s="284">
        <v>0</v>
      </c>
      <c r="V27" s="284">
        <v>0</v>
      </c>
      <c r="W27" s="284">
        <v>3.9914297755501398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91.380111902283787</v>
      </c>
      <c r="E28" s="244">
        <v>91.380111902283787</v>
      </c>
      <c r="F28" s="244">
        <v>0</v>
      </c>
      <c r="G28" s="244">
        <v>0</v>
      </c>
      <c r="H28" s="244">
        <v>91.380111902283787</v>
      </c>
      <c r="I28" s="244">
        <v>0</v>
      </c>
      <c r="J28" s="244">
        <v>91.380111902283787</v>
      </c>
      <c r="K28" s="244">
        <v>0</v>
      </c>
      <c r="L28" s="244">
        <v>0</v>
      </c>
      <c r="M28" s="244">
        <v>91.380111902283787</v>
      </c>
      <c r="N28" s="244">
        <v>0</v>
      </c>
      <c r="O28" s="244">
        <v>0</v>
      </c>
      <c r="P28" s="244">
        <v>91.380111902283787</v>
      </c>
      <c r="Q28" s="244">
        <v>0</v>
      </c>
      <c r="R28" s="244">
        <v>0</v>
      </c>
      <c r="S28" s="244">
        <v>91.380111902283787</v>
      </c>
      <c r="T28" s="244">
        <v>91.380111902283787</v>
      </c>
      <c r="U28" s="244">
        <v>0</v>
      </c>
      <c r="V28" s="244">
        <v>0</v>
      </c>
      <c r="W28" s="244">
        <v>91.380111902283787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3.991429775550138</v>
      </c>
      <c r="E31" s="284">
        <f t="shared" si="6"/>
        <v>0</v>
      </c>
      <c r="F31" s="284">
        <f t="shared" si="6"/>
        <v>3.9914297755501451</v>
      </c>
      <c r="G31" s="284">
        <f t="shared" si="6"/>
        <v>0</v>
      </c>
      <c r="H31" s="284">
        <f t="shared" si="6"/>
        <v>0</v>
      </c>
      <c r="I31" s="284">
        <f t="shared" si="6"/>
        <v>3.991429775550138</v>
      </c>
      <c r="J31" s="284">
        <f t="shared" si="6"/>
        <v>0</v>
      </c>
      <c r="K31" s="284">
        <f t="shared" si="6"/>
        <v>3.9914297755501451</v>
      </c>
      <c r="L31" s="284">
        <f t="shared" si="6"/>
        <v>0</v>
      </c>
      <c r="M31" s="284">
        <f t="shared" si="6"/>
        <v>3.9914297755501238</v>
      </c>
      <c r="N31" s="284">
        <f t="shared" si="6"/>
        <v>0</v>
      </c>
      <c r="O31" s="284">
        <f t="shared" si="6"/>
        <v>0</v>
      </c>
      <c r="P31" s="284">
        <f t="shared" si="6"/>
        <v>3.9914297755501451</v>
      </c>
      <c r="Q31" s="284">
        <f t="shared" si="6"/>
        <v>0</v>
      </c>
      <c r="R31" s="284">
        <f t="shared" si="6"/>
        <v>3.991429775550138</v>
      </c>
      <c r="S31" s="284">
        <f t="shared" si="6"/>
        <v>0</v>
      </c>
      <c r="T31" s="284">
        <f t="shared" si="6"/>
        <v>3.9914297755501416</v>
      </c>
      <c r="U31" s="284">
        <f t="shared" si="6"/>
        <v>0</v>
      </c>
      <c r="V31" s="284">
        <f t="shared" si="6"/>
        <v>0</v>
      </c>
      <c r="W31" s="284">
        <f t="shared" si="6"/>
        <v>3.9914297755501416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3.991429775550138</v>
      </c>
      <c r="E33" s="284">
        <f t="shared" si="8"/>
        <v>0</v>
      </c>
      <c r="F33" s="284">
        <f t="shared" si="8"/>
        <v>3.9914297755501451</v>
      </c>
      <c r="G33" s="284">
        <f t="shared" si="8"/>
        <v>0</v>
      </c>
      <c r="H33" s="284">
        <f t="shared" si="8"/>
        <v>0</v>
      </c>
      <c r="I33" s="284">
        <f t="shared" si="8"/>
        <v>3.991429775550138</v>
      </c>
      <c r="J33" s="284">
        <f t="shared" si="8"/>
        <v>0</v>
      </c>
      <c r="K33" s="284">
        <f t="shared" si="8"/>
        <v>3.9914297755501451</v>
      </c>
      <c r="L33" s="284">
        <f t="shared" si="8"/>
        <v>0</v>
      </c>
      <c r="M33" s="284">
        <f t="shared" si="8"/>
        <v>3.9914297755501238</v>
      </c>
      <c r="N33" s="284">
        <f t="shared" si="8"/>
        <v>0</v>
      </c>
      <c r="O33" s="284">
        <f t="shared" si="8"/>
        <v>0</v>
      </c>
      <c r="P33" s="284">
        <f t="shared" si="8"/>
        <v>3.9914297755501451</v>
      </c>
      <c r="Q33" s="284">
        <f t="shared" si="8"/>
        <v>0</v>
      </c>
      <c r="R33" s="284">
        <f t="shared" si="8"/>
        <v>3.991429775550138</v>
      </c>
      <c r="S33" s="284">
        <f t="shared" si="8"/>
        <v>0</v>
      </c>
      <c r="T33" s="284">
        <f t="shared" si="8"/>
        <v>3.9914297755501416</v>
      </c>
      <c r="U33" s="284">
        <f t="shared" si="8"/>
        <v>0</v>
      </c>
      <c r="V33" s="284">
        <f t="shared" si="8"/>
        <v>0</v>
      </c>
      <c r="W33" s="284">
        <f t="shared" si="8"/>
        <v>3.9914297755501416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91.380111902283829</v>
      </c>
      <c r="E34" s="244">
        <f t="shared" si="9"/>
        <v>0</v>
      </c>
      <c r="F34" s="244">
        <f t="shared" si="9"/>
        <v>0</v>
      </c>
      <c r="G34" s="244">
        <f t="shared" si="9"/>
        <v>91.380111902283829</v>
      </c>
      <c r="H34" s="244">
        <f t="shared" si="9"/>
        <v>0</v>
      </c>
      <c r="I34" s="244">
        <f t="shared" si="9"/>
        <v>0</v>
      </c>
      <c r="J34" s="244">
        <f t="shared" si="9"/>
        <v>91.380111902283716</v>
      </c>
      <c r="K34" s="244">
        <f t="shared" si="9"/>
        <v>0</v>
      </c>
      <c r="L34" s="244">
        <f t="shared" si="9"/>
        <v>0</v>
      </c>
      <c r="M34" s="244">
        <f t="shared" si="9"/>
        <v>91.380111902283716</v>
      </c>
      <c r="N34" s="244">
        <f t="shared" si="9"/>
        <v>0</v>
      </c>
      <c r="O34" s="244">
        <f t="shared" si="9"/>
        <v>0</v>
      </c>
      <c r="P34" s="244">
        <f t="shared" si="9"/>
        <v>91.380111902283716</v>
      </c>
      <c r="Q34" s="244">
        <f t="shared" si="9"/>
        <v>0</v>
      </c>
      <c r="R34" s="244">
        <f t="shared" si="9"/>
        <v>0</v>
      </c>
      <c r="S34" s="244">
        <f t="shared" si="9"/>
        <v>91.380111902283716</v>
      </c>
      <c r="T34" s="244">
        <f t="shared" si="9"/>
        <v>0</v>
      </c>
      <c r="U34" s="244">
        <f t="shared" si="9"/>
        <v>0</v>
      </c>
      <c r="V34" s="244">
        <f t="shared" si="9"/>
        <v>91.380111902283829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6.6978390804597723</v>
      </c>
      <c r="C37" s="284">
        <f t="shared" si="11"/>
        <v>17.033839080459771</v>
      </c>
      <c r="D37" s="284">
        <f t="shared" si="11"/>
        <v>16.454409304909632</v>
      </c>
      <c r="E37" s="284">
        <f t="shared" si="11"/>
        <v>14.911409304909633</v>
      </c>
      <c r="F37" s="284">
        <f t="shared" si="11"/>
        <v>4.272979529359489</v>
      </c>
      <c r="G37" s="284">
        <f t="shared" si="11"/>
        <v>9.4119795293594848</v>
      </c>
      <c r="H37" s="284">
        <f t="shared" si="11"/>
        <v>7.765979529359484</v>
      </c>
      <c r="I37" s="284">
        <f t="shared" si="11"/>
        <v>3.3074093049096334</v>
      </c>
      <c r="J37" s="284">
        <f t="shared" si="11"/>
        <v>22.824409304909633</v>
      </c>
      <c r="K37" s="284">
        <f t="shared" si="11"/>
        <v>25.653979529359486</v>
      </c>
      <c r="L37" s="284">
        <f t="shared" si="11"/>
        <v>22.802979529359487</v>
      </c>
      <c r="M37" s="284">
        <f t="shared" si="11"/>
        <v>20.016549753809365</v>
      </c>
      <c r="N37" s="284">
        <f t="shared" si="11"/>
        <v>20.017549753809362</v>
      </c>
      <c r="O37" s="284">
        <f t="shared" si="11"/>
        <v>18.779549753809363</v>
      </c>
      <c r="P37" s="284">
        <f t="shared" si="11"/>
        <v>14.727119978259218</v>
      </c>
      <c r="Q37" s="284">
        <f t="shared" si="11"/>
        <v>15.331119978259217</v>
      </c>
      <c r="R37" s="284">
        <f t="shared" si="11"/>
        <v>9.83769020270908</v>
      </c>
      <c r="S37" s="284">
        <f t="shared" si="11"/>
        <v>6.499690202709079</v>
      </c>
      <c r="T37" s="284">
        <f t="shared" si="11"/>
        <v>1.8642604271589391</v>
      </c>
      <c r="U37" s="284">
        <f t="shared" si="11"/>
        <v>3.2992604271589379</v>
      </c>
      <c r="V37" s="284">
        <f t="shared" si="11"/>
        <v>2.1682604271589376</v>
      </c>
      <c r="W37" s="284">
        <f t="shared" si="11"/>
        <v>2.1682604271589376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6.6978390804597723</v>
      </c>
      <c r="C39" s="284">
        <f t="shared" si="13"/>
        <v>17.033839080459771</v>
      </c>
      <c r="D39" s="284">
        <f t="shared" si="13"/>
        <v>16.454409304909632</v>
      </c>
      <c r="E39" s="284">
        <f t="shared" si="13"/>
        <v>14.911409304909633</v>
      </c>
      <c r="F39" s="284">
        <f t="shared" si="13"/>
        <v>4.272979529359489</v>
      </c>
      <c r="G39" s="284">
        <f t="shared" si="13"/>
        <v>9.4119795293594848</v>
      </c>
      <c r="H39" s="284">
        <f t="shared" si="13"/>
        <v>7.765979529359484</v>
      </c>
      <c r="I39" s="284">
        <f t="shared" si="13"/>
        <v>3.3074093049096334</v>
      </c>
      <c r="J39" s="284">
        <f t="shared" si="13"/>
        <v>22.824409304909633</v>
      </c>
      <c r="K39" s="284">
        <f t="shared" si="13"/>
        <v>25.653979529359486</v>
      </c>
      <c r="L39" s="284">
        <f t="shared" si="13"/>
        <v>22.802979529359487</v>
      </c>
      <c r="M39" s="284">
        <f t="shared" si="13"/>
        <v>20.016549753809365</v>
      </c>
      <c r="N39" s="284">
        <f t="shared" si="13"/>
        <v>20.017549753809362</v>
      </c>
      <c r="O39" s="284">
        <f t="shared" si="13"/>
        <v>18.779549753809363</v>
      </c>
      <c r="P39" s="284">
        <f t="shared" si="13"/>
        <v>14.727119978259218</v>
      </c>
      <c r="Q39" s="284">
        <f t="shared" si="13"/>
        <v>15.331119978259217</v>
      </c>
      <c r="R39" s="284">
        <f t="shared" si="13"/>
        <v>9.83769020270908</v>
      </c>
      <c r="S39" s="284">
        <f t="shared" si="13"/>
        <v>6.499690202709079</v>
      </c>
      <c r="T39" s="284">
        <f t="shared" si="13"/>
        <v>1.8642604271589391</v>
      </c>
      <c r="U39" s="284">
        <f t="shared" si="13"/>
        <v>3.2992604271589379</v>
      </c>
      <c r="V39" s="284">
        <f t="shared" si="13"/>
        <v>2.1682604271589376</v>
      </c>
      <c r="W39" s="284">
        <f t="shared" si="13"/>
        <v>2.1682604271589376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116.82137950191577</v>
      </c>
      <c r="C40" s="244">
        <f t="shared" si="14"/>
        <v>63.424096168582423</v>
      </c>
      <c r="D40" s="244">
        <f t="shared" si="14"/>
        <v>66.255062835249191</v>
      </c>
      <c r="E40" s="244">
        <f t="shared" si="14"/>
        <v>113.56972473753308</v>
      </c>
      <c r="F40" s="244">
        <f t="shared" si="14"/>
        <v>96.71284140419948</v>
      </c>
      <c r="G40" s="244">
        <f t="shared" si="14"/>
        <v>66.128746168582325</v>
      </c>
      <c r="H40" s="244">
        <f t="shared" si="14"/>
        <v>100.01679140419947</v>
      </c>
      <c r="I40" s="244">
        <f t="shared" si="14"/>
        <v>83.88075807086625</v>
      </c>
      <c r="J40" s="244">
        <f t="shared" si="14"/>
        <v>64.135924737532832</v>
      </c>
      <c r="K40" s="244">
        <f t="shared" si="14"/>
        <v>131.20574140419956</v>
      </c>
      <c r="L40" s="244">
        <f t="shared" si="14"/>
        <v>101.44982473753294</v>
      </c>
      <c r="M40" s="244">
        <f t="shared" si="14"/>
        <v>73.050891404199547</v>
      </c>
      <c r="N40" s="244">
        <f t="shared" si="14"/>
        <v>67.57074140419968</v>
      </c>
      <c r="O40" s="244">
        <f t="shared" si="14"/>
        <v>92.340724737533037</v>
      </c>
      <c r="P40" s="244">
        <f t="shared" si="14"/>
        <v>91.354024737532882</v>
      </c>
      <c r="Q40" s="244">
        <f t="shared" si="14"/>
        <v>90.141774737532842</v>
      </c>
      <c r="R40" s="244">
        <f t="shared" si="14"/>
        <v>76.035474737533036</v>
      </c>
      <c r="S40" s="244">
        <f t="shared" si="14"/>
        <v>52.251108070866167</v>
      </c>
      <c r="T40" s="244">
        <f t="shared" si="14"/>
        <v>112.57530330648319</v>
      </c>
      <c r="U40" s="244">
        <f t="shared" si="14"/>
        <v>135.14326997314993</v>
      </c>
      <c r="V40" s="244">
        <f t="shared" si="14"/>
        <v>55.872889864190711</v>
      </c>
      <c r="W40" s="244">
        <f t="shared" si="14"/>
        <v>93.201833081527411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181.24342218400679</v>
      </c>
      <c r="C43" s="212">
        <v>168.76852966466041</v>
      </c>
      <c r="D43" s="212">
        <v>167.10859845227861</v>
      </c>
      <c r="E43" s="212">
        <v>190.32914875322439</v>
      </c>
      <c r="F43" s="212">
        <v>201.1512467755804</v>
      </c>
      <c r="G43" s="212">
        <v>183.59372312983669</v>
      </c>
      <c r="H43" s="212">
        <v>211.3092003439381</v>
      </c>
      <c r="I43" s="212">
        <v>277.80051590713663</v>
      </c>
      <c r="J43" s="212">
        <v>253.57463456577821</v>
      </c>
      <c r="K43" s="212">
        <v>224.86792777300079</v>
      </c>
      <c r="L43" s="212">
        <v>262.55563198624247</v>
      </c>
      <c r="M43" s="212">
        <v>245.24539982803091</v>
      </c>
      <c r="N43" s="212">
        <v>251.62648323301809</v>
      </c>
      <c r="O43" s="212">
        <v>249.6811693895099</v>
      </c>
      <c r="P43" s="212">
        <v>248.32132416165089</v>
      </c>
      <c r="Q43" s="212">
        <v>252.49260533104041</v>
      </c>
      <c r="R43" s="212">
        <v>254.56792777300089</v>
      </c>
      <c r="S43" s="212">
        <v>250.3165090283749</v>
      </c>
      <c r="T43" s="212">
        <v>260.47755803955278</v>
      </c>
      <c r="U43" s="212">
        <v>250.56010318142731</v>
      </c>
      <c r="V43" s="212">
        <v>252.30051590713671</v>
      </c>
      <c r="W43" s="212">
        <v>245.08245915735159</v>
      </c>
      <c r="DA43" s="109" t="s">
        <v>459</v>
      </c>
    </row>
    <row r="44" spans="1:105" ht="12" customHeight="1" x14ac:dyDescent="0.25">
      <c r="A44" s="24" t="s">
        <v>30</v>
      </c>
      <c r="B44" s="215">
        <v>6.9981943250214949</v>
      </c>
      <c r="C44" s="215">
        <v>6.9981943250214949</v>
      </c>
      <c r="D44" s="215">
        <v>6.2983662940670673</v>
      </c>
      <c r="E44" s="215">
        <v>7.6980223559759242</v>
      </c>
      <c r="F44" s="215">
        <v>7.6980223559759242</v>
      </c>
      <c r="G44" s="215">
        <v>6.2983662940670673</v>
      </c>
      <c r="H44" s="215">
        <v>6.2983662940670673</v>
      </c>
      <c r="I44" s="215">
        <v>6.2983662940670673</v>
      </c>
      <c r="J44" s="215">
        <v>6.9981943250214949</v>
      </c>
      <c r="K44" s="215">
        <v>4.8987102321582112</v>
      </c>
      <c r="L44" s="215">
        <v>6.2983662940670673</v>
      </c>
      <c r="M44" s="215">
        <v>6.2983662940670673</v>
      </c>
      <c r="N44" s="215">
        <v>5.5985382631126397</v>
      </c>
      <c r="O44" s="215">
        <v>6.2983662940670673</v>
      </c>
      <c r="P44" s="215">
        <v>5.5985382631126397</v>
      </c>
      <c r="Q44" s="215">
        <v>5.5985382631126397</v>
      </c>
      <c r="R44" s="215">
        <v>6.8938091143594136</v>
      </c>
      <c r="S44" s="215">
        <v>6.4282029234737754</v>
      </c>
      <c r="T44" s="215">
        <v>6.4751504729148754</v>
      </c>
      <c r="U44" s="215">
        <v>5.7766122098022352</v>
      </c>
      <c r="V44" s="215">
        <v>5.8347377472055033</v>
      </c>
      <c r="W44" s="215">
        <v>5.1342218400687871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22.783490971625099</v>
      </c>
      <c r="C45" s="206">
        <f t="shared" si="15"/>
        <v>29.65511607910576</v>
      </c>
      <c r="D45" s="206">
        <f t="shared" si="15"/>
        <v>18.118916595012898</v>
      </c>
      <c r="E45" s="206">
        <f t="shared" si="15"/>
        <v>20.249355116079101</v>
      </c>
      <c r="F45" s="206">
        <f t="shared" si="15"/>
        <v>16.02416165090284</v>
      </c>
      <c r="G45" s="206">
        <f t="shared" si="15"/>
        <v>15.902407566638002</v>
      </c>
      <c r="H45" s="206">
        <f t="shared" si="15"/>
        <v>32.418400687876186</v>
      </c>
      <c r="I45" s="206">
        <f t="shared" si="15"/>
        <v>36.425279449699055</v>
      </c>
      <c r="J45" s="206">
        <f t="shared" si="15"/>
        <v>35.436629406706786</v>
      </c>
      <c r="K45" s="206">
        <f t="shared" si="15"/>
        <v>26.816938950988817</v>
      </c>
      <c r="L45" s="206">
        <f t="shared" si="15"/>
        <v>32.898108340498709</v>
      </c>
      <c r="M45" s="206">
        <f t="shared" si="15"/>
        <v>32.006190885640592</v>
      </c>
      <c r="N45" s="206">
        <f t="shared" si="15"/>
        <v>32.107996560619085</v>
      </c>
      <c r="O45" s="206">
        <f t="shared" si="15"/>
        <v>28.882459157351683</v>
      </c>
      <c r="P45" s="206">
        <f t="shared" si="15"/>
        <v>26.732072226999144</v>
      </c>
      <c r="Q45" s="206">
        <f t="shared" si="15"/>
        <v>34.380997420464311</v>
      </c>
      <c r="R45" s="206">
        <f t="shared" si="15"/>
        <v>35.347205503009448</v>
      </c>
      <c r="S45" s="206">
        <f t="shared" si="15"/>
        <v>32.456663800515905</v>
      </c>
      <c r="T45" s="206">
        <f t="shared" si="15"/>
        <v>37.865950128976785</v>
      </c>
      <c r="U45" s="206">
        <f t="shared" si="15"/>
        <v>26.869991401547718</v>
      </c>
      <c r="V45" s="206">
        <f t="shared" si="15"/>
        <v>25.898710232158216</v>
      </c>
      <c r="W45" s="206">
        <f t="shared" si="15"/>
        <v>23.837317282889082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9.9312123817712799</v>
      </c>
      <c r="C47" s="206">
        <v>9.9312123817712799</v>
      </c>
      <c r="D47" s="206">
        <v>12.13817712811694</v>
      </c>
      <c r="E47" s="206">
        <v>13.24161650902837</v>
      </c>
      <c r="F47" s="206">
        <v>11.034651762682721</v>
      </c>
      <c r="G47" s="206">
        <v>9.9312123817712799</v>
      </c>
      <c r="H47" s="206">
        <v>16.552020636285469</v>
      </c>
      <c r="I47" s="206">
        <v>16.552020636285469</v>
      </c>
      <c r="J47" s="206">
        <v>16.552020636285469</v>
      </c>
      <c r="K47" s="206">
        <v>9.9312123817712799</v>
      </c>
      <c r="L47" s="206">
        <v>11.034651762682721</v>
      </c>
      <c r="M47" s="206">
        <v>12.13817712811694</v>
      </c>
      <c r="N47" s="206">
        <v>12.13817712811694</v>
      </c>
      <c r="O47" s="206">
        <v>12.164402407566641</v>
      </c>
      <c r="P47" s="206">
        <v>11.0585554600172</v>
      </c>
      <c r="Q47" s="206">
        <v>18.799570077386068</v>
      </c>
      <c r="R47" s="206">
        <v>18.799570077386068</v>
      </c>
      <c r="S47" s="206">
        <v>17.693723129836631</v>
      </c>
      <c r="T47" s="206">
        <v>21.011263972484951</v>
      </c>
      <c r="U47" s="206">
        <v>9.9527085124677548</v>
      </c>
      <c r="V47" s="206">
        <v>11.0585554600172</v>
      </c>
      <c r="W47" s="206">
        <v>11.0585554600172</v>
      </c>
      <c r="DA47" s="71" t="s">
        <v>462</v>
      </c>
    </row>
    <row r="48" spans="1:105" ht="12" customHeight="1" x14ac:dyDescent="0.25">
      <c r="A48" s="18" t="s">
        <v>69</v>
      </c>
      <c r="B48" s="206">
        <v>2.0540842648323299</v>
      </c>
      <c r="C48" s="206">
        <v>2.0540842648323299</v>
      </c>
      <c r="D48" s="206">
        <v>2.0540842648323299</v>
      </c>
      <c r="E48" s="206">
        <v>3.0810834049871021</v>
      </c>
      <c r="F48" s="206">
        <v>2.0445399828030948</v>
      </c>
      <c r="G48" s="206">
        <v>2.0445399828030948</v>
      </c>
      <c r="H48" s="206">
        <v>4.086500429922614</v>
      </c>
      <c r="I48" s="206">
        <v>6.1300945829750644</v>
      </c>
      <c r="J48" s="206">
        <v>7.1520206362854681</v>
      </c>
      <c r="K48" s="206">
        <v>6.1308684436801384</v>
      </c>
      <c r="L48" s="206">
        <v>8.1754084264832318</v>
      </c>
      <c r="M48" s="206">
        <v>7.1524505588993978</v>
      </c>
      <c r="N48" s="206">
        <v>9.1960447119518491</v>
      </c>
      <c r="O48" s="206">
        <v>6.1908856405846944</v>
      </c>
      <c r="P48" s="206">
        <v>6.1908856405846944</v>
      </c>
      <c r="Q48" s="206">
        <v>6.1828890799656051</v>
      </c>
      <c r="R48" s="206">
        <v>6.1771281169389507</v>
      </c>
      <c r="S48" s="206">
        <v>6.1596732588134131</v>
      </c>
      <c r="T48" s="206">
        <v>7.183404987102322</v>
      </c>
      <c r="U48" s="206">
        <v>9.2388650042992246</v>
      </c>
      <c r="V48" s="206">
        <v>5.1330180567497852</v>
      </c>
      <c r="W48" s="206">
        <v>5.9648323301805668</v>
      </c>
      <c r="DA48" s="71" t="s">
        <v>463</v>
      </c>
    </row>
    <row r="49" spans="1:105" ht="12" customHeight="1" x14ac:dyDescent="0.25">
      <c r="A49" s="18" t="s">
        <v>70</v>
      </c>
      <c r="B49" s="206">
        <v>10.798194325021489</v>
      </c>
      <c r="C49" s="206">
        <v>17.669819432502148</v>
      </c>
      <c r="D49" s="206">
        <v>3.9266552020636278</v>
      </c>
      <c r="E49" s="206">
        <v>3.9266552020636278</v>
      </c>
      <c r="F49" s="206">
        <v>2.9449699054170249</v>
      </c>
      <c r="G49" s="206">
        <v>3.9266552020636278</v>
      </c>
      <c r="H49" s="206">
        <v>11.779879621668099</v>
      </c>
      <c r="I49" s="206">
        <v>13.74316423043852</v>
      </c>
      <c r="J49" s="206">
        <v>11.732588134135851</v>
      </c>
      <c r="K49" s="206">
        <v>10.7548581255374</v>
      </c>
      <c r="L49" s="206">
        <v>13.68804815133276</v>
      </c>
      <c r="M49" s="206">
        <v>12.715563198624251</v>
      </c>
      <c r="N49" s="206">
        <v>10.7737747205503</v>
      </c>
      <c r="O49" s="206">
        <v>9.6434221840068783</v>
      </c>
      <c r="P49" s="206">
        <v>7.7151332760103184</v>
      </c>
      <c r="Q49" s="206">
        <v>6.747377472055029</v>
      </c>
      <c r="R49" s="206">
        <v>7.7193465176268274</v>
      </c>
      <c r="S49" s="206">
        <v>7.7195184866723991</v>
      </c>
      <c r="T49" s="206">
        <v>7.7195184866723991</v>
      </c>
      <c r="U49" s="206">
        <v>4.8246775580395527</v>
      </c>
      <c r="V49" s="206">
        <v>6.7546001719690452</v>
      </c>
      <c r="W49" s="206">
        <v>4.8246775580395527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0.88374892519346515</v>
      </c>
      <c r="P50" s="206">
        <v>1.7674978503869301</v>
      </c>
      <c r="Q50" s="206">
        <v>2.6511607910576092</v>
      </c>
      <c r="R50" s="206">
        <v>2.6511607910576092</v>
      </c>
      <c r="S50" s="206">
        <v>0.88374892519346515</v>
      </c>
      <c r="T50" s="206">
        <v>1.9517626827171111</v>
      </c>
      <c r="U50" s="206">
        <v>2.8537403267411858</v>
      </c>
      <c r="V50" s="206">
        <v>2.952536543422184</v>
      </c>
      <c r="W50" s="206">
        <v>1.989251934651763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4.2992261392949267E-2</v>
      </c>
      <c r="C51" s="206">
        <f t="shared" si="16"/>
        <v>4.2992261392949267E-2</v>
      </c>
      <c r="D51" s="206">
        <f t="shared" si="16"/>
        <v>4.2992261392949267E-2</v>
      </c>
      <c r="E51" s="206">
        <f t="shared" si="16"/>
        <v>4.2992261392949267E-2</v>
      </c>
      <c r="F51" s="206">
        <f t="shared" si="16"/>
        <v>4.2992261392949267E-2</v>
      </c>
      <c r="G51" s="206">
        <f t="shared" si="16"/>
        <v>0.25795356835769562</v>
      </c>
      <c r="H51" s="206">
        <f t="shared" si="16"/>
        <v>0.27944969905417022</v>
      </c>
      <c r="I51" s="206">
        <f t="shared" si="16"/>
        <v>0.30094582975064488</v>
      </c>
      <c r="J51" s="206">
        <f t="shared" si="16"/>
        <v>0.30094582975064488</v>
      </c>
      <c r="K51" s="206">
        <f t="shared" si="16"/>
        <v>1.139294926913156</v>
      </c>
      <c r="L51" s="206">
        <f t="shared" si="16"/>
        <v>1.3327601031814269</v>
      </c>
      <c r="M51" s="206">
        <f t="shared" si="16"/>
        <v>1.547721410146174</v>
      </c>
      <c r="N51" s="206">
        <f t="shared" si="16"/>
        <v>1.3327601031814269</v>
      </c>
      <c r="O51" s="206">
        <f t="shared" si="16"/>
        <v>1.3112639724849531</v>
      </c>
      <c r="P51" s="206">
        <f t="shared" si="16"/>
        <v>1.268271711092003</v>
      </c>
      <c r="Q51" s="206">
        <f t="shared" si="16"/>
        <v>1.3112639724849531</v>
      </c>
      <c r="R51" s="206">
        <f t="shared" si="16"/>
        <v>1.139294926913156</v>
      </c>
      <c r="S51" s="206">
        <f t="shared" si="16"/>
        <v>1.1039552880481509</v>
      </c>
      <c r="T51" s="206">
        <f t="shared" si="16"/>
        <v>1.2038693035253649</v>
      </c>
      <c r="U51" s="206">
        <f t="shared" si="16"/>
        <v>1.1608770421324159</v>
      </c>
      <c r="V51" s="206">
        <f t="shared" si="16"/>
        <v>1.2253654342218401</v>
      </c>
      <c r="W51" s="206">
        <f t="shared" si="16"/>
        <v>1.335511607910576</v>
      </c>
      <c r="DA51" s="71"/>
    </row>
    <row r="52" spans="1:105" ht="12" customHeight="1" x14ac:dyDescent="0.25">
      <c r="A52" s="18" t="s">
        <v>72</v>
      </c>
      <c r="B52" s="206">
        <v>4.2992261392949267E-2</v>
      </c>
      <c r="C52" s="206">
        <v>4.2992261392949267E-2</v>
      </c>
      <c r="D52" s="206">
        <v>4.2992261392949267E-2</v>
      </c>
      <c r="E52" s="206">
        <v>4.2992261392949267E-2</v>
      </c>
      <c r="F52" s="206">
        <v>4.2992261392949267E-2</v>
      </c>
      <c r="G52" s="206">
        <v>0.25795356835769562</v>
      </c>
      <c r="H52" s="206">
        <v>0.27944969905417022</v>
      </c>
      <c r="I52" s="206">
        <v>0.30094582975064488</v>
      </c>
      <c r="J52" s="206">
        <v>0.30094582975064488</v>
      </c>
      <c r="K52" s="206">
        <v>1.139294926913156</v>
      </c>
      <c r="L52" s="206">
        <v>1.3327601031814269</v>
      </c>
      <c r="M52" s="206">
        <v>1.547721410146174</v>
      </c>
      <c r="N52" s="206">
        <v>1.3327601031814269</v>
      </c>
      <c r="O52" s="206">
        <v>1.3112639724849531</v>
      </c>
      <c r="P52" s="206">
        <v>1.268271711092003</v>
      </c>
      <c r="Q52" s="206">
        <v>1.3112639724849531</v>
      </c>
      <c r="R52" s="206">
        <v>1.139294926913156</v>
      </c>
      <c r="S52" s="206">
        <v>1.1039552880481509</v>
      </c>
      <c r="T52" s="206">
        <v>1.2038693035253649</v>
      </c>
      <c r="U52" s="206">
        <v>1.1608770421324159</v>
      </c>
      <c r="V52" s="206">
        <v>1.2253654342218401</v>
      </c>
      <c r="W52" s="206">
        <v>1.335511607910576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0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0.16715391229578669</v>
      </c>
      <c r="R54" s="206">
        <f t="shared" si="17"/>
        <v>4.7807394668959592E-2</v>
      </c>
      <c r="S54" s="206">
        <f t="shared" si="17"/>
        <v>0</v>
      </c>
      <c r="T54" s="206">
        <f t="shared" si="17"/>
        <v>1.647979363714531</v>
      </c>
      <c r="U54" s="206">
        <f t="shared" si="17"/>
        <v>1.6241616509028369</v>
      </c>
      <c r="V54" s="206">
        <f t="shared" si="17"/>
        <v>1.767411865864144</v>
      </c>
      <c r="W54" s="206">
        <f t="shared" si="17"/>
        <v>0.91281169389509875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0.16715391229578669</v>
      </c>
      <c r="R55" s="206">
        <v>4.7807394668959592E-2</v>
      </c>
      <c r="S55" s="206">
        <v>0</v>
      </c>
      <c r="T55" s="206">
        <v>1.647979363714531</v>
      </c>
      <c r="U55" s="206">
        <v>1.6241616509028369</v>
      </c>
      <c r="V55" s="206">
        <v>1.767411865864144</v>
      </c>
      <c r="W55" s="206">
        <v>0.71650902837489239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0</v>
      </c>
      <c r="S57" s="206">
        <v>0</v>
      </c>
      <c r="T57" s="206">
        <v>0</v>
      </c>
      <c r="U57" s="206">
        <v>0</v>
      </c>
      <c r="V57" s="206">
        <v>0</v>
      </c>
      <c r="W57" s="206">
        <v>0.19630266552020631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60.571281169389501</v>
      </c>
      <c r="J61" s="206">
        <v>46.694411006018917</v>
      </c>
      <c r="K61" s="206">
        <v>48.676784178847797</v>
      </c>
      <c r="L61" s="206">
        <v>57.967927773000859</v>
      </c>
      <c r="M61" s="206">
        <v>52.426655202063621</v>
      </c>
      <c r="N61" s="206">
        <v>52.999914015477209</v>
      </c>
      <c r="O61" s="206">
        <v>48.700687876182293</v>
      </c>
      <c r="P61" s="206">
        <v>50.492003439380909</v>
      </c>
      <c r="Q61" s="206">
        <v>51.877300085984523</v>
      </c>
      <c r="R61" s="206">
        <v>52.068443680137577</v>
      </c>
      <c r="S61" s="206">
        <v>47.387016337059322</v>
      </c>
      <c r="T61" s="206">
        <v>47.076526225279437</v>
      </c>
      <c r="U61" s="206">
        <v>46.598796216680988</v>
      </c>
      <c r="V61" s="206">
        <v>46.980997420464313</v>
      </c>
      <c r="W61" s="206">
        <v>45.762854686156487</v>
      </c>
      <c r="DA61" s="71" t="s">
        <v>474</v>
      </c>
    </row>
    <row r="62" spans="1:105" ht="12" customHeight="1" x14ac:dyDescent="0.25">
      <c r="A62" s="21" t="s">
        <v>38</v>
      </c>
      <c r="B62" s="209">
        <v>151.41874462596729</v>
      </c>
      <c r="C62" s="209">
        <v>132.07222699914021</v>
      </c>
      <c r="D62" s="209">
        <v>142.6483233018057</v>
      </c>
      <c r="E62" s="209">
        <v>162.33877901977641</v>
      </c>
      <c r="F62" s="209">
        <v>177.38607050730869</v>
      </c>
      <c r="G62" s="209">
        <v>161.13499570077391</v>
      </c>
      <c r="H62" s="209">
        <v>172.3129836629407</v>
      </c>
      <c r="I62" s="209">
        <v>174.20464316423039</v>
      </c>
      <c r="J62" s="209">
        <v>164.14445399828031</v>
      </c>
      <c r="K62" s="209">
        <v>143.33619948409279</v>
      </c>
      <c r="L62" s="209">
        <v>164.05846947549441</v>
      </c>
      <c r="M62" s="209">
        <v>152.9664660361135</v>
      </c>
      <c r="N62" s="209">
        <v>159.5872742906277</v>
      </c>
      <c r="O62" s="209">
        <v>164.48839208942391</v>
      </c>
      <c r="P62" s="209">
        <v>164.23043852106619</v>
      </c>
      <c r="Q62" s="209">
        <v>159.1573516766982</v>
      </c>
      <c r="R62" s="209">
        <v>159.07136715391229</v>
      </c>
      <c r="S62" s="209">
        <v>162.9406706792777</v>
      </c>
      <c r="T62" s="209">
        <v>166.20808254514179</v>
      </c>
      <c r="U62" s="209">
        <v>168.52966466036111</v>
      </c>
      <c r="V62" s="209">
        <v>170.5932932072227</v>
      </c>
      <c r="W62" s="209">
        <v>168.0997420464316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181.24342218400679</v>
      </c>
      <c r="C63" s="286">
        <f t="shared" si="18"/>
        <v>168.76852966466043</v>
      </c>
      <c r="D63" s="286">
        <f t="shared" si="18"/>
        <v>167.10859845227861</v>
      </c>
      <c r="E63" s="286">
        <f t="shared" si="18"/>
        <v>190.32914875322439</v>
      </c>
      <c r="F63" s="286">
        <f t="shared" si="18"/>
        <v>201.15124677558046</v>
      </c>
      <c r="G63" s="286">
        <f t="shared" si="18"/>
        <v>183.59372312983663</v>
      </c>
      <c r="H63" s="286">
        <f t="shared" si="18"/>
        <v>211.30920034393813</v>
      </c>
      <c r="I63" s="286">
        <f t="shared" si="18"/>
        <v>277.80051590713668</v>
      </c>
      <c r="J63" s="286">
        <f t="shared" si="18"/>
        <v>253.57463456577821</v>
      </c>
      <c r="K63" s="286">
        <f t="shared" si="18"/>
        <v>224.86792777300073</v>
      </c>
      <c r="L63" s="286">
        <f t="shared" si="18"/>
        <v>262.55563198624247</v>
      </c>
      <c r="M63" s="286">
        <f t="shared" si="18"/>
        <v>245.24539982803088</v>
      </c>
      <c r="N63" s="286">
        <f t="shared" si="18"/>
        <v>251.62648323301804</v>
      </c>
      <c r="O63" s="286">
        <f t="shared" si="18"/>
        <v>249.68116938950982</v>
      </c>
      <c r="P63" s="286">
        <f t="shared" si="18"/>
        <v>248.32132416165092</v>
      </c>
      <c r="Q63" s="286">
        <f t="shared" si="18"/>
        <v>252.49260533104035</v>
      </c>
      <c r="R63" s="286">
        <f t="shared" si="18"/>
        <v>254.5679277730008</v>
      </c>
      <c r="S63" s="286">
        <f t="shared" si="18"/>
        <v>250.31650902837484</v>
      </c>
      <c r="T63" s="286">
        <f t="shared" si="18"/>
        <v>260.47755803955272</v>
      </c>
      <c r="U63" s="286">
        <f t="shared" si="18"/>
        <v>250.56010318142731</v>
      </c>
      <c r="V63" s="286">
        <f t="shared" si="18"/>
        <v>252.30051590713674</v>
      </c>
      <c r="W63" s="286">
        <f t="shared" si="18"/>
        <v>245.08245915735159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4.327800926591383</v>
      </c>
      <c r="C65" s="284">
        <f t="shared" si="19"/>
        <v>2.9219433246063429</v>
      </c>
      <c r="D65" s="284">
        <f t="shared" si="19"/>
        <v>2.6540871339588308</v>
      </c>
      <c r="E65" s="284">
        <f t="shared" si="19"/>
        <v>3.0545709056161638</v>
      </c>
      <c r="F65" s="284">
        <f t="shared" si="19"/>
        <v>3.801717449103045</v>
      </c>
      <c r="G65" s="284">
        <f t="shared" si="19"/>
        <v>3.2401212643450288</v>
      </c>
      <c r="H65" s="284">
        <f t="shared" si="19"/>
        <v>3.7512568149121388</v>
      </c>
      <c r="I65" s="284">
        <f t="shared" si="19"/>
        <v>5.6039101298549863</v>
      </c>
      <c r="J65" s="284">
        <f t="shared" si="19"/>
        <v>2.956133925438301</v>
      </c>
      <c r="K65" s="284">
        <f t="shared" si="19"/>
        <v>2.0511772874266412</v>
      </c>
      <c r="L65" s="284">
        <f t="shared" si="19"/>
        <v>2.6807907621154561</v>
      </c>
      <c r="M65" s="284">
        <f t="shared" si="19"/>
        <v>2.40110789487079</v>
      </c>
      <c r="N65" s="284">
        <f t="shared" si="19"/>
        <v>2.4489649818890489</v>
      </c>
      <c r="O65" s="284">
        <f t="shared" si="19"/>
        <v>2.6529809549609111</v>
      </c>
      <c r="P65" s="284">
        <f t="shared" si="19"/>
        <v>2.7771549805133331</v>
      </c>
      <c r="Q65" s="284">
        <f t="shared" si="19"/>
        <v>2.739155227042938</v>
      </c>
      <c r="R65" s="284">
        <f t="shared" si="19"/>
        <v>2.9191472937253118</v>
      </c>
      <c r="S65" s="284">
        <f t="shared" si="19"/>
        <v>3.3880122555682481</v>
      </c>
      <c r="T65" s="284">
        <f t="shared" si="19"/>
        <v>3.6699272781338022</v>
      </c>
      <c r="U65" s="284">
        <f t="shared" si="19"/>
        <v>3.4142505780370991</v>
      </c>
      <c r="V65" s="284">
        <f t="shared" si="19"/>
        <v>3.641811174560448</v>
      </c>
      <c r="W65" s="284">
        <f t="shared" si="19"/>
        <v>3.1805007384989969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4.327800926591383</v>
      </c>
      <c r="C67" s="284">
        <f>NFM_fec!C72</f>
        <v>2.9219433246063429</v>
      </c>
      <c r="D67" s="284">
        <f>NFM_fec!D72</f>
        <v>2.6540871339588308</v>
      </c>
      <c r="E67" s="284">
        <f>NFM_fec!E72</f>
        <v>3.0545709056161638</v>
      </c>
      <c r="F67" s="284">
        <f>NFM_fec!F72</f>
        <v>3.801717449103045</v>
      </c>
      <c r="G67" s="284">
        <f>NFM_fec!G72</f>
        <v>3.2401212643450288</v>
      </c>
      <c r="H67" s="284">
        <f>NFM_fec!H72</f>
        <v>3.7512568149121388</v>
      </c>
      <c r="I67" s="284">
        <f>NFM_fec!I72</f>
        <v>5.6039101298549863</v>
      </c>
      <c r="J67" s="284">
        <f>NFM_fec!J72</f>
        <v>2.956133925438301</v>
      </c>
      <c r="K67" s="284">
        <f>NFM_fec!K72</f>
        <v>2.0511772874266412</v>
      </c>
      <c r="L67" s="284">
        <f>NFM_fec!L72</f>
        <v>2.6807907621154561</v>
      </c>
      <c r="M67" s="284">
        <f>NFM_fec!M72</f>
        <v>2.40110789487079</v>
      </c>
      <c r="N67" s="284">
        <f>NFM_fec!N72</f>
        <v>2.4489649818890489</v>
      </c>
      <c r="O67" s="284">
        <f>NFM_fec!O72</f>
        <v>2.6529809549609111</v>
      </c>
      <c r="P67" s="284">
        <f>NFM_fec!P72</f>
        <v>2.7771549805133331</v>
      </c>
      <c r="Q67" s="284">
        <f>NFM_fec!Q72</f>
        <v>2.739155227042938</v>
      </c>
      <c r="R67" s="284">
        <f>NFM_fec!R72</f>
        <v>2.9191472937253118</v>
      </c>
      <c r="S67" s="284">
        <f>NFM_fec!S72</f>
        <v>3.3880122555682481</v>
      </c>
      <c r="T67" s="284">
        <f>NFM_fec!T72</f>
        <v>3.6699272781338022</v>
      </c>
      <c r="U67" s="284">
        <f>NFM_fec!U72</f>
        <v>3.4142505780370991</v>
      </c>
      <c r="V67" s="284">
        <f>NFM_fec!V72</f>
        <v>3.641811174560448</v>
      </c>
      <c r="W67" s="284">
        <f>NFM_fec!W72</f>
        <v>3.1805007384989969</v>
      </c>
      <c r="DA67" s="94"/>
    </row>
    <row r="68" spans="1:105" ht="12" customHeight="1" x14ac:dyDescent="0.25">
      <c r="A68" s="52" t="s">
        <v>45</v>
      </c>
      <c r="B68" s="244">
        <f>NFM_fec!B115</f>
        <v>176.91562125741541</v>
      </c>
      <c r="C68" s="244">
        <f>NFM_fec!C115</f>
        <v>165.8465863400541</v>
      </c>
      <c r="D68" s="244">
        <f>NFM_fec!D115</f>
        <v>164.45451131831979</v>
      </c>
      <c r="E68" s="244">
        <f>NFM_fec!E115</f>
        <v>187.27457784760821</v>
      </c>
      <c r="F68" s="244">
        <f>NFM_fec!F115</f>
        <v>197.34952932647741</v>
      </c>
      <c r="G68" s="244">
        <f>NFM_fec!G115</f>
        <v>180.35360186549161</v>
      </c>
      <c r="H68" s="244">
        <f>NFM_fec!H115</f>
        <v>207.55794352902601</v>
      </c>
      <c r="I68" s="244">
        <f>NFM_fec!I115</f>
        <v>272.19660577728172</v>
      </c>
      <c r="J68" s="244">
        <f>NFM_fec!J115</f>
        <v>250.6185006403399</v>
      </c>
      <c r="K68" s="244">
        <f>NFM_fec!K115</f>
        <v>222.81675048557409</v>
      </c>
      <c r="L68" s="244">
        <f>NFM_fec!L115</f>
        <v>259.87484122412701</v>
      </c>
      <c r="M68" s="244">
        <f>NFM_fec!M115</f>
        <v>242.84429193316009</v>
      </c>
      <c r="N68" s="244">
        <f>NFM_fec!N115</f>
        <v>249.17751825112899</v>
      </c>
      <c r="O68" s="244">
        <f>NFM_fec!O115</f>
        <v>247.02818843454889</v>
      </c>
      <c r="P68" s="244">
        <f>NFM_fec!P115</f>
        <v>245.54416918113759</v>
      </c>
      <c r="Q68" s="244">
        <f>NFM_fec!Q115</f>
        <v>249.75345010399741</v>
      </c>
      <c r="R68" s="244">
        <f>NFM_fec!R115</f>
        <v>251.6487804792755</v>
      </c>
      <c r="S68" s="244">
        <f>NFM_fec!S115</f>
        <v>246.9284967728066</v>
      </c>
      <c r="T68" s="244">
        <f>NFM_fec!T115</f>
        <v>256.80763076141892</v>
      </c>
      <c r="U68" s="244">
        <f>NFM_fec!U115</f>
        <v>247.14585260339021</v>
      </c>
      <c r="V68" s="244">
        <f>NFM_fec!V115</f>
        <v>248.6587047325763</v>
      </c>
      <c r="W68" s="244">
        <f>NFM_fec!W115</f>
        <v>241.90195841885259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111.78781257206634</v>
      </c>
      <c r="C70" s="205">
        <f t="shared" si="20"/>
        <v>134.61487257391306</v>
      </c>
      <c r="D70" s="205">
        <f t="shared" si="20"/>
        <v>92.892296413793872</v>
      </c>
      <c r="E70" s="205">
        <f t="shared" si="20"/>
        <v>104.99886156220862</v>
      </c>
      <c r="F70" s="205">
        <f t="shared" si="20"/>
        <v>93.235261027529944</v>
      </c>
      <c r="G70" s="205">
        <f t="shared" si="20"/>
        <v>86.686667364800755</v>
      </c>
      <c r="H70" s="205">
        <f t="shared" si="20"/>
        <v>137.07034718007611</v>
      </c>
      <c r="I70" s="205">
        <f t="shared" si="20"/>
        <v>150.85349809328741</v>
      </c>
      <c r="J70" s="205">
        <f t="shared" si="20"/>
        <v>151.25635639257624</v>
      </c>
      <c r="K70" s="205">
        <f t="shared" si="20"/>
        <v>120.37538047558223</v>
      </c>
      <c r="L70" s="205">
        <f t="shared" si="20"/>
        <v>146.98524496567808</v>
      </c>
      <c r="M70" s="205">
        <f t="shared" si="20"/>
        <v>147.57091864270458</v>
      </c>
      <c r="N70" s="205">
        <f t="shared" si="20"/>
        <v>144.72329651378254</v>
      </c>
      <c r="O70" s="205">
        <f t="shared" si="20"/>
        <v>138.33468838034895</v>
      </c>
      <c r="P70" s="205">
        <f t="shared" si="20"/>
        <v>126.79592037658881</v>
      </c>
      <c r="Q70" s="205">
        <f t="shared" si="20"/>
        <v>148.22734788181174</v>
      </c>
      <c r="R70" s="205">
        <f t="shared" si="20"/>
        <v>152.38055018022527</v>
      </c>
      <c r="S70" s="205">
        <f t="shared" si="20"/>
        <v>144.43506793270529</v>
      </c>
      <c r="T70" s="205">
        <f t="shared" si="20"/>
        <v>168.72703016340827</v>
      </c>
      <c r="U70" s="205">
        <f t="shared" si="20"/>
        <v>136.37166925005491</v>
      </c>
      <c r="V70" s="205">
        <f t="shared" si="20"/>
        <v>136.63683614003801</v>
      </c>
      <c r="W70" s="205">
        <f t="shared" si="20"/>
        <v>115.20032359496717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98.972625450366351</v>
      </c>
      <c r="C71" s="215">
        <f>NFM_emi!C5+(NFM_emi!C34-NFM_emi!C70)+NFM_emi!C72+(NFM_emi!C115-NFM_emi!C158)</f>
        <v>121.24069833151307</v>
      </c>
      <c r="D71" s="215">
        <f>NFM_emi!D5+(NFM_emi!D34-NFM_emi!D70)+NFM_emi!D72+(NFM_emi!D115-NFM_emi!D158)</f>
        <v>79.408349640993876</v>
      </c>
      <c r="E71" s="215">
        <f>NFM_emi!E5+(NFM_emi!E34-NFM_emi!E70)+NFM_emi!E72+(NFM_emi!E115-NFM_emi!E158)</f>
        <v>91.763669938708617</v>
      </c>
      <c r="F71" s="215">
        <f>NFM_emi!F5+(NFM_emi!F34-NFM_emi!F70)+NFM_emi!F72+(NFM_emi!F115-NFM_emi!F158)</f>
        <v>79.536129538429947</v>
      </c>
      <c r="G71" s="215">
        <f>NFM_emi!G5+(NFM_emi!G34-NFM_emi!G70)+NFM_emi!G72+(NFM_emi!G115-NFM_emi!G158)</f>
        <v>74.053123562100751</v>
      </c>
      <c r="H71" s="215">
        <f>NFM_emi!H5+(NFM_emi!H34-NFM_emi!H70)+NFM_emi!H72+(NFM_emi!H115-NFM_emi!H158)</f>
        <v>123.37897716217611</v>
      </c>
      <c r="I71" s="215">
        <f>NFM_emi!I5+(NFM_emi!I34-NFM_emi!I70)+NFM_emi!I72+(NFM_emi!I115-NFM_emi!I158)</f>
        <v>136.13173920038741</v>
      </c>
      <c r="J71" s="215">
        <f>NFM_emi!J5+(NFM_emi!J34-NFM_emi!J70)+NFM_emi!J72+(NFM_emi!J115-NFM_emi!J158)</f>
        <v>135.91373996907623</v>
      </c>
      <c r="K71" s="215">
        <f>NFM_emi!K5+(NFM_emi!K34-NFM_emi!K70)+NFM_emi!K72+(NFM_emi!K115-NFM_emi!K158)</f>
        <v>104.67408090268223</v>
      </c>
      <c r="L71" s="215">
        <f>NFM_emi!L5+(NFM_emi!L34-NFM_emi!L70)+NFM_emi!L72+(NFM_emi!L115-NFM_emi!L158)</f>
        <v>130.14589536037806</v>
      </c>
      <c r="M71" s="215">
        <f>NFM_emi!M5+(NFM_emi!M34-NFM_emi!M70)+NFM_emi!M72+(NFM_emi!M115-NFM_emi!M158)</f>
        <v>127.14538158030459</v>
      </c>
      <c r="N71" s="215">
        <f>NFM_emi!N5+(NFM_emi!N34-NFM_emi!N70)+NFM_emi!N72+(NFM_emi!N115-NFM_emi!N158)</f>
        <v>123.57167813668254</v>
      </c>
      <c r="O71" s="215">
        <f>NFM_emi!O5+(NFM_emi!O34-NFM_emi!O70)+NFM_emi!O72+(NFM_emi!O115-NFM_emi!O158)</f>
        <v>116.43272838034895</v>
      </c>
      <c r="P71" s="215">
        <f>NFM_emi!P5+(NFM_emi!P34-NFM_emi!P70)+NFM_emi!P72+(NFM_emi!P115-NFM_emi!P158)</f>
        <v>106.75726037658882</v>
      </c>
      <c r="Q71" s="215">
        <f>NFM_emi!Q5+(NFM_emi!Q34-NFM_emi!Q70)+NFM_emi!Q72+(NFM_emi!Q115-NFM_emi!Q158)</f>
        <v>127.77567788181175</v>
      </c>
      <c r="R71" s="215">
        <f>NFM_emi!R5+(NFM_emi!R34-NFM_emi!R70)+NFM_emi!R72+(NFM_emi!R115-NFM_emi!R158)</f>
        <v>135.19341018022527</v>
      </c>
      <c r="S71" s="215">
        <f>NFM_emi!S5+(NFM_emi!S34-NFM_emi!S70)+NFM_emi!S72+(NFM_emi!S115-NFM_emi!S158)</f>
        <v>124.3513179327053</v>
      </c>
      <c r="T71" s="215">
        <f>NFM_emi!T5+(NFM_emi!T34-NFM_emi!T70)+NFM_emi!T72+(NFM_emi!T115-NFM_emi!T158)</f>
        <v>146.41053016340828</v>
      </c>
      <c r="U71" s="215">
        <f>NFM_emi!U5+(NFM_emi!U34-NFM_emi!U70)+NFM_emi!U72+(NFM_emi!U115-NFM_emi!U158)</f>
        <v>113.61224925005492</v>
      </c>
      <c r="V71" s="215">
        <f>NFM_emi!V5+(NFM_emi!V34-NFM_emi!V70)+NFM_emi!V72+(NFM_emi!V115-NFM_emi!V158)</f>
        <v>111.58918614003802</v>
      </c>
      <c r="W71" s="215">
        <f>NFM_emi!W5+(NFM_emi!W34-NFM_emi!W70)+NFM_emi!W72+(NFM_emi!W115-NFM_emi!W158)</f>
        <v>96.246772884197171</v>
      </c>
      <c r="DA71" s="85"/>
    </row>
    <row r="72" spans="1:105" ht="12" customHeight="1" x14ac:dyDescent="0.25">
      <c r="A72" s="14" t="s">
        <v>147</v>
      </c>
      <c r="B72" s="206">
        <f>NFM_emi!B70+NFM_emi!B158</f>
        <v>12.815187121699999</v>
      </c>
      <c r="C72" s="206">
        <f>NFM_emi!C70+NFM_emi!C158</f>
        <v>13.374174242400001</v>
      </c>
      <c r="D72" s="206">
        <f>NFM_emi!D70+NFM_emi!D158</f>
        <v>13.4839467728</v>
      </c>
      <c r="E72" s="206">
        <f>NFM_emi!E70+NFM_emi!E158</f>
        <v>13.2351916235</v>
      </c>
      <c r="F72" s="206">
        <f>NFM_emi!F70+NFM_emi!F158</f>
        <v>13.699131489099999</v>
      </c>
      <c r="G72" s="206">
        <f>NFM_emi!G70+NFM_emi!G158</f>
        <v>12.6335438027</v>
      </c>
      <c r="H72" s="206">
        <f>NFM_emi!H70+NFM_emi!H158</f>
        <v>13.691370017900001</v>
      </c>
      <c r="I72" s="206">
        <f>NFM_emi!I70+NFM_emi!I158</f>
        <v>14.721758892900001</v>
      </c>
      <c r="J72" s="206">
        <f>NFM_emi!J70+NFM_emi!J158</f>
        <v>15.342616423500001</v>
      </c>
      <c r="K72" s="206">
        <f>NFM_emi!K70+NFM_emi!K158</f>
        <v>15.7012995729</v>
      </c>
      <c r="L72" s="206">
        <f>NFM_emi!L70+NFM_emi!L158</f>
        <v>16.839349605300001</v>
      </c>
      <c r="M72" s="206">
        <f>NFM_emi!M70+NFM_emi!M158</f>
        <v>20.4255370624</v>
      </c>
      <c r="N72" s="206">
        <f>NFM_emi!N70+NFM_emi!N158</f>
        <v>21.1516183771</v>
      </c>
      <c r="O72" s="206">
        <f>NFM_emi!O70+NFM_emi!O158</f>
        <v>21.901959999999999</v>
      </c>
      <c r="P72" s="206">
        <f>NFM_emi!P70+NFM_emi!P158</f>
        <v>20.03866</v>
      </c>
      <c r="Q72" s="206">
        <f>NFM_emi!Q70+NFM_emi!Q158</f>
        <v>20.45167</v>
      </c>
      <c r="R72" s="206">
        <f>NFM_emi!R70+NFM_emi!R158</f>
        <v>17.187139999999999</v>
      </c>
      <c r="S72" s="206">
        <f>NFM_emi!S70+NFM_emi!S158</f>
        <v>20.083749999999998</v>
      </c>
      <c r="T72" s="206">
        <f>NFM_emi!T70+NFM_emi!T158</f>
        <v>22.316500000000001</v>
      </c>
      <c r="U72" s="206">
        <f>NFM_emi!U70+NFM_emi!U158</f>
        <v>22.759419999999999</v>
      </c>
      <c r="V72" s="206">
        <f>NFM_emi!V70+NFM_emi!V158</f>
        <v>25.047650000000001</v>
      </c>
      <c r="W72" s="206">
        <f>NFM_emi!W70+NFM_emi!W158</f>
        <v>18.953550710769999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111.78781257206636</v>
      </c>
      <c r="C73" s="212">
        <f t="shared" si="21"/>
        <v>134.61487257391309</v>
      </c>
      <c r="D73" s="212">
        <f t="shared" si="21"/>
        <v>92.892296413793872</v>
      </c>
      <c r="E73" s="212">
        <f t="shared" si="21"/>
        <v>104.99886156220862</v>
      </c>
      <c r="F73" s="212">
        <f t="shared" si="21"/>
        <v>93.23526102752993</v>
      </c>
      <c r="G73" s="212">
        <f t="shared" si="21"/>
        <v>86.686667364800755</v>
      </c>
      <c r="H73" s="212">
        <f t="shared" si="21"/>
        <v>137.07034718007611</v>
      </c>
      <c r="I73" s="212">
        <f t="shared" si="21"/>
        <v>150.85349809328741</v>
      </c>
      <c r="J73" s="212">
        <f t="shared" si="21"/>
        <v>151.25635639257624</v>
      </c>
      <c r="K73" s="212">
        <f t="shared" si="21"/>
        <v>120.37538047558223</v>
      </c>
      <c r="L73" s="212">
        <f t="shared" si="21"/>
        <v>146.98524496567808</v>
      </c>
      <c r="M73" s="212">
        <f t="shared" si="21"/>
        <v>147.57091864270458</v>
      </c>
      <c r="N73" s="212">
        <f t="shared" si="21"/>
        <v>144.72329651378254</v>
      </c>
      <c r="O73" s="212">
        <f t="shared" si="21"/>
        <v>138.33468838034895</v>
      </c>
      <c r="P73" s="212">
        <f t="shared" si="21"/>
        <v>126.79592037658881</v>
      </c>
      <c r="Q73" s="212">
        <f t="shared" si="21"/>
        <v>148.22734788181177</v>
      </c>
      <c r="R73" s="212">
        <f t="shared" si="21"/>
        <v>152.38055018022527</v>
      </c>
      <c r="S73" s="212">
        <f t="shared" si="21"/>
        <v>144.43506793270529</v>
      </c>
      <c r="T73" s="212">
        <f t="shared" si="21"/>
        <v>168.72703016340827</v>
      </c>
      <c r="U73" s="212">
        <f t="shared" si="21"/>
        <v>136.37166925005491</v>
      </c>
      <c r="V73" s="212">
        <f t="shared" si="21"/>
        <v>136.63683614003804</v>
      </c>
      <c r="W73" s="212">
        <f t="shared" si="21"/>
        <v>115.20032359496717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2.6721056145880571</v>
      </c>
      <c r="C75" s="284">
        <f t="shared" si="22"/>
        <v>2.2416187607904772</v>
      </c>
      <c r="D75" s="284">
        <f t="shared" si="22"/>
        <v>1.4664654404858091</v>
      </c>
      <c r="E75" s="284">
        <f t="shared" si="22"/>
        <v>1.6964280722445499</v>
      </c>
      <c r="F75" s="284">
        <f t="shared" si="22"/>
        <v>1.8383831649921589</v>
      </c>
      <c r="G75" s="284">
        <f t="shared" si="22"/>
        <v>1.604332505150643</v>
      </c>
      <c r="H75" s="284">
        <f t="shared" si="22"/>
        <v>2.4874110561636948</v>
      </c>
      <c r="I75" s="284">
        <f t="shared" si="22"/>
        <v>1.856006152747127</v>
      </c>
      <c r="J75" s="284">
        <f t="shared" si="22"/>
        <v>1.0973019905900629</v>
      </c>
      <c r="K75" s="284">
        <f t="shared" si="22"/>
        <v>0.64226116811785083</v>
      </c>
      <c r="L75" s="284">
        <f t="shared" si="22"/>
        <v>0.8824891964873165</v>
      </c>
      <c r="M75" s="284">
        <f t="shared" si="22"/>
        <v>0.83152639814172713</v>
      </c>
      <c r="N75" s="284">
        <f t="shared" si="22"/>
        <v>0.82397418265656208</v>
      </c>
      <c r="O75" s="284">
        <f t="shared" si="22"/>
        <v>0.85486685413809327</v>
      </c>
      <c r="P75" s="284">
        <f t="shared" si="22"/>
        <v>0.84675661592199858</v>
      </c>
      <c r="Q75" s="284">
        <f t="shared" si="22"/>
        <v>1.039025753624931</v>
      </c>
      <c r="R75" s="284">
        <f t="shared" si="22"/>
        <v>1.1209593619114351</v>
      </c>
      <c r="S75" s="284">
        <f t="shared" si="22"/>
        <v>1.191784490505263</v>
      </c>
      <c r="T75" s="284">
        <f t="shared" si="22"/>
        <v>1.6114633308628981</v>
      </c>
      <c r="U75" s="284">
        <f t="shared" si="22"/>
        <v>1.2295574291120039</v>
      </c>
      <c r="V75" s="284">
        <f t="shared" si="22"/>
        <v>1.285000539396594</v>
      </c>
      <c r="W75" s="284">
        <f t="shared" si="22"/>
        <v>0.9297056047170229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2.6721056145880571</v>
      </c>
      <c r="C77" s="284">
        <f>NFM_emi!C$72</f>
        <v>2.2416187607904772</v>
      </c>
      <c r="D77" s="284">
        <f>NFM_emi!D$72</f>
        <v>1.4664654404858091</v>
      </c>
      <c r="E77" s="284">
        <f>NFM_emi!E$72</f>
        <v>1.6964280722445499</v>
      </c>
      <c r="F77" s="284">
        <f>NFM_emi!F$72</f>
        <v>1.8383831649921589</v>
      </c>
      <c r="G77" s="284">
        <f>NFM_emi!G$72</f>
        <v>1.604332505150643</v>
      </c>
      <c r="H77" s="284">
        <f>NFM_emi!H$72</f>
        <v>2.4874110561636948</v>
      </c>
      <c r="I77" s="284">
        <f>NFM_emi!I$72</f>
        <v>1.856006152747127</v>
      </c>
      <c r="J77" s="284">
        <f>NFM_emi!J$72</f>
        <v>1.0973019905900629</v>
      </c>
      <c r="K77" s="284">
        <f>NFM_emi!K$72</f>
        <v>0.64226116811785083</v>
      </c>
      <c r="L77" s="284">
        <f>NFM_emi!L$72</f>
        <v>0.8824891964873165</v>
      </c>
      <c r="M77" s="284">
        <f>NFM_emi!M$72</f>
        <v>0.83152639814172713</v>
      </c>
      <c r="N77" s="284">
        <f>NFM_emi!N$72</f>
        <v>0.82397418265656208</v>
      </c>
      <c r="O77" s="284">
        <f>NFM_emi!O$72</f>
        <v>0.85486685413809327</v>
      </c>
      <c r="P77" s="284">
        <f>NFM_emi!P$72</f>
        <v>0.84675661592199858</v>
      </c>
      <c r="Q77" s="284">
        <f>NFM_emi!Q$72</f>
        <v>1.039025753624931</v>
      </c>
      <c r="R77" s="284">
        <f>NFM_emi!R$72</f>
        <v>1.1209593619114351</v>
      </c>
      <c r="S77" s="284">
        <f>NFM_emi!S$72</f>
        <v>1.191784490505263</v>
      </c>
      <c r="T77" s="284">
        <f>NFM_emi!T$72</f>
        <v>1.6114633308628981</v>
      </c>
      <c r="U77" s="284">
        <f>NFM_emi!U$72</f>
        <v>1.2295574291120039</v>
      </c>
      <c r="V77" s="284">
        <f>NFM_emi!V$72</f>
        <v>1.285000539396594</v>
      </c>
      <c r="W77" s="284">
        <f>NFM_emi!W$72</f>
        <v>0.9297056047170229</v>
      </c>
      <c r="DA77" s="94"/>
    </row>
    <row r="78" spans="1:105" ht="12" customHeight="1" x14ac:dyDescent="0.25">
      <c r="A78" s="52" t="s">
        <v>45</v>
      </c>
      <c r="B78" s="244">
        <f>NFM_emi!B$115</f>
        <v>109.1157069574783</v>
      </c>
      <c r="C78" s="244">
        <f>NFM_emi!C$115</f>
        <v>132.3732538131226</v>
      </c>
      <c r="D78" s="244">
        <f>NFM_emi!D$115</f>
        <v>91.425830973308067</v>
      </c>
      <c r="E78" s="244">
        <f>NFM_emi!E$115</f>
        <v>103.30243348996407</v>
      </c>
      <c r="F78" s="244">
        <f>NFM_emi!F$115</f>
        <v>91.396877862537778</v>
      </c>
      <c r="G78" s="244">
        <f>NFM_emi!G$115</f>
        <v>85.082334859650118</v>
      </c>
      <c r="H78" s="244">
        <f>NFM_emi!H$115</f>
        <v>134.58293612391242</v>
      </c>
      <c r="I78" s="244">
        <f>NFM_emi!I$115</f>
        <v>148.9974919405403</v>
      </c>
      <c r="J78" s="244">
        <f>NFM_emi!J$115</f>
        <v>150.15905440198617</v>
      </c>
      <c r="K78" s="244">
        <f>NFM_emi!K$115</f>
        <v>119.73311930746438</v>
      </c>
      <c r="L78" s="244">
        <f>NFM_emi!L$115</f>
        <v>146.10275576919076</v>
      </c>
      <c r="M78" s="244">
        <f>NFM_emi!M$115</f>
        <v>146.73939224456285</v>
      </c>
      <c r="N78" s="244">
        <f>NFM_emi!N$115</f>
        <v>143.89932233112597</v>
      </c>
      <c r="O78" s="244">
        <f>NFM_emi!O$115</f>
        <v>137.47982152621086</v>
      </c>
      <c r="P78" s="244">
        <f>NFM_emi!P$115</f>
        <v>125.94916376066681</v>
      </c>
      <c r="Q78" s="244">
        <f>NFM_emi!Q$115</f>
        <v>147.18832212818683</v>
      </c>
      <c r="R78" s="244">
        <f>NFM_emi!R$115</f>
        <v>151.25959081831382</v>
      </c>
      <c r="S78" s="244">
        <f>NFM_emi!S$115</f>
        <v>143.24328344220004</v>
      </c>
      <c r="T78" s="244">
        <f>NFM_emi!T$115</f>
        <v>167.11556683254537</v>
      </c>
      <c r="U78" s="244">
        <f>NFM_emi!U$115</f>
        <v>135.14211182094292</v>
      </c>
      <c r="V78" s="244">
        <f>NFM_emi!V$115</f>
        <v>135.35183560064144</v>
      </c>
      <c r="W78" s="244">
        <f>NFM_emi!W$115</f>
        <v>114.27061799025014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999.73213051143068</v>
      </c>
      <c r="C82" s="290">
        <f t="shared" si="24"/>
        <v>1052.3514447663742</v>
      </c>
      <c r="D82" s="290">
        <f t="shared" si="24"/>
        <v>970.85392042634317</v>
      </c>
      <c r="E82" s="290">
        <f t="shared" si="24"/>
        <v>1030.2866678992418</v>
      </c>
      <c r="F82" s="290">
        <f t="shared" si="24"/>
        <v>1002.1061384540775</v>
      </c>
      <c r="G82" s="290">
        <f t="shared" si="24"/>
        <v>1269.1565207909355</v>
      </c>
      <c r="H82" s="290">
        <f t="shared" si="24"/>
        <v>1511.4174060465039</v>
      </c>
      <c r="I82" s="290">
        <f t="shared" si="24"/>
        <v>1774.7277494689815</v>
      </c>
      <c r="J82" s="290">
        <f t="shared" si="24"/>
        <v>2962.7327158872145</v>
      </c>
      <c r="K82" s="290">
        <f t="shared" si="24"/>
        <v>2135.2512462199238</v>
      </c>
      <c r="L82" s="290">
        <f t="shared" si="24"/>
        <v>2109.0834349000434</v>
      </c>
      <c r="M82" s="290">
        <f t="shared" si="24"/>
        <v>2049.3243767111921</v>
      </c>
      <c r="N82" s="290">
        <f t="shared" si="24"/>
        <v>2373.3822890080364</v>
      </c>
      <c r="O82" s="290">
        <f t="shared" si="24"/>
        <v>2297.4553215451147</v>
      </c>
      <c r="P82" s="290">
        <f t="shared" si="24"/>
        <v>2474.6562830875114</v>
      </c>
      <c r="Q82" s="290">
        <f t="shared" si="24"/>
        <v>1644.1439404714567</v>
      </c>
      <c r="R82" s="290">
        <f t="shared" si="24"/>
        <v>2171.0463540485475</v>
      </c>
      <c r="S82" s="290">
        <f t="shared" si="24"/>
        <v>2172.9502519502998</v>
      </c>
      <c r="T82" s="290">
        <f t="shared" si="24"/>
        <v>1926.7692787346239</v>
      </c>
      <c r="U82" s="290">
        <f t="shared" si="24"/>
        <v>1918.5191711504028</v>
      </c>
      <c r="V82" s="290">
        <f t="shared" si="24"/>
        <v>2037.8843562794361</v>
      </c>
      <c r="W82" s="290">
        <f t="shared" si="24"/>
        <v>2106.8852018439125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281.60857222401864</v>
      </c>
      <c r="C83" s="291">
        <f t="shared" si="25"/>
        <v>253.21692045743154</v>
      </c>
      <c r="D83" s="291">
        <f t="shared" si="25"/>
        <v>218.22288363102916</v>
      </c>
      <c r="E83" s="291">
        <f t="shared" si="25"/>
        <v>240.0875546270037</v>
      </c>
      <c r="F83" s="291">
        <f t="shared" si="25"/>
        <v>275.8021502237707</v>
      </c>
      <c r="G83" s="291">
        <f t="shared" si="25"/>
        <v>335.60679576028673</v>
      </c>
      <c r="H83" s="291">
        <f t="shared" si="25"/>
        <v>425.56625948047798</v>
      </c>
      <c r="I83" s="291">
        <f t="shared" si="25"/>
        <v>606.74172224092945</v>
      </c>
      <c r="J83" s="291">
        <f t="shared" si="25"/>
        <v>553.80517744569579</v>
      </c>
      <c r="K83" s="291">
        <f t="shared" si="25"/>
        <v>332.6091127068961</v>
      </c>
      <c r="L83" s="291">
        <f t="shared" si="25"/>
        <v>538.56715903160762</v>
      </c>
      <c r="M83" s="291">
        <f t="shared" si="25"/>
        <v>553.29147340745305</v>
      </c>
      <c r="N83" s="291">
        <f t="shared" si="25"/>
        <v>453.76936540067237</v>
      </c>
      <c r="O83" s="291">
        <f t="shared" si="25"/>
        <v>441.80917786138025</v>
      </c>
      <c r="P83" s="291">
        <f t="shared" si="25"/>
        <v>541.70531320937187</v>
      </c>
      <c r="Q83" s="291">
        <f t="shared" si="25"/>
        <v>695.83173189115723</v>
      </c>
      <c r="R83" s="291">
        <f t="shared" si="25"/>
        <v>531.47885785300161</v>
      </c>
      <c r="S83" s="291">
        <f t="shared" si="25"/>
        <v>574.23460159667093</v>
      </c>
      <c r="T83" s="291">
        <f t="shared" si="25"/>
        <v>586.34195618718445</v>
      </c>
      <c r="U83" s="291">
        <f t="shared" si="25"/>
        <v>665.72587902519376</v>
      </c>
      <c r="V83" s="291">
        <f t="shared" si="25"/>
        <v>196.43041653921608</v>
      </c>
      <c r="W83" s="291">
        <f t="shared" si="25"/>
        <v>631.92930584471492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9.655097551738763E-2</v>
      </c>
      <c r="C86" s="293">
        <f t="shared" si="27"/>
        <v>8.472347844486032E-2</v>
      </c>
      <c r="D86" s="293">
        <f t="shared" si="27"/>
        <v>8.5406330736221864E-2</v>
      </c>
      <c r="E86" s="293">
        <f t="shared" si="27"/>
        <v>9.3643916294679913E-2</v>
      </c>
      <c r="F86" s="293">
        <f t="shared" si="27"/>
        <v>9.6819575436842178E-2</v>
      </c>
      <c r="G86" s="293">
        <f t="shared" si="27"/>
        <v>9.4943044051485001E-2</v>
      </c>
      <c r="H86" s="293">
        <f t="shared" si="27"/>
        <v>0.10486279638029068</v>
      </c>
      <c r="I86" s="293">
        <f t="shared" si="27"/>
        <v>0.12671935711858051</v>
      </c>
      <c r="J86" s="293">
        <f t="shared" si="27"/>
        <v>0.11965247006550235</v>
      </c>
      <c r="K86" s="293">
        <f t="shared" si="27"/>
        <v>0.11468701635038529</v>
      </c>
      <c r="L86" s="293">
        <f t="shared" si="27"/>
        <v>0.12928196190757407</v>
      </c>
      <c r="M86" s="293">
        <f t="shared" si="27"/>
        <v>0.12293829782759665</v>
      </c>
      <c r="N86" s="293">
        <f t="shared" si="27"/>
        <v>0.12539503235478999</v>
      </c>
      <c r="O86" s="293">
        <f t="shared" si="27"/>
        <v>0.1277436900501209</v>
      </c>
      <c r="P86" s="293">
        <f t="shared" si="27"/>
        <v>0.13333117194840524</v>
      </c>
      <c r="Q86" s="293">
        <f t="shared" si="27"/>
        <v>0.13543412741868666</v>
      </c>
      <c r="R86" s="293">
        <f t="shared" si="27"/>
        <v>0.13435574601764219</v>
      </c>
      <c r="S86" s="293">
        <f t="shared" si="27"/>
        <v>0.13516905069093349</v>
      </c>
      <c r="T86" s="293">
        <f t="shared" si="27"/>
        <v>0.14274873694557558</v>
      </c>
      <c r="U86" s="293">
        <f t="shared" si="27"/>
        <v>0.14065463368365738</v>
      </c>
      <c r="V86" s="293">
        <f t="shared" si="27"/>
        <v>0.14335017416100956</v>
      </c>
      <c r="W86" s="293">
        <f t="shared" si="27"/>
        <v>0.12519192042900992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9.655097551738763E-2</v>
      </c>
      <c r="C88" s="293">
        <f t="shared" si="29"/>
        <v>8.472347844486032E-2</v>
      </c>
      <c r="D88" s="293">
        <f t="shared" si="29"/>
        <v>8.5406330736221864E-2</v>
      </c>
      <c r="E88" s="293">
        <f t="shared" si="29"/>
        <v>9.3643916294679913E-2</v>
      </c>
      <c r="F88" s="293">
        <f t="shared" si="29"/>
        <v>9.6819575436842178E-2</v>
      </c>
      <c r="G88" s="293">
        <f t="shared" si="29"/>
        <v>9.4943044051485001E-2</v>
      </c>
      <c r="H88" s="293">
        <f t="shared" si="29"/>
        <v>0.10486279638029068</v>
      </c>
      <c r="I88" s="293">
        <f t="shared" si="29"/>
        <v>0.12671935711858051</v>
      </c>
      <c r="J88" s="293">
        <f t="shared" si="29"/>
        <v>0.11965247006550235</v>
      </c>
      <c r="K88" s="293">
        <f t="shared" si="29"/>
        <v>0.11468701635038529</v>
      </c>
      <c r="L88" s="293">
        <f t="shared" si="29"/>
        <v>0.12928196190757407</v>
      </c>
      <c r="M88" s="293">
        <f t="shared" si="29"/>
        <v>0.12293829782759665</v>
      </c>
      <c r="N88" s="293">
        <f t="shared" si="29"/>
        <v>0.12539503235478999</v>
      </c>
      <c r="O88" s="293">
        <f t="shared" si="29"/>
        <v>0.1277436900501209</v>
      </c>
      <c r="P88" s="293">
        <f t="shared" si="29"/>
        <v>0.13333117194840524</v>
      </c>
      <c r="Q88" s="293">
        <f t="shared" si="29"/>
        <v>0.13543412741868666</v>
      </c>
      <c r="R88" s="293">
        <f t="shared" si="29"/>
        <v>0.13435574601764219</v>
      </c>
      <c r="S88" s="293">
        <f t="shared" si="29"/>
        <v>0.13516905069093349</v>
      </c>
      <c r="T88" s="293">
        <f t="shared" si="29"/>
        <v>0.14274873694557558</v>
      </c>
      <c r="U88" s="293">
        <f t="shared" si="29"/>
        <v>0.14065463368365738</v>
      </c>
      <c r="V88" s="293">
        <f t="shared" si="29"/>
        <v>0.14335017416100956</v>
      </c>
      <c r="W88" s="293">
        <f t="shared" si="29"/>
        <v>0.12519192042900992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0.22629134886887711</v>
      </c>
      <c r="C89" s="255">
        <f t="shared" si="30"/>
        <v>0.19857065260514145</v>
      </c>
      <c r="D89" s="255">
        <f t="shared" si="30"/>
        <v>0.19757358736656166</v>
      </c>
      <c r="E89" s="255">
        <f t="shared" si="30"/>
        <v>0.21367732034965334</v>
      </c>
      <c r="F89" s="255">
        <f t="shared" si="30"/>
        <v>0.2209235608177024</v>
      </c>
      <c r="G89" s="255">
        <f t="shared" si="30"/>
        <v>0.21664167883496502</v>
      </c>
      <c r="H89" s="255">
        <f t="shared" si="30"/>
        <v>0.23321397194564747</v>
      </c>
      <c r="I89" s="255">
        <f t="shared" si="30"/>
        <v>0.30039619328306144</v>
      </c>
      <c r="J89" s="255">
        <f t="shared" si="30"/>
        <v>0.27068427642637649</v>
      </c>
      <c r="K89" s="255">
        <f t="shared" si="30"/>
        <v>0.25945115900498655</v>
      </c>
      <c r="L89" s="255">
        <f t="shared" si="30"/>
        <v>0.29246863265569578</v>
      </c>
      <c r="M89" s="255">
        <f t="shared" si="30"/>
        <v>0.26483767965893945</v>
      </c>
      <c r="N89" s="255">
        <f t="shared" si="30"/>
        <v>0.27013005708092319</v>
      </c>
      <c r="O89" s="255">
        <f t="shared" si="30"/>
        <v>0.27518961187658836</v>
      </c>
      <c r="P89" s="255">
        <f t="shared" si="30"/>
        <v>0.27323607626919494</v>
      </c>
      <c r="Q89" s="255">
        <f t="shared" si="30"/>
        <v>0.27754567088890514</v>
      </c>
      <c r="R89" s="255">
        <f t="shared" si="30"/>
        <v>0.27533573979449399</v>
      </c>
      <c r="S89" s="255">
        <f t="shared" si="30"/>
        <v>0.2633187738511728</v>
      </c>
      <c r="T89" s="255">
        <f t="shared" si="30"/>
        <v>0.26507507950571252</v>
      </c>
      <c r="U89" s="255">
        <f t="shared" si="30"/>
        <v>0.26118646654476019</v>
      </c>
      <c r="V89" s="255">
        <f t="shared" si="30"/>
        <v>0.26619190912613599</v>
      </c>
      <c r="W89" s="255">
        <f t="shared" si="30"/>
        <v>0.24479435379440251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5.4756397648239516E-2</v>
      </c>
      <c r="C92" s="293">
        <f>IF(SUM(NFM_ued!C$34,NFM_ued!C$72)=0,"",SUM(NFM_ued!C$34,NFM_ued!C$72)/C$12)</f>
        <v>4.7353078153478105E-2</v>
      </c>
      <c r="D92" s="293">
        <f>IF(SUM(NFM_ued!D$34,NFM_ued!D$72)=0,"",SUM(NFM_ued!D$34,NFM_ued!D$72)/D$12)</f>
        <v>4.8798357859222909E-2</v>
      </c>
      <c r="E92" s="293">
        <f>IF(SUM(NFM_ued!E$34,NFM_ued!E$72)=0,"",SUM(NFM_ued!E$34,NFM_ued!E$72)/E$12)</f>
        <v>5.3509827948655504E-2</v>
      </c>
      <c r="F92" s="293">
        <f>IF(SUM(NFM_ued!F$34,NFM_ued!F$72)=0,"",SUM(NFM_ued!F$34,NFM_ued!F$72)/F$12)</f>
        <v>5.563812032893832E-2</v>
      </c>
      <c r="G92" s="293">
        <f>IF(SUM(NFM_ued!G$34,NFM_ued!G$72)=0,"",SUM(NFM_ued!G$34,NFM_ued!G$72)/G$12)</f>
        <v>5.4481026886257417E-2</v>
      </c>
      <c r="H92" s="293">
        <f>IF(SUM(NFM_ued!H$34,NFM_ued!H$72)=0,"",SUM(NFM_ued!H$34,NFM_ued!H$72)/H$12)</f>
        <v>5.9263478139185366E-2</v>
      </c>
      <c r="I92" s="293">
        <f>IF(SUM(NFM_ued!I$34,NFM_ued!I$72)=0,"",SUM(NFM_ued!I$34,NFM_ued!I$72)/I$12)</f>
        <v>7.5050798974172828E-2</v>
      </c>
      <c r="J92" s="293">
        <f>IF(SUM(NFM_ued!J$34,NFM_ued!J$72)=0,"",SUM(NFM_ued!J$34,NFM_ued!J$72)/J$12)</f>
        <v>7.0555589669692748E-2</v>
      </c>
      <c r="K92" s="293">
        <f>IF(SUM(NFM_ued!K$34,NFM_ued!K$72)=0,"",SUM(NFM_ued!K$34,NFM_ued!K$72)/K$12)</f>
        <v>6.8044780678607822E-2</v>
      </c>
      <c r="L92" s="293">
        <f>IF(SUM(NFM_ued!L$34,NFM_ued!L$72)=0,"",SUM(NFM_ued!L$34,NFM_ued!L$72)/L$12)</f>
        <v>7.6609622082712769E-2</v>
      </c>
      <c r="M92" s="293">
        <f>IF(SUM(NFM_ued!M$34,NFM_ued!M$72)=0,"",SUM(NFM_ued!M$34,NFM_ued!M$72)/M$12)</f>
        <v>7.2725699112065958E-2</v>
      </c>
      <c r="N92" s="293">
        <f>IF(SUM(NFM_ued!N$34,NFM_ued!N$72)=0,"",SUM(NFM_ued!N$34,NFM_ued!N$72)/N$12)</f>
        <v>7.4247902951274036E-2</v>
      </c>
      <c r="O92" s="293">
        <f>IF(SUM(NFM_ued!O$34,NFM_ued!O$72)=0,"",SUM(NFM_ued!O$34,NFM_ued!O$72)/O$12)</f>
        <v>7.5719202124909762E-2</v>
      </c>
      <c r="P92" s="293">
        <f>IF(SUM(NFM_ued!P$34,NFM_ued!P$72)=0,"",SUM(NFM_ued!P$34,NFM_ued!P$72)/P$12)</f>
        <v>7.9225786934120648E-2</v>
      </c>
      <c r="Q92" s="293">
        <f>IF(SUM(NFM_ued!Q$34,NFM_ued!Q$72)=0,"",SUM(NFM_ued!Q$34,NFM_ued!Q$72)/Q$12)</f>
        <v>8.006261277721255E-2</v>
      </c>
      <c r="R92" s="293">
        <f>IF(SUM(NFM_ued!R$34,NFM_ued!R$72)=0,"",SUM(NFM_ued!R$34,NFM_ued!R$72)/R$12)</f>
        <v>7.936542153098311E-2</v>
      </c>
      <c r="S92" s="293">
        <f>IF(SUM(NFM_ued!S$34,NFM_ued!S$72)=0,"",SUM(NFM_ued!S$34,NFM_ued!S$72)/S$12)</f>
        <v>7.9922342474480185E-2</v>
      </c>
      <c r="T92" s="293">
        <f>IF(SUM(NFM_ued!T$34,NFM_ued!T$72)=0,"",SUM(NFM_ued!T$34,NFM_ued!T$72)/T$12)</f>
        <v>8.3910793620881108E-2</v>
      </c>
      <c r="U92" s="293">
        <f>IF(SUM(NFM_ued!U$34,NFM_ued!U$72)=0,"",SUM(NFM_ued!U$34,NFM_ued!U$72)/U$12)</f>
        <v>8.3309519923857864E-2</v>
      </c>
      <c r="V92" s="293">
        <f>IF(SUM(NFM_ued!V$34,NFM_ued!V$72)=0,"",SUM(NFM_ued!V$34,NFM_ued!V$72)/V$12)</f>
        <v>8.4960350579883798E-2</v>
      </c>
      <c r="W92" s="293">
        <f>IF(SUM(NFM_ued!W$34,NFM_ued!W$72)=0,"",SUM(NFM_ued!W$34,NFM_ued!W$72)/W$12)</f>
        <v>7.6491805202880028E-2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5.4756397648239516E-2</v>
      </c>
      <c r="C94" s="293">
        <f>IF(NFM_ued!C$72=0,"",NFM_ued!C$72/C$14)</f>
        <v>4.7353078153478105E-2</v>
      </c>
      <c r="D94" s="293">
        <f>IF(NFM_ued!D$72=0,"",NFM_ued!D$72/D$14)</f>
        <v>4.8798357859222909E-2</v>
      </c>
      <c r="E94" s="293">
        <f>IF(NFM_ued!E$72=0,"",NFM_ued!E$72/E$14)</f>
        <v>5.3509827948655504E-2</v>
      </c>
      <c r="F94" s="293">
        <f>IF(NFM_ued!F$72=0,"",NFM_ued!F$72/F$14)</f>
        <v>5.563812032893832E-2</v>
      </c>
      <c r="G94" s="293">
        <f>IF(NFM_ued!G$72=0,"",NFM_ued!G$72/G$14)</f>
        <v>5.4481026886257417E-2</v>
      </c>
      <c r="H94" s="293">
        <f>IF(NFM_ued!H$72=0,"",NFM_ued!H$72/H$14)</f>
        <v>5.9263478139185366E-2</v>
      </c>
      <c r="I94" s="293">
        <f>IF(NFM_ued!I$72=0,"",NFM_ued!I$72/I$14)</f>
        <v>7.5050798974172828E-2</v>
      </c>
      <c r="J94" s="293">
        <f>IF(NFM_ued!J$72=0,"",NFM_ued!J$72/J$14)</f>
        <v>7.0555589669692748E-2</v>
      </c>
      <c r="K94" s="293">
        <f>IF(NFM_ued!K$72=0,"",NFM_ued!K$72/K$14)</f>
        <v>6.8044780678607822E-2</v>
      </c>
      <c r="L94" s="293">
        <f>IF(NFM_ued!L$72=0,"",NFM_ued!L$72/L$14)</f>
        <v>7.6609622082712769E-2</v>
      </c>
      <c r="M94" s="293">
        <f>IF(NFM_ued!M$72=0,"",NFM_ued!M$72/M$14)</f>
        <v>7.2725699112065958E-2</v>
      </c>
      <c r="N94" s="293">
        <f>IF(NFM_ued!N$72=0,"",NFM_ued!N$72/N$14)</f>
        <v>7.4247902951274036E-2</v>
      </c>
      <c r="O94" s="293">
        <f>IF(NFM_ued!O$72=0,"",NFM_ued!O$72/O$14)</f>
        <v>7.5719202124909762E-2</v>
      </c>
      <c r="P94" s="293">
        <f>IF(NFM_ued!P$72=0,"",NFM_ued!P$72/P$14)</f>
        <v>7.9225786934120648E-2</v>
      </c>
      <c r="Q94" s="293">
        <f>IF(NFM_ued!Q$72=0,"",NFM_ued!Q$72/Q$14)</f>
        <v>8.006261277721255E-2</v>
      </c>
      <c r="R94" s="293">
        <f>IF(NFM_ued!R$72=0,"",NFM_ued!R$72/R$14)</f>
        <v>7.936542153098311E-2</v>
      </c>
      <c r="S94" s="293">
        <f>IF(NFM_ued!S$72=0,"",NFM_ued!S$72/S$14)</f>
        <v>7.9922342474480185E-2</v>
      </c>
      <c r="T94" s="293">
        <f>IF(NFM_ued!T$72=0,"",NFM_ued!T$72/T$14)</f>
        <v>8.3910793620881108E-2</v>
      </c>
      <c r="U94" s="293">
        <f>IF(NFM_ued!U$72=0,"",NFM_ued!U$72/U$14)</f>
        <v>8.3309519923857864E-2</v>
      </c>
      <c r="V94" s="293">
        <f>IF(NFM_ued!V$72=0,"",NFM_ued!V$72/V$14)</f>
        <v>8.4960350579883798E-2</v>
      </c>
      <c r="W94" s="293">
        <f>IF(NFM_ued!W$72=0,"",NFM_ued!W$72/W$14)</f>
        <v>7.6491805202880028E-2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9.90306418894841E-2</v>
      </c>
      <c r="C95" s="255">
        <f>IF(NFM_ued!C$115=0,"",NFM_ued!C$115/C$15)</f>
        <v>8.5543080039898661E-2</v>
      </c>
      <c r="D95" s="255">
        <f>IF(NFM_ued!D$115=0,"",NFM_ued!D$115/D$15)</f>
        <v>8.7362223182424009E-2</v>
      </c>
      <c r="E95" s="255">
        <f>IF(NFM_ued!E$115=0,"",NFM_ued!E$115/E$15)</f>
        <v>9.4836383914085082E-2</v>
      </c>
      <c r="F95" s="255">
        <f>IF(NFM_ued!F$115=0,"",NFM_ued!F$115/F$15)</f>
        <v>9.8692694411235932E-2</v>
      </c>
      <c r="G95" s="255">
        <f>IF(NFM_ued!G$115=0,"",NFM_ued!G$115/G$15)</f>
        <v>9.6674374845828998E-2</v>
      </c>
      <c r="H95" s="255">
        <f>IF(NFM_ued!H$115=0,"",NFM_ued!H$115/H$15)</f>
        <v>0.1032920942002258</v>
      </c>
      <c r="I95" s="255">
        <f>IF(NFM_ued!I$115=0,"",NFM_ued!I$115/I$15)</f>
        <v>0.13969140258375776</v>
      </c>
      <c r="J95" s="255">
        <f>IF(NFM_ued!J$115=0,"",NFM_ued!J$115/J$15)</f>
        <v>0.12575628296697813</v>
      </c>
      <c r="K95" s="255">
        <f>IF(NFM_ued!K$115=0,"",NFM_ued!K$115/K$15)</f>
        <v>0.12215643332212363</v>
      </c>
      <c r="L95" s="255">
        <f>IF(NFM_ued!L$115=0,"",NFM_ued!L$115/L$15)</f>
        <v>0.13750868202858049</v>
      </c>
      <c r="M95" s="255">
        <f>IF(NFM_ued!M$115=0,"",NFM_ued!M$115/M$15)</f>
        <v>0.12570990828390946</v>
      </c>
      <c r="N95" s="255">
        <f>IF(NFM_ued!N$115=0,"",NFM_ued!N$115/N$15)</f>
        <v>0.12853417917723425</v>
      </c>
      <c r="O95" s="255">
        <f>IF(NFM_ued!O$115=0,"",NFM_ued!O$115/O$15)</f>
        <v>0.13084099016904649</v>
      </c>
      <c r="P95" s="255">
        <f>IF(NFM_ued!P$115=0,"",NFM_ued!P$115/P$15)</f>
        <v>0.13266198092363921</v>
      </c>
      <c r="Q95" s="255">
        <f>IF(NFM_ued!Q$115=0,"",NFM_ued!Q$115/Q$15)</f>
        <v>0.13448100184363423</v>
      </c>
      <c r="R95" s="255">
        <f>IF(NFM_ued!R$115=0,"",NFM_ued!R$115/R$15)</f>
        <v>0.13307879478284518</v>
      </c>
      <c r="S95" s="255">
        <f>IF(NFM_ued!S$115=0,"",NFM_ued!S$115/S$15)</f>
        <v>0.1290520708711016</v>
      </c>
      <c r="T95" s="255">
        <f>IF(NFM_ued!T$115=0,"",NFM_ued!T$115/T$15)</f>
        <v>0.13132303947962728</v>
      </c>
      <c r="U95" s="255">
        <f>IF(NFM_ued!U$115=0,"",NFM_ued!U$115/U$15)</f>
        <v>0.13105081792976125</v>
      </c>
      <c r="V95" s="255">
        <f>IF(NFM_ued!V$115=0,"",NFM_ued!V$115/V$15)</f>
        <v>0.13387036697015831</v>
      </c>
      <c r="W95" s="255">
        <f>IF(NFM_ued!W$115=0,"",NFM_ued!W$115/W$15)</f>
        <v>0.1253647057170795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0.61678272913305587</v>
      </c>
      <c r="C96" s="294">
        <f t="shared" si="31"/>
        <v>0.79763017928395807</v>
      </c>
      <c r="D96" s="294">
        <f t="shared" si="31"/>
        <v>0.55587981273340181</v>
      </c>
      <c r="E96" s="294">
        <f t="shared" si="31"/>
        <v>0.55166989528412846</v>
      </c>
      <c r="F96" s="294">
        <f t="shared" si="31"/>
        <v>0.46350824328496576</v>
      </c>
      <c r="G96" s="294">
        <f t="shared" si="31"/>
        <v>0.47216574666605754</v>
      </c>
      <c r="H96" s="294">
        <f t="shared" si="31"/>
        <v>0.64867193173308635</v>
      </c>
      <c r="I96" s="294">
        <f t="shared" si="31"/>
        <v>0.5430281423369091</v>
      </c>
      <c r="J96" s="294">
        <f t="shared" si="31"/>
        <v>0.59649639898560036</v>
      </c>
      <c r="K96" s="294">
        <f t="shared" si="31"/>
        <v>0.53531591484712993</v>
      </c>
      <c r="L96" s="294">
        <f t="shared" si="31"/>
        <v>0.55982514583187415</v>
      </c>
      <c r="M96" s="294">
        <f t="shared" si="31"/>
        <v>0.60172757061369198</v>
      </c>
      <c r="N96" s="294">
        <f t="shared" si="31"/>
        <v>0.5751512903344197</v>
      </c>
      <c r="O96" s="294">
        <f t="shared" si="31"/>
        <v>0.55404533997733263</v>
      </c>
      <c r="P96" s="294">
        <f t="shared" si="31"/>
        <v>0.51061229157286492</v>
      </c>
      <c r="Q96" s="294">
        <f t="shared" si="31"/>
        <v>0.58705619393277864</v>
      </c>
      <c r="R96" s="294">
        <f t="shared" si="31"/>
        <v>0.59858502802483271</v>
      </c>
      <c r="S96" s="294">
        <f t="shared" si="31"/>
        <v>0.57700975654119857</v>
      </c>
      <c r="T96" s="294">
        <f t="shared" si="31"/>
        <v>0.64776033464574934</v>
      </c>
      <c r="U96" s="294">
        <f t="shared" si="31"/>
        <v>0.54426729362938508</v>
      </c>
      <c r="V96" s="294">
        <f t="shared" si="31"/>
        <v>0.54156383964878385</v>
      </c>
      <c r="W96" s="294">
        <f t="shared" si="31"/>
        <v>0.47004719958764773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0.61742803329279583</v>
      </c>
      <c r="C98" s="295">
        <f t="shared" si="33"/>
        <v>0.76716709113188497</v>
      </c>
      <c r="D98" s="295">
        <f t="shared" si="33"/>
        <v>0.55253100839173741</v>
      </c>
      <c r="E98" s="295">
        <f t="shared" si="33"/>
        <v>0.55537361045555722</v>
      </c>
      <c r="F98" s="295">
        <f t="shared" si="33"/>
        <v>0.48356649056754503</v>
      </c>
      <c r="G98" s="295">
        <f t="shared" si="33"/>
        <v>0.49514582148669956</v>
      </c>
      <c r="H98" s="295">
        <f t="shared" si="33"/>
        <v>0.66308738081478291</v>
      </c>
      <c r="I98" s="295">
        <f t="shared" si="33"/>
        <v>0.33119841498870634</v>
      </c>
      <c r="J98" s="295">
        <f t="shared" si="33"/>
        <v>0.37119495201062919</v>
      </c>
      <c r="K98" s="295">
        <f t="shared" si="33"/>
        <v>0.31311831115467187</v>
      </c>
      <c r="L98" s="295">
        <f t="shared" si="33"/>
        <v>0.32918988268630472</v>
      </c>
      <c r="M98" s="295">
        <f t="shared" si="33"/>
        <v>0.34630946819092184</v>
      </c>
      <c r="N98" s="295">
        <f t="shared" si="33"/>
        <v>0.33645813180267536</v>
      </c>
      <c r="O98" s="295">
        <f t="shared" si="33"/>
        <v>0.32222879419452477</v>
      </c>
      <c r="P98" s="295">
        <f t="shared" si="33"/>
        <v>0.304900742617354</v>
      </c>
      <c r="Q98" s="295">
        <f t="shared" si="33"/>
        <v>0.37932342912402739</v>
      </c>
      <c r="R98" s="295">
        <f t="shared" si="33"/>
        <v>0.38400232983136207</v>
      </c>
      <c r="S98" s="295">
        <f t="shared" si="33"/>
        <v>0.35176510608736661</v>
      </c>
      <c r="T98" s="295">
        <f t="shared" si="33"/>
        <v>0.43909952670297725</v>
      </c>
      <c r="U98" s="295">
        <f t="shared" si="33"/>
        <v>0.36012512878269581</v>
      </c>
      <c r="V98" s="295">
        <f t="shared" si="33"/>
        <v>0.35284655843028118</v>
      </c>
      <c r="W98" s="295">
        <f t="shared" si="33"/>
        <v>0.29231422381489131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0.61742803329279583</v>
      </c>
      <c r="C100" s="295">
        <f t="shared" si="35"/>
        <v>0.76716709113188497</v>
      </c>
      <c r="D100" s="295">
        <f t="shared" si="35"/>
        <v>0.55253100839173741</v>
      </c>
      <c r="E100" s="295">
        <f t="shared" si="35"/>
        <v>0.55537361045555722</v>
      </c>
      <c r="F100" s="295">
        <f t="shared" si="35"/>
        <v>0.48356649056754503</v>
      </c>
      <c r="G100" s="295">
        <f t="shared" si="35"/>
        <v>0.49514582148669956</v>
      </c>
      <c r="H100" s="295">
        <f t="shared" si="35"/>
        <v>0.66308738081478291</v>
      </c>
      <c r="I100" s="295">
        <f t="shared" si="35"/>
        <v>0.33119841498870634</v>
      </c>
      <c r="J100" s="295">
        <f t="shared" si="35"/>
        <v>0.37119495201062919</v>
      </c>
      <c r="K100" s="295">
        <f t="shared" si="35"/>
        <v>0.31311831115467187</v>
      </c>
      <c r="L100" s="295">
        <f t="shared" si="35"/>
        <v>0.32918988268630472</v>
      </c>
      <c r="M100" s="295">
        <f t="shared" si="35"/>
        <v>0.34630946819092184</v>
      </c>
      <c r="N100" s="295">
        <f t="shared" si="35"/>
        <v>0.33645813180267536</v>
      </c>
      <c r="O100" s="295">
        <f t="shared" si="35"/>
        <v>0.32222879419452477</v>
      </c>
      <c r="P100" s="295">
        <f t="shared" si="35"/>
        <v>0.304900742617354</v>
      </c>
      <c r="Q100" s="295">
        <f t="shared" si="35"/>
        <v>0.37932342912402739</v>
      </c>
      <c r="R100" s="295">
        <f t="shared" si="35"/>
        <v>0.38400232983136207</v>
      </c>
      <c r="S100" s="295">
        <f t="shared" si="35"/>
        <v>0.35176510608736661</v>
      </c>
      <c r="T100" s="295">
        <f t="shared" si="35"/>
        <v>0.43909952670297725</v>
      </c>
      <c r="U100" s="295">
        <f t="shared" si="35"/>
        <v>0.36012512878269581</v>
      </c>
      <c r="V100" s="295">
        <f t="shared" si="35"/>
        <v>0.35284655843028118</v>
      </c>
      <c r="W100" s="295">
        <f t="shared" si="35"/>
        <v>0.29231422381489131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0.61676694337077775</v>
      </c>
      <c r="C101" s="258">
        <f t="shared" si="36"/>
        <v>0.7981668886551736</v>
      </c>
      <c r="D101" s="258">
        <f t="shared" si="36"/>
        <v>0.55593385818612973</v>
      </c>
      <c r="E101" s="258">
        <f t="shared" si="36"/>
        <v>0.55160948526620002</v>
      </c>
      <c r="F101" s="258">
        <f t="shared" si="36"/>
        <v>0.46312184363682446</v>
      </c>
      <c r="G101" s="258">
        <f t="shared" si="36"/>
        <v>0.47175290085475996</v>
      </c>
      <c r="H101" s="258">
        <f t="shared" si="36"/>
        <v>0.6484113970087183</v>
      </c>
      <c r="I101" s="258">
        <f t="shared" si="36"/>
        <v>0.54738923549419238</v>
      </c>
      <c r="J101" s="258">
        <f t="shared" si="36"/>
        <v>0.59915390930168366</v>
      </c>
      <c r="K101" s="258">
        <f t="shared" si="36"/>
        <v>0.53736139247402004</v>
      </c>
      <c r="L101" s="258">
        <f t="shared" si="36"/>
        <v>0.56220430989387538</v>
      </c>
      <c r="M101" s="258">
        <f t="shared" si="36"/>
        <v>0.60425300128096515</v>
      </c>
      <c r="N101" s="258">
        <f t="shared" si="36"/>
        <v>0.57749721299535406</v>
      </c>
      <c r="O101" s="258">
        <f t="shared" si="36"/>
        <v>0.55653495415822429</v>
      </c>
      <c r="P101" s="258">
        <f t="shared" si="36"/>
        <v>0.51293893143825497</v>
      </c>
      <c r="Q101" s="258">
        <f t="shared" si="36"/>
        <v>0.58933448994157067</v>
      </c>
      <c r="R101" s="258">
        <f t="shared" si="36"/>
        <v>0.60107420560605807</v>
      </c>
      <c r="S101" s="258">
        <f t="shared" si="36"/>
        <v>0.58010025296511236</v>
      </c>
      <c r="T101" s="258">
        <f t="shared" si="36"/>
        <v>0.65074221640944985</v>
      </c>
      <c r="U101" s="258">
        <f t="shared" si="36"/>
        <v>0.54681116594666701</v>
      </c>
      <c r="V101" s="258">
        <f t="shared" si="36"/>
        <v>0.54432775939297029</v>
      </c>
      <c r="W101" s="258">
        <f t="shared" si="36"/>
        <v>0.47238401349521481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FI: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4.327800926591383</v>
      </c>
      <c r="C72" s="225">
        <v>2.9219433246063429</v>
      </c>
      <c r="D72" s="225">
        <v>2.6540871339588308</v>
      </c>
      <c r="E72" s="225">
        <v>3.0545709056161638</v>
      </c>
      <c r="F72" s="225">
        <v>3.801717449103045</v>
      </c>
      <c r="G72" s="225">
        <v>3.2401212643450288</v>
      </c>
      <c r="H72" s="225">
        <v>3.7512568149121388</v>
      </c>
      <c r="I72" s="225">
        <v>5.6039101298549863</v>
      </c>
      <c r="J72" s="225">
        <v>2.956133925438301</v>
      </c>
      <c r="K72" s="225">
        <v>2.0511772874266412</v>
      </c>
      <c r="L72" s="225">
        <v>2.6807907621154561</v>
      </c>
      <c r="M72" s="225">
        <v>2.40110789487079</v>
      </c>
      <c r="N72" s="225">
        <v>2.4489649818890489</v>
      </c>
      <c r="O72" s="225">
        <v>2.6529809549609111</v>
      </c>
      <c r="P72" s="225">
        <v>2.7771549805133331</v>
      </c>
      <c r="Q72" s="225">
        <v>2.739155227042938</v>
      </c>
      <c r="R72" s="225">
        <v>2.9191472937253118</v>
      </c>
      <c r="S72" s="225">
        <v>3.3880122555682481</v>
      </c>
      <c r="T72" s="225">
        <v>3.6699272781338022</v>
      </c>
      <c r="U72" s="225">
        <v>3.4142505780370991</v>
      </c>
      <c r="V72" s="225">
        <v>3.641811174560448</v>
      </c>
      <c r="W72" s="225">
        <v>3.1805007384989969</v>
      </c>
      <c r="DA72" s="89" t="s">
        <v>549</v>
      </c>
    </row>
    <row r="73" spans="1:105" ht="12" customHeight="1" x14ac:dyDescent="0.25">
      <c r="A73" s="55" t="s">
        <v>92</v>
      </c>
      <c r="B73" s="261">
        <v>8.371324165423322E-3</v>
      </c>
      <c r="C73" s="261">
        <v>5.6519546943643566E-3</v>
      </c>
      <c r="D73" s="261">
        <v>5.1338368234819286E-3</v>
      </c>
      <c r="E73" s="261">
        <v>5.9084980272656072E-3</v>
      </c>
      <c r="F73" s="261">
        <v>7.3537137432093018E-3</v>
      </c>
      <c r="G73" s="261">
        <v>6.2674106085797926E-3</v>
      </c>
      <c r="H73" s="261">
        <v>7.2561070525382224E-3</v>
      </c>
      <c r="I73" s="261">
        <v>1.083971954496243E-2</v>
      </c>
      <c r="J73" s="261">
        <v>5.7180900383106692E-3</v>
      </c>
      <c r="K73" s="261">
        <v>3.96762011122378E-3</v>
      </c>
      <c r="L73" s="261">
        <v>5.1854900144174751E-3</v>
      </c>
      <c r="M73" s="261">
        <v>4.64449564223783E-3</v>
      </c>
      <c r="N73" s="261">
        <v>4.7370662562373463E-3</v>
      </c>
      <c r="O73" s="261">
        <v>5.1316971263806839E-3</v>
      </c>
      <c r="P73" s="261">
        <v>5.3718886320621084E-3</v>
      </c>
      <c r="Q73" s="261">
        <v>5.2983851923469631E-3</v>
      </c>
      <c r="R73" s="261">
        <v>5.6465462937832422E-3</v>
      </c>
      <c r="S73" s="261">
        <v>6.5534781633249384E-3</v>
      </c>
      <c r="T73" s="261">
        <v>7.0987902238878794E-3</v>
      </c>
      <c r="U73" s="261">
        <v>6.6042313071715802E-3</v>
      </c>
      <c r="V73" s="261">
        <v>7.0444048625348497E-3</v>
      </c>
      <c r="W73" s="261">
        <v>6.1520858148940566E-3</v>
      </c>
      <c r="DA73" s="67" t="s">
        <v>550</v>
      </c>
    </row>
    <row r="74" spans="1:105" ht="12" customHeight="1" x14ac:dyDescent="0.25">
      <c r="A74" s="202" t="s">
        <v>93</v>
      </c>
      <c r="B74" s="226">
        <v>4.3545017776662562E-3</v>
      </c>
      <c r="C74" s="226">
        <v>2.939970580228293E-3</v>
      </c>
      <c r="D74" s="226">
        <v>2.6704618208952219E-3</v>
      </c>
      <c r="E74" s="226">
        <v>3.073416421900634E-3</v>
      </c>
      <c r="F74" s="226">
        <v>3.8251725694144591E-3</v>
      </c>
      <c r="G74" s="226">
        <v>3.2601115542925559E-3</v>
      </c>
      <c r="H74" s="226">
        <v>3.7744006127155591E-3</v>
      </c>
      <c r="I74" s="226">
        <v>5.6384840791260486E-3</v>
      </c>
      <c r="J74" s="226">
        <v>2.9743721237702669E-3</v>
      </c>
      <c r="K74" s="226">
        <v>2.0638322547332239E-3</v>
      </c>
      <c r="L74" s="226">
        <v>2.697330200055594E-3</v>
      </c>
      <c r="M74" s="226">
        <v>2.4159217981334852E-3</v>
      </c>
      <c r="N74" s="226">
        <v>2.4640741447939461E-3</v>
      </c>
      <c r="O74" s="226">
        <v>2.6693488171879338E-3</v>
      </c>
      <c r="P74" s="226">
        <v>2.7942889482594452E-3</v>
      </c>
      <c r="Q74" s="226">
        <v>2.756054751066819E-3</v>
      </c>
      <c r="R74" s="226">
        <v>2.9371572989027339E-3</v>
      </c>
      <c r="S74" s="226">
        <v>3.408914975478359E-3</v>
      </c>
      <c r="T74" s="226">
        <v>3.692569304253727E-3</v>
      </c>
      <c r="U74" s="226">
        <v>3.4353151782103449E-3</v>
      </c>
      <c r="V74" s="226">
        <v>3.6642797352427771E-3</v>
      </c>
      <c r="W74" s="226">
        <v>3.200123192930596E-3</v>
      </c>
      <c r="DA74" s="174" t="s">
        <v>551</v>
      </c>
    </row>
    <row r="75" spans="1:105" ht="12" customHeight="1" x14ac:dyDescent="0.25">
      <c r="A75" s="202" t="s">
        <v>94</v>
      </c>
      <c r="B75" s="226">
        <v>0.1019253457191156</v>
      </c>
      <c r="C75" s="226">
        <v>6.881556905791307E-2</v>
      </c>
      <c r="D75" s="226">
        <v>6.2507207074863153E-2</v>
      </c>
      <c r="E75" s="226">
        <v>7.1939121244064971E-2</v>
      </c>
      <c r="F75" s="226">
        <v>8.9535394972739921E-2</v>
      </c>
      <c r="G75" s="226">
        <v>7.6309073740288544E-2</v>
      </c>
      <c r="H75" s="226">
        <v>8.8346981348496348E-2</v>
      </c>
      <c r="I75" s="226">
        <v>0.13197937868443299</v>
      </c>
      <c r="J75" s="226">
        <v>6.9620802216106004E-2</v>
      </c>
      <c r="K75" s="226">
        <v>4.8307895325440393E-2</v>
      </c>
      <c r="L75" s="226">
        <v>6.3136112280248277E-2</v>
      </c>
      <c r="M75" s="226">
        <v>5.6549216667692852E-2</v>
      </c>
      <c r="N75" s="226">
        <v>5.7676313366958512E-2</v>
      </c>
      <c r="O75" s="226">
        <v>6.2481155119106957E-2</v>
      </c>
      <c r="P75" s="226">
        <v>6.5405615069719314E-2</v>
      </c>
      <c r="Q75" s="226">
        <v>6.4510671407705306E-2</v>
      </c>
      <c r="R75" s="226">
        <v>6.8749718890350059E-2</v>
      </c>
      <c r="S75" s="226">
        <v>7.9792099106437003E-2</v>
      </c>
      <c r="T75" s="226">
        <v>8.6431564882622297E-2</v>
      </c>
      <c r="U75" s="226">
        <v>8.041004575748982E-2</v>
      </c>
      <c r="V75" s="226">
        <v>8.5769394042211872E-2</v>
      </c>
      <c r="W75" s="226">
        <v>7.4904932742505356E-2</v>
      </c>
      <c r="DA75" s="174" t="s">
        <v>552</v>
      </c>
    </row>
    <row r="76" spans="1:105" ht="12" customHeight="1" x14ac:dyDescent="0.25">
      <c r="A76" s="202" t="s">
        <v>95</v>
      </c>
      <c r="B76" s="226">
        <v>2.79044138847444E-3</v>
      </c>
      <c r="C76" s="226">
        <v>1.883984898121452E-3</v>
      </c>
      <c r="D76" s="226">
        <v>1.711278941160643E-3</v>
      </c>
      <c r="E76" s="226">
        <v>1.9694993424218691E-3</v>
      </c>
      <c r="F76" s="226">
        <v>2.4512379144031012E-3</v>
      </c>
      <c r="G76" s="226">
        <v>2.089136869526598E-3</v>
      </c>
      <c r="H76" s="226">
        <v>2.4187023508460749E-3</v>
      </c>
      <c r="I76" s="226">
        <v>3.613239848320811E-3</v>
      </c>
      <c r="J76" s="226">
        <v>1.9060300127702241E-3</v>
      </c>
      <c r="K76" s="226">
        <v>1.3225400370745939E-3</v>
      </c>
      <c r="L76" s="226">
        <v>1.7284966714724919E-3</v>
      </c>
      <c r="M76" s="226">
        <v>1.5481652140792771E-3</v>
      </c>
      <c r="N76" s="226">
        <v>1.5790220854124491E-3</v>
      </c>
      <c r="O76" s="226">
        <v>1.7105657087935621E-3</v>
      </c>
      <c r="P76" s="226">
        <v>1.790629544020703E-3</v>
      </c>
      <c r="Q76" s="226">
        <v>1.7661283974489881E-3</v>
      </c>
      <c r="R76" s="226">
        <v>1.882182097927748E-3</v>
      </c>
      <c r="S76" s="226">
        <v>2.1844927211083138E-3</v>
      </c>
      <c r="T76" s="226">
        <v>2.3662634079626272E-3</v>
      </c>
      <c r="U76" s="226">
        <v>2.2014104357238602E-3</v>
      </c>
      <c r="V76" s="226">
        <v>2.3481349541782841E-3</v>
      </c>
      <c r="W76" s="226">
        <v>2.0506952716313532E-3</v>
      </c>
      <c r="DA76" s="174" t="s">
        <v>553</v>
      </c>
    </row>
    <row r="77" spans="1:105" ht="12" customHeight="1" x14ac:dyDescent="0.25">
      <c r="A77" s="56" t="s">
        <v>96</v>
      </c>
      <c r="B77" s="262">
        <v>1.438378991131144E-2</v>
      </c>
      <c r="C77" s="262">
        <v>9.6694527877164305E-3</v>
      </c>
      <c r="D77" s="262">
        <v>8.8350996490129258E-3</v>
      </c>
      <c r="E77" s="262">
        <v>1.0152516231330381E-2</v>
      </c>
      <c r="F77" s="262">
        <v>1.269701471401085E-2</v>
      </c>
      <c r="G77" s="262">
        <v>1.0824647086995549E-2</v>
      </c>
      <c r="H77" s="262">
        <v>1.24615726135656E-2</v>
      </c>
      <c r="I77" s="262">
        <v>1.245390081598517E-2</v>
      </c>
      <c r="J77" s="262">
        <v>7.0545573632512289E-3</v>
      </c>
      <c r="K77" s="262">
        <v>4.5610583213678314E-3</v>
      </c>
      <c r="L77" s="262">
        <v>5.9010063690714777E-3</v>
      </c>
      <c r="M77" s="262">
        <v>5.3652337043289004E-3</v>
      </c>
      <c r="N77" s="262">
        <v>5.5162291239396989E-3</v>
      </c>
      <c r="O77" s="262">
        <v>6.1423501089633639E-3</v>
      </c>
      <c r="P77" s="262">
        <v>6.2708756258452458E-3</v>
      </c>
      <c r="Q77" s="262">
        <v>6.090808522089799E-3</v>
      </c>
      <c r="R77" s="262">
        <v>6.50732255843409E-3</v>
      </c>
      <c r="S77" s="262">
        <v>7.9456557931440238E-3</v>
      </c>
      <c r="T77" s="262">
        <v>8.5712899361598954E-3</v>
      </c>
      <c r="U77" s="262">
        <v>7.8332540643451607E-3</v>
      </c>
      <c r="V77" s="262">
        <v>8.3390117297859247E-3</v>
      </c>
      <c r="W77" s="262">
        <v>7.4001030199312371E-3</v>
      </c>
      <c r="DA77" s="68" t="s">
        <v>554</v>
      </c>
    </row>
    <row r="78" spans="1:105" ht="12" customHeight="1" x14ac:dyDescent="0.25">
      <c r="A78" s="37" t="s">
        <v>160</v>
      </c>
      <c r="B78" s="228">
        <v>1.3736755983241879E-4</v>
      </c>
      <c r="C78" s="228">
        <v>1.159488568576738E-4</v>
      </c>
      <c r="D78" s="228">
        <v>8.5744204690181252E-5</v>
      </c>
      <c r="E78" s="228">
        <v>1.298824451234463E-4</v>
      </c>
      <c r="F78" s="228">
        <v>8.966423995296707E-5</v>
      </c>
      <c r="G78" s="228">
        <v>8.5296170962696519E-5</v>
      </c>
      <c r="H78" s="228">
        <v>2.1431943738272431E-4</v>
      </c>
      <c r="I78" s="228">
        <v>4.263147235340441E-4</v>
      </c>
      <c r="J78" s="228">
        <v>2.9349743719854428E-4</v>
      </c>
      <c r="K78" s="228">
        <v>1.8702244941069571E-4</v>
      </c>
      <c r="L78" s="228">
        <v>2.8067900398409153E-4</v>
      </c>
      <c r="M78" s="228">
        <v>2.3943065453055519E-4</v>
      </c>
      <c r="N78" s="228">
        <v>3.001115631857484E-4</v>
      </c>
      <c r="O78" s="228">
        <v>2.21102295823391E-4</v>
      </c>
      <c r="P78" s="228">
        <v>2.266453800535693E-4</v>
      </c>
      <c r="Q78" s="228">
        <v>2.2784122812190209E-4</v>
      </c>
      <c r="R78" s="228">
        <v>2.4371428376453039E-4</v>
      </c>
      <c r="S78" s="228">
        <v>2.8746813425878251E-4</v>
      </c>
      <c r="T78" s="228">
        <v>3.5340843738324907E-4</v>
      </c>
      <c r="U78" s="228">
        <v>4.0398758315232587E-4</v>
      </c>
      <c r="V78" s="228">
        <v>2.4151801722917111E-4</v>
      </c>
      <c r="W78" s="228">
        <v>2.5832646069481972E-4</v>
      </c>
      <c r="DA78" s="69" t="s">
        <v>555</v>
      </c>
    </row>
    <row r="79" spans="1:105" ht="12" customHeight="1" x14ac:dyDescent="0.25">
      <c r="A79" s="37" t="s">
        <v>162</v>
      </c>
      <c r="B79" s="228">
        <v>2.8751216005780659E-6</v>
      </c>
      <c r="C79" s="228">
        <v>2.426825251322238E-6</v>
      </c>
      <c r="D79" s="228">
        <v>1.794637797525665E-6</v>
      </c>
      <c r="E79" s="228">
        <v>1.812330046653172E-6</v>
      </c>
      <c r="F79" s="228">
        <v>1.8854453686804411E-6</v>
      </c>
      <c r="G79" s="228">
        <v>1.0761565854491109E-5</v>
      </c>
      <c r="H79" s="228">
        <v>1.465593930677637E-5</v>
      </c>
      <c r="I79" s="228">
        <v>2.0929144970321831E-5</v>
      </c>
      <c r="J79" s="228">
        <v>1.234991259942419E-5</v>
      </c>
      <c r="K79" s="228">
        <v>3.4754248894725522E-5</v>
      </c>
      <c r="L79" s="228">
        <v>4.5756463628033392E-5</v>
      </c>
      <c r="M79" s="228">
        <v>5.1810487498046421E-5</v>
      </c>
      <c r="N79" s="228">
        <v>4.3494429447209897E-5</v>
      </c>
      <c r="O79" s="228">
        <v>4.683069460148215E-5</v>
      </c>
      <c r="P79" s="228">
        <v>4.6430824385974247E-5</v>
      </c>
      <c r="Q79" s="228">
        <v>4.8320451817750841E-5</v>
      </c>
      <c r="R79" s="228">
        <v>4.4950087136414683E-5</v>
      </c>
      <c r="S79" s="228">
        <v>5.1520909247295512E-5</v>
      </c>
      <c r="T79" s="228">
        <v>5.9227841133342903E-5</v>
      </c>
      <c r="U79" s="228">
        <v>5.0761636886117518E-5</v>
      </c>
      <c r="V79" s="228">
        <v>5.7655715756787047E-5</v>
      </c>
      <c r="W79" s="228">
        <v>5.5995849324698362E-5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1.424354722987844E-2</v>
      </c>
      <c r="C82" s="228">
        <v>9.5510771056074341E-3</v>
      </c>
      <c r="D82" s="228">
        <v>8.7475608065252196E-3</v>
      </c>
      <c r="E82" s="228">
        <v>1.0020821456160281E-2</v>
      </c>
      <c r="F82" s="228">
        <v>1.260546502868921E-2</v>
      </c>
      <c r="G82" s="228">
        <v>1.072858935017836E-2</v>
      </c>
      <c r="H82" s="228">
        <v>1.22325972368761E-2</v>
      </c>
      <c r="I82" s="228">
        <v>1.20066569474808E-2</v>
      </c>
      <c r="J82" s="228">
        <v>6.74871001345326E-3</v>
      </c>
      <c r="K82" s="228">
        <v>4.3392816230624102E-3</v>
      </c>
      <c r="L82" s="228">
        <v>5.5745709014593534E-3</v>
      </c>
      <c r="M82" s="228">
        <v>5.0739925623002986E-3</v>
      </c>
      <c r="N82" s="228">
        <v>5.172623131306741E-3</v>
      </c>
      <c r="O82" s="228">
        <v>5.8744171185384896E-3</v>
      </c>
      <c r="P82" s="228">
        <v>5.9977994214057027E-3</v>
      </c>
      <c r="Q82" s="228">
        <v>5.8146468421501462E-3</v>
      </c>
      <c r="R82" s="228">
        <v>6.2186581875331446E-3</v>
      </c>
      <c r="S82" s="228">
        <v>7.6066667496379461E-3</v>
      </c>
      <c r="T82" s="228">
        <v>8.1586536576433027E-3</v>
      </c>
      <c r="U82" s="228">
        <v>7.3785048443067167E-3</v>
      </c>
      <c r="V82" s="228">
        <v>8.0398379967999666E-3</v>
      </c>
      <c r="W82" s="228">
        <v>7.0857807099117204E-3</v>
      </c>
      <c r="DA82" s="69" t="s">
        <v>559</v>
      </c>
    </row>
    <row r="83" spans="1:105" ht="12" customHeight="1" x14ac:dyDescent="0.25">
      <c r="A83" s="57" t="s">
        <v>560</v>
      </c>
      <c r="B83" s="263">
        <v>1.2198061376356071</v>
      </c>
      <c r="C83" s="263">
        <v>0.81908038112411563</v>
      </c>
      <c r="D83" s="263">
        <v>0.75007363179392339</v>
      </c>
      <c r="E83" s="263">
        <v>0.86286652566364597</v>
      </c>
      <c r="F83" s="263">
        <v>1.0801446822873251</v>
      </c>
      <c r="G83" s="263">
        <v>0.92019383236578889</v>
      </c>
      <c r="H83" s="263">
        <v>1.056064104137602</v>
      </c>
      <c r="I83" s="263">
        <v>1.075710452555565</v>
      </c>
      <c r="J83" s="263">
        <v>0.60883380086476691</v>
      </c>
      <c r="K83" s="263">
        <v>0.39385751073544512</v>
      </c>
      <c r="L83" s="263">
        <v>0.50968538872592883</v>
      </c>
      <c r="M83" s="263">
        <v>0.46339825132362411</v>
      </c>
      <c r="N83" s="263">
        <v>0.47628307485315602</v>
      </c>
      <c r="O83" s="263">
        <v>0.53010874085669968</v>
      </c>
      <c r="P83" s="263">
        <v>0.54121117449779887</v>
      </c>
      <c r="Q83" s="263">
        <v>0.52591489912474698</v>
      </c>
      <c r="R83" s="263">
        <v>0.561939101234875</v>
      </c>
      <c r="S83" s="263">
        <v>0.68569840671059068</v>
      </c>
      <c r="T83" s="263">
        <v>0.7398265181636543</v>
      </c>
      <c r="U83" s="263">
        <v>0.67583936564976255</v>
      </c>
      <c r="V83" s="263">
        <v>0.71952740903231693</v>
      </c>
      <c r="W83" s="263">
        <v>0.63836856763365746</v>
      </c>
      <c r="DA83" s="70" t="s">
        <v>561</v>
      </c>
    </row>
    <row r="84" spans="1:105" ht="12" customHeight="1" x14ac:dyDescent="0.25">
      <c r="A84" s="60" t="s">
        <v>562</v>
      </c>
      <c r="B84" s="264">
        <v>0.118842942488304</v>
      </c>
      <c r="C84" s="264">
        <v>0.123316497894304</v>
      </c>
      <c r="D84" s="264">
        <v>6.004757356519163E-2</v>
      </c>
      <c r="E84" s="264">
        <v>6.8101060624655554E-2</v>
      </c>
      <c r="F84" s="264">
        <v>5.7362749531930907E-2</v>
      </c>
      <c r="G84" s="264">
        <v>5.4605792327534423E-2</v>
      </c>
      <c r="H84" s="264">
        <v>0.13053712712517609</v>
      </c>
      <c r="I84" s="264">
        <v>0.19003338648225121</v>
      </c>
      <c r="J84" s="264">
        <v>0.1093646576012368</v>
      </c>
      <c r="K84" s="264">
        <v>6.5135072858300433E-2</v>
      </c>
      <c r="L84" s="264">
        <v>8.9363401812958904E-2</v>
      </c>
      <c r="M84" s="264">
        <v>8.4556290547419699E-2</v>
      </c>
      <c r="N84" s="264">
        <v>8.3463748723445294E-2</v>
      </c>
      <c r="O84" s="264">
        <v>8.0671855527930963E-2</v>
      </c>
      <c r="P84" s="264">
        <v>7.5125284376766951E-2</v>
      </c>
      <c r="Q84" s="264">
        <v>9.1482661921173783E-2</v>
      </c>
      <c r="R84" s="264">
        <v>9.9809516856118566E-2</v>
      </c>
      <c r="S84" s="264">
        <v>0.1150959926004744</v>
      </c>
      <c r="T84" s="264">
        <v>0.13594165821942361</v>
      </c>
      <c r="U84" s="264">
        <v>8.8101267929715593E-2</v>
      </c>
      <c r="V84" s="264">
        <v>8.9675343680645156E-2</v>
      </c>
      <c r="W84" s="264">
        <v>7.7931471020376758E-2</v>
      </c>
      <c r="DA84" s="72" t="s">
        <v>563</v>
      </c>
    </row>
    <row r="85" spans="1:105" ht="12" customHeight="1" x14ac:dyDescent="0.25">
      <c r="A85" s="59" t="s">
        <v>33</v>
      </c>
      <c r="B85" s="232">
        <v>5.1460294372053843E-2</v>
      </c>
      <c r="C85" s="232">
        <v>4.0952648384362661E-2</v>
      </c>
      <c r="D85" s="232">
        <v>4.0059115869044613E-2</v>
      </c>
      <c r="E85" s="232">
        <v>4.4371711663883102E-2</v>
      </c>
      <c r="F85" s="232">
        <v>3.9343527154244072E-2</v>
      </c>
      <c r="G85" s="232">
        <v>3.3495583767799729E-2</v>
      </c>
      <c r="H85" s="232">
        <v>6.5847236681336171E-2</v>
      </c>
      <c r="I85" s="232">
        <v>8.5213539508533553E-2</v>
      </c>
      <c r="J85" s="232">
        <v>5.0447526481698479E-2</v>
      </c>
      <c r="K85" s="232">
        <v>2.3029318535178801E-2</v>
      </c>
      <c r="L85" s="232">
        <v>2.866415629247052E-2</v>
      </c>
      <c r="M85" s="232">
        <v>3.0444668466398511E-2</v>
      </c>
      <c r="N85" s="232">
        <v>3.0186192475475462E-2</v>
      </c>
      <c r="O85" s="232">
        <v>3.3351224119750437E-2</v>
      </c>
      <c r="P85" s="232">
        <v>3.156609475410746E-2</v>
      </c>
      <c r="Q85" s="232">
        <v>5.194053651959446E-2</v>
      </c>
      <c r="R85" s="232">
        <v>5.531524383972846E-2</v>
      </c>
      <c r="S85" s="232">
        <v>6.2157943646582933E-2</v>
      </c>
      <c r="T85" s="232">
        <v>7.6782548324324906E-2</v>
      </c>
      <c r="U85" s="232">
        <v>3.477939624763661E-2</v>
      </c>
      <c r="V85" s="232">
        <v>4.0898355223926743E-2</v>
      </c>
      <c r="W85" s="232">
        <v>3.67928405796593E-2</v>
      </c>
      <c r="DA85" s="71" t="s">
        <v>564</v>
      </c>
    </row>
    <row r="86" spans="1:105" ht="12" customHeight="1" x14ac:dyDescent="0.25">
      <c r="A86" s="59" t="s">
        <v>160</v>
      </c>
      <c r="B86" s="232">
        <v>1.0617904735517131E-2</v>
      </c>
      <c r="C86" s="232">
        <v>8.446484727464891E-3</v>
      </c>
      <c r="D86" s="232">
        <v>6.7636838299184763E-3</v>
      </c>
      <c r="E86" s="232">
        <v>1.0301159675435481E-2</v>
      </c>
      <c r="F86" s="232">
        <v>7.2751750474433202E-3</v>
      </c>
      <c r="G86" s="232">
        <v>6.8817384128082859E-3</v>
      </c>
      <c r="H86" s="232">
        <v>1.6215560535081618E-2</v>
      </c>
      <c r="I86" s="232">
        <v>3.1447319200929608E-2</v>
      </c>
      <c r="J86" s="232">
        <v>2.172161986740755E-2</v>
      </c>
      <c r="K86" s="232">
        <v>1.416789248738618E-2</v>
      </c>
      <c r="L86" s="232">
        <v>2.116316371695303E-2</v>
      </c>
      <c r="M86" s="232">
        <v>1.7876726762713999E-2</v>
      </c>
      <c r="N86" s="232">
        <v>2.2791071188010131E-2</v>
      </c>
      <c r="O86" s="232">
        <v>1.691598079753447E-2</v>
      </c>
      <c r="P86" s="232">
        <v>1.7612495230680699E-2</v>
      </c>
      <c r="Q86" s="232">
        <v>1.702280072156646E-2</v>
      </c>
      <c r="R86" s="232">
        <v>1.8111235135749849E-2</v>
      </c>
      <c r="S86" s="232">
        <v>2.1563980227686411E-2</v>
      </c>
      <c r="T86" s="232">
        <v>2.6158483209096101E-2</v>
      </c>
      <c r="U86" s="232">
        <v>3.2179811307934028E-2</v>
      </c>
      <c r="V86" s="232">
        <v>1.8920856618252931E-2</v>
      </c>
      <c r="W86" s="232">
        <v>2.0431867360455359E-2</v>
      </c>
      <c r="DA86" s="71" t="s">
        <v>565</v>
      </c>
    </row>
    <row r="87" spans="1:105" ht="12" customHeight="1" x14ac:dyDescent="0.25">
      <c r="A87" s="59" t="s">
        <v>70</v>
      </c>
      <c r="B87" s="232">
        <v>5.6542509198985867E-2</v>
      </c>
      <c r="C87" s="232">
        <v>7.3740578715092639E-2</v>
      </c>
      <c r="D87" s="232">
        <v>1.308320904915963E-2</v>
      </c>
      <c r="E87" s="232">
        <v>1.3284450836484871E-2</v>
      </c>
      <c r="F87" s="232">
        <v>1.059106610710777E-2</v>
      </c>
      <c r="G87" s="232">
        <v>1.336022154576463E-2</v>
      </c>
      <c r="H87" s="232">
        <v>4.736545115315053E-2</v>
      </c>
      <c r="I87" s="232">
        <v>7.1828678906794854E-2</v>
      </c>
      <c r="J87" s="232">
        <v>3.6281499499793299E-2</v>
      </c>
      <c r="K87" s="232">
        <v>2.5305052441077981E-2</v>
      </c>
      <c r="L87" s="232">
        <v>3.6086049855567619E-2</v>
      </c>
      <c r="M87" s="232">
        <v>3.2366543831478738E-2</v>
      </c>
      <c r="N87" s="232">
        <v>2.7183431264595919E-2</v>
      </c>
      <c r="O87" s="232">
        <v>2.6821751900057169E-2</v>
      </c>
      <c r="P87" s="232">
        <v>2.2338579049582391E-2</v>
      </c>
      <c r="Q87" s="232">
        <v>1.89091377579623E-2</v>
      </c>
      <c r="R87" s="232">
        <v>2.3042644429238729E-2</v>
      </c>
      <c r="S87" s="232">
        <v>2.7509306911175601E-2</v>
      </c>
      <c r="T87" s="232">
        <v>2.8616717520536301E-2</v>
      </c>
      <c r="U87" s="232">
        <v>1.7098619523980989E-2</v>
      </c>
      <c r="V87" s="232">
        <v>2.5339303058682209E-2</v>
      </c>
      <c r="W87" s="232">
        <v>1.6277871966819828E-2</v>
      </c>
      <c r="DA87" s="71" t="s">
        <v>566</v>
      </c>
    </row>
    <row r="88" spans="1:105" ht="12" customHeight="1" x14ac:dyDescent="0.25">
      <c r="A88" s="59" t="s">
        <v>162</v>
      </c>
      <c r="B88" s="232">
        <v>2.2223418174718761E-4</v>
      </c>
      <c r="C88" s="232">
        <v>1.767860673838355E-4</v>
      </c>
      <c r="D88" s="232">
        <v>1.4156481706891199E-4</v>
      </c>
      <c r="E88" s="232">
        <v>1.4373844885211219E-4</v>
      </c>
      <c r="F88" s="232">
        <v>1.529812231357415E-4</v>
      </c>
      <c r="G88" s="232">
        <v>8.6824860116178275E-4</v>
      </c>
      <c r="H88" s="232">
        <v>1.1088787556077779E-3</v>
      </c>
      <c r="I88" s="232">
        <v>1.543848865993206E-3</v>
      </c>
      <c r="J88" s="232">
        <v>9.1401175233747428E-4</v>
      </c>
      <c r="K88" s="232">
        <v>2.632809394657471E-3</v>
      </c>
      <c r="L88" s="232">
        <v>3.45003194796773E-3</v>
      </c>
      <c r="M88" s="232">
        <v>3.868351486828465E-3</v>
      </c>
      <c r="N88" s="232">
        <v>3.3030537953637859E-3</v>
      </c>
      <c r="O88" s="232">
        <v>3.5828987105888991E-3</v>
      </c>
      <c r="P88" s="232">
        <v>3.6081153423963919E-3</v>
      </c>
      <c r="Q88" s="232">
        <v>3.6101869220505462E-3</v>
      </c>
      <c r="R88" s="232">
        <v>3.3403934514015261E-3</v>
      </c>
      <c r="S88" s="232">
        <v>3.864761815029464E-3</v>
      </c>
      <c r="T88" s="232">
        <v>4.3839091654663369E-3</v>
      </c>
      <c r="U88" s="232">
        <v>4.0434408501639632E-3</v>
      </c>
      <c r="V88" s="232">
        <v>4.516828779783281E-3</v>
      </c>
      <c r="W88" s="232">
        <v>4.4288911134422728E-3</v>
      </c>
      <c r="DA88" s="71" t="s">
        <v>567</v>
      </c>
    </row>
    <row r="89" spans="1:105" ht="12" customHeight="1" x14ac:dyDescent="0.25">
      <c r="A89" s="60" t="s">
        <v>568</v>
      </c>
      <c r="B89" s="264">
        <v>1.1009631951473029</v>
      </c>
      <c r="C89" s="264">
        <v>0.69576388322981164</v>
      </c>
      <c r="D89" s="264">
        <v>0.69002605822873175</v>
      </c>
      <c r="E89" s="264">
        <v>0.79476546503899037</v>
      </c>
      <c r="F89" s="264">
        <v>1.022781932755394</v>
      </c>
      <c r="G89" s="264">
        <v>0.86558804003825451</v>
      </c>
      <c r="H89" s="264">
        <v>0.92552697701242548</v>
      </c>
      <c r="I89" s="264">
        <v>0.88567706607331376</v>
      </c>
      <c r="J89" s="264">
        <v>0.49946914326353009</v>
      </c>
      <c r="K89" s="264">
        <v>0.32872243787714461</v>
      </c>
      <c r="L89" s="264">
        <v>0.42032198691297001</v>
      </c>
      <c r="M89" s="264">
        <v>0.37884196077620441</v>
      </c>
      <c r="N89" s="264">
        <v>0.39281932612971071</v>
      </c>
      <c r="O89" s="264">
        <v>0.44943688532876869</v>
      </c>
      <c r="P89" s="264">
        <v>0.46608589012103202</v>
      </c>
      <c r="Q89" s="264">
        <v>0.43443223720357321</v>
      </c>
      <c r="R89" s="264">
        <v>0.4621295843787564</v>
      </c>
      <c r="S89" s="264">
        <v>0.57060241411011625</v>
      </c>
      <c r="T89" s="264">
        <v>0.60388485994423069</v>
      </c>
      <c r="U89" s="264">
        <v>0.58773809772004693</v>
      </c>
      <c r="V89" s="264">
        <v>0.62985206535167182</v>
      </c>
      <c r="W89" s="264">
        <v>0.56043709661328067</v>
      </c>
      <c r="DA89" s="72" t="s">
        <v>569</v>
      </c>
    </row>
    <row r="90" spans="1:105" ht="12" customHeight="1" x14ac:dyDescent="0.25">
      <c r="A90" s="57" t="s">
        <v>519</v>
      </c>
      <c r="B90" s="296">
        <v>2.339503048091534</v>
      </c>
      <c r="C90" s="296">
        <v>1.5709390116581641</v>
      </c>
      <c r="D90" s="296">
        <v>1.4385888820631449</v>
      </c>
      <c r="E90" s="296">
        <v>1.6549177812788569</v>
      </c>
      <c r="F90" s="296">
        <v>2.0716421229763879</v>
      </c>
      <c r="G90" s="296">
        <v>1.7648675549605231</v>
      </c>
      <c r="H90" s="296">
        <v>2.0254572545428822</v>
      </c>
      <c r="I90" s="296">
        <v>2.0631375797925839</v>
      </c>
      <c r="J90" s="296">
        <v>1.1677007427304631</v>
      </c>
      <c r="K90" s="296">
        <v>0.75539122033387929</v>
      </c>
      <c r="L90" s="296">
        <v>0.97754100729753612</v>
      </c>
      <c r="M90" s="296">
        <v>0.88876550789725961</v>
      </c>
      <c r="N90" s="296">
        <v>0.91347770026242581</v>
      </c>
      <c r="O90" s="296">
        <v>1.0167115714453769</v>
      </c>
      <c r="P90" s="296">
        <v>1.038005264388201</v>
      </c>
      <c r="Q90" s="296">
        <v>1.008668075669781</v>
      </c>
      <c r="R90" s="296">
        <v>1.0777599813762659</v>
      </c>
      <c r="S90" s="296">
        <v>1.3151216927637359</v>
      </c>
      <c r="T90" s="296">
        <v>1.41893563321278</v>
      </c>
      <c r="U90" s="296">
        <v>1.2962127400200041</v>
      </c>
      <c r="V90" s="296">
        <v>1.380003358467583</v>
      </c>
      <c r="W90" s="296">
        <v>1.2243463643162209</v>
      </c>
      <c r="DA90" s="70" t="s">
        <v>570</v>
      </c>
    </row>
    <row r="91" spans="1:105" ht="12" customHeight="1" x14ac:dyDescent="0.25">
      <c r="A91" s="60" t="s">
        <v>521</v>
      </c>
      <c r="B91" s="264">
        <v>0.2279324702648865</v>
      </c>
      <c r="C91" s="264">
        <v>0.23651243734754909</v>
      </c>
      <c r="D91" s="264">
        <v>0.11516705569178939</v>
      </c>
      <c r="E91" s="264">
        <v>0.1306130818610805</v>
      </c>
      <c r="F91" s="264">
        <v>0.11001775055582901</v>
      </c>
      <c r="G91" s="264">
        <v>0.1047300990314274</v>
      </c>
      <c r="H91" s="264">
        <v>0.250361100322395</v>
      </c>
      <c r="I91" s="264">
        <v>0.36447077383635318</v>
      </c>
      <c r="J91" s="264">
        <v>0.2097537812914442</v>
      </c>
      <c r="K91" s="264">
        <v>0.1249245243059922</v>
      </c>
      <c r="L91" s="264">
        <v>0.17139276847260801</v>
      </c>
      <c r="M91" s="264">
        <v>0.16217306452846891</v>
      </c>
      <c r="N91" s="264">
        <v>0.16007764555286841</v>
      </c>
      <c r="O91" s="264">
        <v>0.1547229892355029</v>
      </c>
      <c r="P91" s="264">
        <v>0.14408505283377501</v>
      </c>
      <c r="Q91" s="264">
        <v>0.17545736146808011</v>
      </c>
      <c r="R91" s="264">
        <v>0.19142768814562861</v>
      </c>
      <c r="S91" s="264">
        <v>0.22074608186007391</v>
      </c>
      <c r="T91" s="264">
        <v>0.26072661380718998</v>
      </c>
      <c r="U91" s="264">
        <v>0.16897208376227299</v>
      </c>
      <c r="V91" s="264">
        <v>0.171991051206038</v>
      </c>
      <c r="W91" s="264">
        <v>0.14946712298712281</v>
      </c>
      <c r="DA91" s="72" t="s">
        <v>571</v>
      </c>
    </row>
    <row r="92" spans="1:105" ht="12" customHeight="1" x14ac:dyDescent="0.25">
      <c r="A92" s="59" t="s">
        <v>33</v>
      </c>
      <c r="B92" s="299">
        <v>9.8697253460674192E-2</v>
      </c>
      <c r="C92" s="299">
        <v>7.854432172996513E-2</v>
      </c>
      <c r="D92" s="299">
        <v>7.6830588720548279E-2</v>
      </c>
      <c r="E92" s="299">
        <v>8.5101846501532907E-2</v>
      </c>
      <c r="F92" s="299">
        <v>7.5458139502756288E-2</v>
      </c>
      <c r="G92" s="299">
        <v>6.4242192184953709E-2</v>
      </c>
      <c r="H92" s="299">
        <v>0.12629040482038459</v>
      </c>
      <c r="I92" s="299">
        <v>0.16343362216991611</v>
      </c>
      <c r="J92" s="299">
        <v>9.6754835322749227E-2</v>
      </c>
      <c r="K92" s="299">
        <v>4.4168625854722789E-2</v>
      </c>
      <c r="L92" s="299">
        <v>5.497585144733852E-2</v>
      </c>
      <c r="M92" s="299">
        <v>5.839074954429576E-2</v>
      </c>
      <c r="N92" s="299">
        <v>5.7895010631393538E-2</v>
      </c>
      <c r="O92" s="299">
        <v>6.3965320454100347E-2</v>
      </c>
      <c r="P92" s="299">
        <v>6.0541566905643392E-2</v>
      </c>
      <c r="Q92" s="299">
        <v>9.9618324386068186E-2</v>
      </c>
      <c r="R92" s="299">
        <v>0.1060907775229033</v>
      </c>
      <c r="S92" s="299">
        <v>0.1192145982362022</v>
      </c>
      <c r="T92" s="299">
        <v>0.14726356943340399</v>
      </c>
      <c r="U92" s="299">
        <v>6.6704454930719262E-2</v>
      </c>
      <c r="V92" s="299">
        <v>7.8440191237084858E-2</v>
      </c>
      <c r="W92" s="299">
        <v>7.056610065178455E-2</v>
      </c>
      <c r="DA92" s="71" t="s">
        <v>572</v>
      </c>
    </row>
    <row r="93" spans="1:105" ht="12" customHeight="1" x14ac:dyDescent="0.25">
      <c r="A93" s="59" t="s">
        <v>160</v>
      </c>
      <c r="B93" s="299">
        <v>2.036440031465761E-2</v>
      </c>
      <c r="C93" s="299">
        <v>1.619976827126425E-2</v>
      </c>
      <c r="D93" s="299">
        <v>1.297227358364768E-2</v>
      </c>
      <c r="E93" s="299">
        <v>1.9756905393402899E-2</v>
      </c>
      <c r="F93" s="299">
        <v>1.395327804456218E-2</v>
      </c>
      <c r="G93" s="299">
        <v>1.319869403521815E-2</v>
      </c>
      <c r="H93" s="299">
        <v>3.1100313507086939E-2</v>
      </c>
      <c r="I93" s="299">
        <v>6.0313763683373177E-2</v>
      </c>
      <c r="J93" s="299">
        <v>4.1660551067391319E-2</v>
      </c>
      <c r="K93" s="299">
        <v>2.717302908765553E-2</v>
      </c>
      <c r="L93" s="299">
        <v>4.0589471142554838E-2</v>
      </c>
      <c r="M93" s="299">
        <v>3.4286314407578913E-2</v>
      </c>
      <c r="N93" s="299">
        <v>4.3711684068890172E-2</v>
      </c>
      <c r="O93" s="299">
        <v>3.2443670691802991E-2</v>
      </c>
      <c r="P93" s="299">
        <v>3.3779536768476323E-2</v>
      </c>
      <c r="Q93" s="299">
        <v>3.264854385169226E-2</v>
      </c>
      <c r="R93" s="299">
        <v>3.4736085101948248E-2</v>
      </c>
      <c r="S93" s="299">
        <v>4.1358209239252521E-2</v>
      </c>
      <c r="T93" s="299">
        <v>5.0170145331251928E-2</v>
      </c>
      <c r="U93" s="299">
        <v>6.1718632427812788E-2</v>
      </c>
      <c r="V93" s="299">
        <v>3.6288882606138349E-2</v>
      </c>
      <c r="W93" s="299">
        <v>3.9186895764142027E-2</v>
      </c>
      <c r="DA93" s="71" t="s">
        <v>573</v>
      </c>
    </row>
    <row r="94" spans="1:105" ht="12" customHeight="1" x14ac:dyDescent="0.25">
      <c r="A94" s="59" t="s">
        <v>70</v>
      </c>
      <c r="B94" s="299">
        <v>0.10844458683752529</v>
      </c>
      <c r="C94" s="299">
        <v>0.14142928400605301</v>
      </c>
      <c r="D94" s="299">
        <v>2.509268194752378E-2</v>
      </c>
      <c r="E94" s="299">
        <v>2.5478649652001251E-2</v>
      </c>
      <c r="F94" s="299">
        <v>2.0312925698296042E-2</v>
      </c>
      <c r="G94" s="299">
        <v>2.562397258475815E-2</v>
      </c>
      <c r="H94" s="299">
        <v>9.0843629924519262E-2</v>
      </c>
      <c r="I94" s="299">
        <v>0.1377623935952306</v>
      </c>
      <c r="J94" s="299">
        <v>6.9585384144422363E-2</v>
      </c>
      <c r="K94" s="299">
        <v>4.8533324674664993E-2</v>
      </c>
      <c r="L94" s="299">
        <v>6.9210525366206435E-2</v>
      </c>
      <c r="M94" s="299">
        <v>6.2076772376884901E-2</v>
      </c>
      <c r="N94" s="299">
        <v>5.2135924175933927E-2</v>
      </c>
      <c r="O94" s="299">
        <v>5.1442248394460717E-2</v>
      </c>
      <c r="P94" s="299">
        <v>4.2843835724446611E-2</v>
      </c>
      <c r="Q94" s="299">
        <v>3.6266406649898927E-2</v>
      </c>
      <c r="R94" s="299">
        <v>4.4194183989585287E-2</v>
      </c>
      <c r="S94" s="299">
        <v>5.2760930924915933E-2</v>
      </c>
      <c r="T94" s="299">
        <v>5.4884867193272582E-2</v>
      </c>
      <c r="U94" s="299">
        <v>3.2793959023725477E-2</v>
      </c>
      <c r="V94" s="299">
        <v>4.8599014969058357E-2</v>
      </c>
      <c r="W94" s="299">
        <v>3.1219822484771759E-2</v>
      </c>
      <c r="DA94" s="71" t="s">
        <v>574</v>
      </c>
    </row>
    <row r="95" spans="1:105" ht="12" customHeight="1" x14ac:dyDescent="0.25">
      <c r="A95" s="59" t="s">
        <v>162</v>
      </c>
      <c r="B95" s="299">
        <v>4.2622965202933583E-4</v>
      </c>
      <c r="C95" s="299">
        <v>3.3906334026673868E-4</v>
      </c>
      <c r="D95" s="299">
        <v>2.715114400696488E-4</v>
      </c>
      <c r="E95" s="299">
        <v>2.7568031414342779E-4</v>
      </c>
      <c r="F95" s="299">
        <v>2.9340731021452999E-4</v>
      </c>
      <c r="G95" s="299">
        <v>1.66524022649737E-3</v>
      </c>
      <c r="H95" s="299">
        <v>2.126752070404254E-3</v>
      </c>
      <c r="I95" s="299">
        <v>2.9609943878333941E-3</v>
      </c>
      <c r="J95" s="299">
        <v>1.753010756881262E-3</v>
      </c>
      <c r="K95" s="299">
        <v>5.04954468894892E-3</v>
      </c>
      <c r="L95" s="299">
        <v>6.6169205165082009E-3</v>
      </c>
      <c r="M95" s="299">
        <v>7.4192281997093219E-3</v>
      </c>
      <c r="N95" s="299">
        <v>6.3350266766507473E-3</v>
      </c>
      <c r="O95" s="299">
        <v>6.8717496951388292E-3</v>
      </c>
      <c r="P95" s="299">
        <v>6.9201134352086888E-3</v>
      </c>
      <c r="Q95" s="299">
        <v>6.9240865804206433E-3</v>
      </c>
      <c r="R95" s="299">
        <v>6.4066415311917393E-3</v>
      </c>
      <c r="S95" s="299">
        <v>7.412343459703266E-3</v>
      </c>
      <c r="T95" s="299">
        <v>8.4080318492615533E-3</v>
      </c>
      <c r="U95" s="299">
        <v>7.7550373800154594E-3</v>
      </c>
      <c r="V95" s="299">
        <v>8.6629623937564317E-3</v>
      </c>
      <c r="W95" s="299">
        <v>8.4943040864244018E-3</v>
      </c>
      <c r="DA95" s="71" t="s">
        <v>575</v>
      </c>
    </row>
    <row r="96" spans="1:105" ht="12" customHeight="1" x14ac:dyDescent="0.25">
      <c r="A96" s="60" t="s">
        <v>527</v>
      </c>
      <c r="B96" s="264">
        <v>2.1115705778266469</v>
      </c>
      <c r="C96" s="264">
        <v>1.334426574310615</v>
      </c>
      <c r="D96" s="264">
        <v>1.323421826371356</v>
      </c>
      <c r="E96" s="264">
        <v>1.5243046994177769</v>
      </c>
      <c r="F96" s="264">
        <v>1.9616243724205591</v>
      </c>
      <c r="G96" s="264">
        <v>1.6601374559290949</v>
      </c>
      <c r="H96" s="264">
        <v>1.7750961542204871</v>
      </c>
      <c r="I96" s="264">
        <v>1.6986668059562311</v>
      </c>
      <c r="J96" s="264">
        <v>0.95794696143901881</v>
      </c>
      <c r="K96" s="264">
        <v>0.63046669602788707</v>
      </c>
      <c r="L96" s="264">
        <v>0.80614823882492814</v>
      </c>
      <c r="M96" s="264">
        <v>0.7265924433687907</v>
      </c>
      <c r="N96" s="264">
        <v>0.7534000547095574</v>
      </c>
      <c r="O96" s="264">
        <v>0.86198858220987418</v>
      </c>
      <c r="P96" s="264">
        <v>0.89392021155442614</v>
      </c>
      <c r="Q96" s="264">
        <v>0.83321071420170145</v>
      </c>
      <c r="R96" s="264">
        <v>0.88633229323063745</v>
      </c>
      <c r="S96" s="264">
        <v>1.094375610903662</v>
      </c>
      <c r="T96" s="264">
        <v>1.1582090194055901</v>
      </c>
      <c r="U96" s="264">
        <v>1.1272406562577311</v>
      </c>
      <c r="V96" s="264">
        <v>1.208012307261545</v>
      </c>
      <c r="W96" s="264">
        <v>1.0748792413290991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0.63666633790225169</v>
      </c>
      <c r="C97" s="296">
        <f t="shared" si="1"/>
        <v>0.44296299980571935</v>
      </c>
      <c r="D97" s="296">
        <f t="shared" si="1"/>
        <v>0.38456673579234835</v>
      </c>
      <c r="E97" s="296">
        <f t="shared" si="1"/>
        <v>0.44374354740667743</v>
      </c>
      <c r="F97" s="296">
        <f t="shared" si="1"/>
        <v>0.53406810992555354</v>
      </c>
      <c r="G97" s="296">
        <f t="shared" si="1"/>
        <v>0.45630949715903435</v>
      </c>
      <c r="H97" s="296">
        <f t="shared" si="1"/>
        <v>0.55547769225349419</v>
      </c>
      <c r="I97" s="296">
        <f t="shared" si="1"/>
        <v>2.3005373745340103</v>
      </c>
      <c r="J97" s="296">
        <f t="shared" si="1"/>
        <v>1.0923255300888635</v>
      </c>
      <c r="K97" s="296">
        <f t="shared" si="1"/>
        <v>0.84170561030747693</v>
      </c>
      <c r="L97" s="296">
        <f t="shared" si="1"/>
        <v>1.1149159305567251</v>
      </c>
      <c r="M97" s="296">
        <f t="shared" si="1"/>
        <v>0.9784211026234344</v>
      </c>
      <c r="N97" s="296">
        <f t="shared" si="1"/>
        <v>0.98723150179612507</v>
      </c>
      <c r="O97" s="296">
        <f t="shared" si="1"/>
        <v>1.028025525778401</v>
      </c>
      <c r="P97" s="296">
        <f t="shared" si="1"/>
        <v>1.1163052438074259</v>
      </c>
      <c r="Q97" s="296">
        <f t="shared" si="1"/>
        <v>1.1241502039777509</v>
      </c>
      <c r="R97" s="296">
        <f t="shared" si="1"/>
        <v>1.1937252839747732</v>
      </c>
      <c r="S97" s="296">
        <f t="shared" si="1"/>
        <v>1.2873075153344282</v>
      </c>
      <c r="T97" s="296">
        <f t="shared" si="1"/>
        <v>1.4030046490024819</v>
      </c>
      <c r="U97" s="296">
        <f t="shared" si="1"/>
        <v>1.3417142156243922</v>
      </c>
      <c r="V97" s="296">
        <f t="shared" si="1"/>
        <v>1.4351151817365932</v>
      </c>
      <c r="W97" s="296">
        <f t="shared" si="1"/>
        <v>1.2240778665072258</v>
      </c>
      <c r="DA97" s="70"/>
    </row>
    <row r="98" spans="1:105" ht="12" customHeight="1" x14ac:dyDescent="0.25">
      <c r="A98" s="60" t="s">
        <v>530</v>
      </c>
      <c r="B98" s="264">
        <v>8.6215900149818302E-3</v>
      </c>
      <c r="C98" s="264">
        <v>7.2292862709556508E-3</v>
      </c>
      <c r="D98" s="264">
        <v>6.2911342970122276E-3</v>
      </c>
      <c r="E98" s="264">
        <v>7.3310168222982678E-3</v>
      </c>
      <c r="F98" s="264">
        <v>6.1839710915515406E-3</v>
      </c>
      <c r="G98" s="264">
        <v>5.4817363955890087E-3</v>
      </c>
      <c r="H98" s="264">
        <v>1.150530094363895E-2</v>
      </c>
      <c r="I98" s="264">
        <v>2.4544293692746969E-2</v>
      </c>
      <c r="J98" s="264">
        <v>1.403567878000957E-2</v>
      </c>
      <c r="K98" s="264">
        <v>8.2455872049670281E-3</v>
      </c>
      <c r="L98" s="264">
        <v>1.121764353607785E-2</v>
      </c>
      <c r="M98" s="264">
        <v>1.0814210515302319E-2</v>
      </c>
      <c r="N98" s="264">
        <v>1.1415727061910399E-2</v>
      </c>
      <c r="O98" s="264">
        <v>1.055874122056806E-2</v>
      </c>
      <c r="P98" s="264">
        <v>1.050923521911893E-2</v>
      </c>
      <c r="Q98" s="264">
        <v>1.458441911396751E-2</v>
      </c>
      <c r="R98" s="264">
        <v>1.546791232380444E-2</v>
      </c>
      <c r="S98" s="264">
        <v>1.677025063307996E-2</v>
      </c>
      <c r="T98" s="264">
        <v>2.060001594471831E-2</v>
      </c>
      <c r="U98" s="264">
        <v>1.368871198779539E-2</v>
      </c>
      <c r="V98" s="264">
        <v>1.2554567595063879E-2</v>
      </c>
      <c r="W98" s="264">
        <v>1.1724852884560721E-2</v>
      </c>
      <c r="DA98" s="72" t="s">
        <v>577</v>
      </c>
    </row>
    <row r="99" spans="1:105" ht="12" customHeight="1" x14ac:dyDescent="0.25">
      <c r="A99" s="59" t="s">
        <v>33</v>
      </c>
      <c r="B99" s="232">
        <v>7.1214522387951888E-3</v>
      </c>
      <c r="C99" s="232">
        <v>5.9718190529988776E-3</v>
      </c>
      <c r="D99" s="232">
        <v>5.3661383550863001E-3</v>
      </c>
      <c r="E99" s="232">
        <v>5.934145980554458E-3</v>
      </c>
      <c r="F99" s="232">
        <v>5.2018489980711754E-3</v>
      </c>
      <c r="G99" s="232">
        <v>4.4517255344325131E-3</v>
      </c>
      <c r="H99" s="232">
        <v>9.1087773027515619E-3</v>
      </c>
      <c r="I99" s="232">
        <v>1.7693932696892171E-2</v>
      </c>
      <c r="J99" s="232">
        <v>9.6884876808458632E-3</v>
      </c>
      <c r="K99" s="232">
        <v>4.7675158652610676E-3</v>
      </c>
      <c r="L99" s="232">
        <v>6.035290338913861E-3</v>
      </c>
      <c r="M99" s="232">
        <v>6.3084240599247266E-3</v>
      </c>
      <c r="N99" s="232">
        <v>6.1228747437375693E-3</v>
      </c>
      <c r="O99" s="232">
        <v>6.5393921486779647E-3</v>
      </c>
      <c r="P99" s="232">
        <v>6.2844519782724812E-3</v>
      </c>
      <c r="Q99" s="232">
        <v>1.043800149352675E-2</v>
      </c>
      <c r="R99" s="232">
        <v>1.114558031132179E-2</v>
      </c>
      <c r="S99" s="232">
        <v>1.190140128703848E-2</v>
      </c>
      <c r="T99" s="232">
        <v>1.473769013481128E-2</v>
      </c>
      <c r="U99" s="232">
        <v>6.7051743707190739E-3</v>
      </c>
      <c r="V99" s="232">
        <v>7.9809257800430699E-3</v>
      </c>
      <c r="W99" s="232">
        <v>6.9970066569327617E-3</v>
      </c>
      <c r="DA99" s="71" t="s">
        <v>578</v>
      </c>
    </row>
    <row r="100" spans="1:105" ht="12" customHeight="1" x14ac:dyDescent="0.25">
      <c r="A100" s="59" t="s">
        <v>160</v>
      </c>
      <c r="B100" s="232">
        <v>1.4693833833007779E-3</v>
      </c>
      <c r="C100" s="232">
        <v>1.2316878252396301E-3</v>
      </c>
      <c r="D100" s="232">
        <v>9.0603255798386547E-4</v>
      </c>
      <c r="E100" s="232">
        <v>1.377647672149449E-3</v>
      </c>
      <c r="F100" s="232">
        <v>9.6189550781679463E-4</v>
      </c>
      <c r="G100" s="232">
        <v>9.1461641110535303E-4</v>
      </c>
      <c r="H100" s="232">
        <v>2.243130269355873E-3</v>
      </c>
      <c r="I100" s="232">
        <v>6.5297927142577063E-3</v>
      </c>
      <c r="J100" s="232">
        <v>4.17165441341792E-3</v>
      </c>
      <c r="K100" s="232">
        <v>2.9330287002520862E-3</v>
      </c>
      <c r="L100" s="232">
        <v>4.4559426839062373E-3</v>
      </c>
      <c r="M100" s="232">
        <v>3.7042273377709081E-3</v>
      </c>
      <c r="N100" s="232">
        <v>4.6228710120750074E-3</v>
      </c>
      <c r="O100" s="232">
        <v>3.316826741273204E-3</v>
      </c>
      <c r="P100" s="232">
        <v>3.506448338224145E-3</v>
      </c>
      <c r="Q100" s="232">
        <v>3.4209122828118628E-3</v>
      </c>
      <c r="R100" s="232">
        <v>3.649269382733032E-3</v>
      </c>
      <c r="S100" s="232">
        <v>4.1288621691648901E-3</v>
      </c>
      <c r="T100" s="232">
        <v>5.0208755550014703E-3</v>
      </c>
      <c r="U100" s="232">
        <v>6.2039963115000166E-3</v>
      </c>
      <c r="V100" s="232">
        <v>3.6922255562192E-3</v>
      </c>
      <c r="W100" s="232">
        <v>3.8855905029988079E-3</v>
      </c>
      <c r="DA100" s="71" t="s">
        <v>579</v>
      </c>
    </row>
    <row r="101" spans="1:105" ht="12" customHeight="1" x14ac:dyDescent="0.25">
      <c r="A101" s="59" t="s">
        <v>162</v>
      </c>
      <c r="B101" s="232">
        <v>3.0754392885863339E-5</v>
      </c>
      <c r="C101" s="232">
        <v>2.5779392717142411E-5</v>
      </c>
      <c r="D101" s="232">
        <v>1.8963383942062569E-5</v>
      </c>
      <c r="E101" s="232">
        <v>1.9223169594360632E-5</v>
      </c>
      <c r="F101" s="232">
        <v>2.0226585663571268E-5</v>
      </c>
      <c r="G101" s="232">
        <v>1.153944500511423E-4</v>
      </c>
      <c r="H101" s="232">
        <v>1.5339337153151089E-4</v>
      </c>
      <c r="I101" s="232">
        <v>3.2056828159709891E-4</v>
      </c>
      <c r="J101" s="232">
        <v>1.7553668574578281E-4</v>
      </c>
      <c r="K101" s="232">
        <v>5.4504263945387443E-4</v>
      </c>
      <c r="L101" s="232">
        <v>7.2641051325774764E-4</v>
      </c>
      <c r="M101" s="232">
        <v>8.0155911760667903E-4</v>
      </c>
      <c r="N101" s="232">
        <v>6.6998130609782704E-4</v>
      </c>
      <c r="O101" s="232">
        <v>7.0252233061689413E-4</v>
      </c>
      <c r="P101" s="232">
        <v>7.1833490262230692E-4</v>
      </c>
      <c r="Q101" s="232">
        <v>7.2550533762889477E-4</v>
      </c>
      <c r="R101" s="232">
        <v>6.7306262974962006E-4</v>
      </c>
      <c r="S101" s="232">
        <v>7.3998717687658619E-4</v>
      </c>
      <c r="T101" s="232">
        <v>8.4145025490556409E-4</v>
      </c>
      <c r="U101" s="232">
        <v>7.795413055762953E-4</v>
      </c>
      <c r="V101" s="232">
        <v>8.8141625880161175E-4</v>
      </c>
      <c r="W101" s="232">
        <v>8.4225572462915516E-4</v>
      </c>
      <c r="DA101" s="71" t="s">
        <v>580</v>
      </c>
    </row>
    <row r="102" spans="1:105" ht="12" customHeight="1" x14ac:dyDescent="0.25">
      <c r="A102" s="60" t="s">
        <v>535</v>
      </c>
      <c r="B102" s="264">
        <v>0.47568540158763573</v>
      </c>
      <c r="C102" s="264">
        <v>0.33427565946061472</v>
      </c>
      <c r="D102" s="264">
        <v>0.2858428251661036</v>
      </c>
      <c r="E102" s="264">
        <v>0.33012286735095758</v>
      </c>
      <c r="F102" s="264">
        <v>0.39265586732466862</v>
      </c>
      <c r="G102" s="264">
        <v>0.33578691218919132</v>
      </c>
      <c r="H102" s="264">
        <v>0.41594243065875658</v>
      </c>
      <c r="I102" s="264">
        <v>2.0920890852008429</v>
      </c>
      <c r="J102" s="264">
        <v>0.98236640413594067</v>
      </c>
      <c r="K102" s="264">
        <v>0.7654080989670824</v>
      </c>
      <c r="L102" s="264">
        <v>1.01519872676967</v>
      </c>
      <c r="M102" s="264">
        <v>0.88910724469343383</v>
      </c>
      <c r="N102" s="264">
        <v>0.89613750683853055</v>
      </c>
      <c r="O102" s="264">
        <v>0.92934276162265261</v>
      </c>
      <c r="P102" s="264">
        <v>1.0130035863063309</v>
      </c>
      <c r="Q102" s="264">
        <v>1.022262020894068</v>
      </c>
      <c r="R102" s="264">
        <v>1.0851419474135751</v>
      </c>
      <c r="S102" s="264">
        <v>1.161283838553768</v>
      </c>
      <c r="T102" s="264">
        <v>1.266494597024973</v>
      </c>
      <c r="U102" s="264">
        <v>1.2147145536285029</v>
      </c>
      <c r="V102" s="264">
        <v>1.2996509626786339</v>
      </c>
      <c r="W102" s="264">
        <v>1.105772982453147</v>
      </c>
      <c r="DA102" s="72" t="s">
        <v>581</v>
      </c>
    </row>
    <row r="103" spans="1:105" ht="12" customHeight="1" x14ac:dyDescent="0.25">
      <c r="A103" s="64" t="s">
        <v>30</v>
      </c>
      <c r="B103" s="231">
        <v>0.13839661874170239</v>
      </c>
      <c r="C103" s="231">
        <v>8.1932286220208109E-2</v>
      </c>
      <c r="D103" s="231">
        <v>8.9598646757262965E-2</v>
      </c>
      <c r="E103" s="231">
        <v>0.11010374578403739</v>
      </c>
      <c r="F103" s="231">
        <v>0.14931945029770291</v>
      </c>
      <c r="G103" s="231">
        <v>0.1119978482824918</v>
      </c>
      <c r="H103" s="231">
        <v>8.586348801270946E-2</v>
      </c>
      <c r="I103" s="231">
        <v>9.9913322024855113E-3</v>
      </c>
      <c r="J103" s="231">
        <v>8.6110268249124083E-3</v>
      </c>
      <c r="K103" s="231">
        <v>3.5792391039561979E-3</v>
      </c>
      <c r="L103" s="231">
        <v>4.8357568251500994E-3</v>
      </c>
      <c r="M103" s="231">
        <v>4.8660242401373536E-3</v>
      </c>
      <c r="N103" s="231">
        <v>4.5233409423542604E-3</v>
      </c>
      <c r="O103" s="231">
        <v>6.526004534172459E-3</v>
      </c>
      <c r="P103" s="231">
        <v>5.6339982438491573E-3</v>
      </c>
      <c r="Q103" s="231">
        <v>4.7831001957606891E-3</v>
      </c>
      <c r="R103" s="231">
        <v>6.2154222128906634E-3</v>
      </c>
      <c r="S103" s="231">
        <v>8.7113485463912455E-3</v>
      </c>
      <c r="T103" s="231">
        <v>8.7083743893952674E-3</v>
      </c>
      <c r="U103" s="231">
        <v>7.7288361202172461E-3</v>
      </c>
      <c r="V103" s="231">
        <v>8.3049397728963414E-3</v>
      </c>
      <c r="W103" s="231">
        <v>7.1227564963137124E-3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0.14604973328855159</v>
      </c>
      <c r="C105" s="231">
        <v>8.3801677901166674E-2</v>
      </c>
      <c r="D105" s="231">
        <v>0.1309189999654255</v>
      </c>
      <c r="E105" s="231">
        <v>0.1433549629500738</v>
      </c>
      <c r="F105" s="231">
        <v>0.16689773431428159</v>
      </c>
      <c r="G105" s="231">
        <v>0.13727381321458421</v>
      </c>
      <c r="H105" s="231">
        <v>0.16650271641950029</v>
      </c>
      <c r="I105" s="231">
        <v>1.690027933154762E-2</v>
      </c>
      <c r="J105" s="231">
        <v>1.3238145451020091E-2</v>
      </c>
      <c r="K105" s="231">
        <v>4.7164047862762034E-3</v>
      </c>
      <c r="L105" s="231">
        <v>5.4883057953612176E-3</v>
      </c>
      <c r="M105" s="231">
        <v>6.0758575902362076E-3</v>
      </c>
      <c r="N105" s="231">
        <v>6.3740976112016184E-3</v>
      </c>
      <c r="O105" s="231">
        <v>8.1982382296783875E-3</v>
      </c>
      <c r="P105" s="231">
        <v>7.2362130795426364E-3</v>
      </c>
      <c r="Q105" s="231">
        <v>1.0424043843492339E-2</v>
      </c>
      <c r="R105" s="231">
        <v>1.096174017952445E-2</v>
      </c>
      <c r="S105" s="231">
        <v>1.5566114173802119E-2</v>
      </c>
      <c r="T105" s="231">
        <v>1.83266705892908E-2</v>
      </c>
      <c r="U105" s="231">
        <v>8.656323558512086E-3</v>
      </c>
      <c r="V105" s="231">
        <v>1.022466105954796E-2</v>
      </c>
      <c r="W105" s="231">
        <v>1.0008535636103801E-2</v>
      </c>
      <c r="DA105" s="73" t="s">
        <v>584</v>
      </c>
    </row>
    <row r="106" spans="1:105" ht="12" customHeight="1" x14ac:dyDescent="0.25">
      <c r="A106" s="64" t="s">
        <v>160</v>
      </c>
      <c r="B106" s="231">
        <v>3.0134731517347749E-2</v>
      </c>
      <c r="C106" s="231">
        <v>1.728409810971868E-2</v>
      </c>
      <c r="D106" s="231">
        <v>2.210469961418959E-2</v>
      </c>
      <c r="E106" s="231">
        <v>3.3280716660223933E-2</v>
      </c>
      <c r="F106" s="231">
        <v>3.0861753380622029E-2</v>
      </c>
      <c r="G106" s="231">
        <v>2.8203194785923522E-2</v>
      </c>
      <c r="H106" s="231">
        <v>4.1003009593585708E-2</v>
      </c>
      <c r="I106" s="231">
        <v>6.2369018091406568E-3</v>
      </c>
      <c r="J106" s="231">
        <v>5.7000607024970534E-3</v>
      </c>
      <c r="K106" s="231">
        <v>2.9015845969076592E-3</v>
      </c>
      <c r="L106" s="231">
        <v>4.0520960355788227E-3</v>
      </c>
      <c r="M106" s="231">
        <v>3.567667229146987E-3</v>
      </c>
      <c r="N106" s="231">
        <v>4.8125484038520896E-3</v>
      </c>
      <c r="O106" s="231">
        <v>4.1582054070610922E-3</v>
      </c>
      <c r="P106" s="231">
        <v>4.0374892537205663E-3</v>
      </c>
      <c r="Q106" s="231">
        <v>3.4163378538398501E-3</v>
      </c>
      <c r="R106" s="231">
        <v>3.5890767193143161E-3</v>
      </c>
      <c r="S106" s="231">
        <v>5.4002329963538168E-3</v>
      </c>
      <c r="T106" s="231">
        <v>6.2435789818234546E-3</v>
      </c>
      <c r="U106" s="231">
        <v>8.0093069111937826E-3</v>
      </c>
      <c r="V106" s="231">
        <v>4.7302475813198854E-3</v>
      </c>
      <c r="W106" s="231">
        <v>5.5579582703466574E-3</v>
      </c>
      <c r="DA106" s="73" t="s">
        <v>585</v>
      </c>
    </row>
    <row r="107" spans="1:105" ht="12" customHeight="1" x14ac:dyDescent="0.25">
      <c r="A107" s="64" t="s">
        <v>70</v>
      </c>
      <c r="B107" s="231">
        <v>0.1604735940348988</v>
      </c>
      <c r="C107" s="231">
        <v>0.1508958387191249</v>
      </c>
      <c r="D107" s="231">
        <v>4.2757824477553427E-2</v>
      </c>
      <c r="E107" s="231">
        <v>4.291905554381549E-2</v>
      </c>
      <c r="F107" s="231">
        <v>4.4927973293273679E-2</v>
      </c>
      <c r="G107" s="231">
        <v>5.475374215575974E-2</v>
      </c>
      <c r="H107" s="231">
        <v>0.1197692823405917</v>
      </c>
      <c r="I107" s="231">
        <v>1.4245679085062661E-2</v>
      </c>
      <c r="J107" s="231">
        <v>9.5207793336234466E-3</v>
      </c>
      <c r="K107" s="231">
        <v>5.1824751248178407E-3</v>
      </c>
      <c r="L107" s="231">
        <v>6.9093705230050557E-3</v>
      </c>
      <c r="M107" s="231">
        <v>6.4594072103379514E-3</v>
      </c>
      <c r="N107" s="231">
        <v>5.7400364232321121E-3</v>
      </c>
      <c r="O107" s="231">
        <v>6.5931946313112716E-3</v>
      </c>
      <c r="P107" s="231">
        <v>5.1208969356575642E-3</v>
      </c>
      <c r="Q107" s="231">
        <v>3.7949103771247358E-3</v>
      </c>
      <c r="R107" s="231">
        <v>4.5663268160641883E-3</v>
      </c>
      <c r="S107" s="231">
        <v>6.8891116259613243E-3</v>
      </c>
      <c r="T107" s="231">
        <v>6.8303171331382936E-3</v>
      </c>
      <c r="U107" s="231">
        <v>4.2557145601263653E-3</v>
      </c>
      <c r="V107" s="231">
        <v>6.3348705306520399E-3</v>
      </c>
      <c r="W107" s="231">
        <v>4.4279718307457709E-3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1.609402669816903E-2</v>
      </c>
      <c r="P108" s="231">
        <v>3.3488345247289067E-2</v>
      </c>
      <c r="Q108" s="231">
        <v>4.8428477791089539E-2</v>
      </c>
      <c r="R108" s="231">
        <v>5.1270819962262862E-2</v>
      </c>
      <c r="S108" s="231">
        <v>2.0573780612943609E-2</v>
      </c>
      <c r="T108" s="231">
        <v>4.7193125818402668E-2</v>
      </c>
      <c r="U108" s="231">
        <v>6.6211166709083516E-2</v>
      </c>
      <c r="V108" s="231">
        <v>7.2465858460220411E-2</v>
      </c>
      <c r="W108" s="231">
        <v>4.4220810697332302E-2</v>
      </c>
      <c r="DA108" s="73" t="s">
        <v>587</v>
      </c>
    </row>
    <row r="109" spans="1:105" ht="12" customHeight="1" x14ac:dyDescent="0.25">
      <c r="A109" s="64" t="s">
        <v>162</v>
      </c>
      <c r="B109" s="231">
        <v>6.3072400513516176E-4</v>
      </c>
      <c r="C109" s="231">
        <v>3.61758510396389E-4</v>
      </c>
      <c r="D109" s="231">
        <v>4.6265435167209981E-4</v>
      </c>
      <c r="E109" s="231">
        <v>4.6438641280696478E-4</v>
      </c>
      <c r="F109" s="231">
        <v>6.4895603878841856E-4</v>
      </c>
      <c r="G109" s="231">
        <v>3.5583137504319371E-3</v>
      </c>
      <c r="H109" s="231">
        <v>2.803934292369515E-3</v>
      </c>
      <c r="I109" s="231">
        <v>3.0618933600763459E-4</v>
      </c>
      <c r="J109" s="231">
        <v>2.3984962921373061E-4</v>
      </c>
      <c r="K109" s="231">
        <v>5.3919940407038379E-4</v>
      </c>
      <c r="L109" s="231">
        <v>6.6057518459688438E-4</v>
      </c>
      <c r="M109" s="231">
        <v>7.7200882541680123E-4</v>
      </c>
      <c r="N109" s="231">
        <v>6.9747078316696937E-4</v>
      </c>
      <c r="O109" s="231">
        <v>8.8073100635669007E-4</v>
      </c>
      <c r="P109" s="231">
        <v>8.2712453461636533E-4</v>
      </c>
      <c r="Q109" s="231">
        <v>7.2453519505830805E-4</v>
      </c>
      <c r="R109" s="231">
        <v>6.6196083701161937E-4</v>
      </c>
      <c r="S109" s="231">
        <v>9.6784610522755883E-4</v>
      </c>
      <c r="T109" s="231">
        <v>1.046363541224401E-3</v>
      </c>
      <c r="U109" s="231">
        <v>1.0063812505400501E-3</v>
      </c>
      <c r="V109" s="231">
        <v>1.1292151746551699E-3</v>
      </c>
      <c r="W109" s="231">
        <v>1.204764672663414E-3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3.05338309038621E-3</v>
      </c>
      <c r="R111" s="231">
        <v>9.2454759183401426E-4</v>
      </c>
      <c r="S111" s="231">
        <v>0</v>
      </c>
      <c r="T111" s="231">
        <v>3.984772234175539E-2</v>
      </c>
      <c r="U111" s="231">
        <v>3.7683049443125102E-2</v>
      </c>
      <c r="V111" s="231">
        <v>4.3378639427160297E-2</v>
      </c>
      <c r="W111" s="231">
        <v>1.5927902119769612E-2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2.044408703436599</v>
      </c>
      <c r="J112" s="231">
        <v>0.94505654219467394</v>
      </c>
      <c r="K112" s="231">
        <v>0.74848919595105412</v>
      </c>
      <c r="L112" s="231">
        <v>0.99325262240597834</v>
      </c>
      <c r="M112" s="231">
        <v>0.86736627959815848</v>
      </c>
      <c r="N112" s="231">
        <v>0.87399001267472354</v>
      </c>
      <c r="O112" s="231">
        <v>0.88689236111590375</v>
      </c>
      <c r="P112" s="231">
        <v>0.95665951901165547</v>
      </c>
      <c r="Q112" s="231">
        <v>0.9476372325473168</v>
      </c>
      <c r="R112" s="231">
        <v>1.0069520530946729</v>
      </c>
      <c r="S112" s="231">
        <v>1.103175404493089</v>
      </c>
      <c r="T112" s="231">
        <v>1.138298444229942</v>
      </c>
      <c r="U112" s="231">
        <v>1.081163775075705</v>
      </c>
      <c r="V112" s="231">
        <v>1.1530825306721819</v>
      </c>
      <c r="W112" s="231">
        <v>1.0173022827298721</v>
      </c>
      <c r="DA112" s="73" t="s">
        <v>591</v>
      </c>
    </row>
    <row r="113" spans="1:105" ht="12" customHeight="1" x14ac:dyDescent="0.25">
      <c r="A113" s="61" t="s">
        <v>547</v>
      </c>
      <c r="B113" s="265">
        <v>0.15235934629963421</v>
      </c>
      <c r="C113" s="265">
        <v>0.101458054074149</v>
      </c>
      <c r="D113" s="265">
        <v>9.2432776329232497E-2</v>
      </c>
      <c r="E113" s="265">
        <v>0.10628966323342159</v>
      </c>
      <c r="F113" s="265">
        <v>0.13522827150933339</v>
      </c>
      <c r="G113" s="265">
        <v>0.11504084857425401</v>
      </c>
      <c r="H113" s="265">
        <v>0.1280299606510987</v>
      </c>
      <c r="I113" s="265">
        <v>0.18390399564042029</v>
      </c>
      <c r="J113" s="265">
        <v>9.5923447172913318E-2</v>
      </c>
      <c r="K113" s="265">
        <v>6.8051924135427544E-2</v>
      </c>
      <c r="L113" s="265">
        <v>8.8499560250977299E-2</v>
      </c>
      <c r="M113" s="265">
        <v>7.8499647414698337E-2</v>
      </c>
      <c r="N113" s="265">
        <v>7.9678267895684093E-2</v>
      </c>
      <c r="O113" s="265">
        <v>8.8124022935180346E-2</v>
      </c>
      <c r="P113" s="265">
        <v>9.2792422281976067E-2</v>
      </c>
      <c r="Q113" s="265">
        <v>8.7303763969715453E-2</v>
      </c>
      <c r="R113" s="265">
        <v>9.3115424237393662E-2</v>
      </c>
      <c r="S113" s="265">
        <v>0.1092534261475802</v>
      </c>
      <c r="T113" s="265">
        <v>0.1159100360327905</v>
      </c>
      <c r="U113" s="265">
        <v>0.11331095000809389</v>
      </c>
      <c r="V113" s="265">
        <v>0.12290965146289549</v>
      </c>
      <c r="W113" s="265">
        <v>0.106580031169518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176.91562125741541</v>
      </c>
      <c r="C115" s="225">
        <v>165.8465863400541</v>
      </c>
      <c r="D115" s="225">
        <v>164.45451131831979</v>
      </c>
      <c r="E115" s="225">
        <v>187.27457784760821</v>
      </c>
      <c r="F115" s="225">
        <v>197.34952932647741</v>
      </c>
      <c r="G115" s="225">
        <v>180.35360186549161</v>
      </c>
      <c r="H115" s="225">
        <v>207.55794352902601</v>
      </c>
      <c r="I115" s="225">
        <v>272.19660577728172</v>
      </c>
      <c r="J115" s="225">
        <v>250.6185006403399</v>
      </c>
      <c r="K115" s="225">
        <v>222.81675048557409</v>
      </c>
      <c r="L115" s="225">
        <v>259.87484122412701</v>
      </c>
      <c r="M115" s="225">
        <v>242.84429193316009</v>
      </c>
      <c r="N115" s="225">
        <v>249.17751825112899</v>
      </c>
      <c r="O115" s="225">
        <v>247.02818843454889</v>
      </c>
      <c r="P115" s="225">
        <v>245.54416918113759</v>
      </c>
      <c r="Q115" s="225">
        <v>249.75345010399741</v>
      </c>
      <c r="R115" s="225">
        <v>251.6487804792755</v>
      </c>
      <c r="S115" s="225">
        <v>246.9284967728066</v>
      </c>
      <c r="T115" s="225">
        <v>256.80763076141892</v>
      </c>
      <c r="U115" s="225">
        <v>247.14585260339021</v>
      </c>
      <c r="V115" s="225">
        <v>248.6587047325763</v>
      </c>
      <c r="W115" s="225">
        <v>241.90195841885259</v>
      </c>
      <c r="DA115" s="89" t="s">
        <v>593</v>
      </c>
    </row>
    <row r="116" spans="1:105" ht="12" customHeight="1" x14ac:dyDescent="0.25">
      <c r="A116" s="55" t="s">
        <v>92</v>
      </c>
      <c r="B116" s="261">
        <v>0.29585713845825362</v>
      </c>
      <c r="C116" s="261">
        <v>0.27734631972529722</v>
      </c>
      <c r="D116" s="261">
        <v>0.27501834365655481</v>
      </c>
      <c r="E116" s="261">
        <v>0.31318048860902309</v>
      </c>
      <c r="F116" s="261">
        <v>0.33002889517399697</v>
      </c>
      <c r="G116" s="261">
        <v>0.30160649568035891</v>
      </c>
      <c r="H116" s="261">
        <v>0.34710049231568751</v>
      </c>
      <c r="I116" s="261">
        <v>0.45519614554624771</v>
      </c>
      <c r="J116" s="261">
        <v>0.41911094066839788</v>
      </c>
      <c r="K116" s="261">
        <v>0.37261789394670031</v>
      </c>
      <c r="L116" s="261">
        <v>0.43459037893534191</v>
      </c>
      <c r="M116" s="261">
        <v>0.40611008113131541</v>
      </c>
      <c r="N116" s="261">
        <v>0.41670117649262378</v>
      </c>
      <c r="O116" s="261">
        <v>0.41310683832949963</v>
      </c>
      <c r="P116" s="261">
        <v>0.41062510332719399</v>
      </c>
      <c r="Q116" s="261">
        <v>0.41766431105770668</v>
      </c>
      <c r="R116" s="261">
        <v>0.420833884311202</v>
      </c>
      <c r="S116" s="261">
        <v>0.41294012331835478</v>
      </c>
      <c r="T116" s="261">
        <v>0.42946106302702558</v>
      </c>
      <c r="U116" s="261">
        <v>0.41330360888061218</v>
      </c>
      <c r="V116" s="261">
        <v>0.41583356128769811</v>
      </c>
      <c r="W116" s="261">
        <v>0.40453421069637729</v>
      </c>
      <c r="DA116" s="67" t="s">
        <v>594</v>
      </c>
    </row>
    <row r="117" spans="1:105" ht="12" customHeight="1" x14ac:dyDescent="0.25">
      <c r="A117" s="202" t="s">
        <v>93</v>
      </c>
      <c r="B117" s="226">
        <v>0.14767439326199741</v>
      </c>
      <c r="C117" s="226">
        <v>0.13843488685895061</v>
      </c>
      <c r="D117" s="226">
        <v>0.13727289882894569</v>
      </c>
      <c r="E117" s="226">
        <v>0.1563211855486773</v>
      </c>
      <c r="F117" s="226">
        <v>0.16473091407468021</v>
      </c>
      <c r="G117" s="226">
        <v>0.15054413250116289</v>
      </c>
      <c r="H117" s="226">
        <v>0.17325204614216999</v>
      </c>
      <c r="I117" s="226">
        <v>0.2272070059185915</v>
      </c>
      <c r="J117" s="226">
        <v>0.20919540490115229</v>
      </c>
      <c r="K117" s="226">
        <v>0.1859888245181098</v>
      </c>
      <c r="L117" s="226">
        <v>0.2169218253824011</v>
      </c>
      <c r="M117" s="226">
        <v>0.20270614439512599</v>
      </c>
      <c r="N117" s="226">
        <v>0.20799259308320411</v>
      </c>
      <c r="O117" s="226">
        <v>0.206198511959511</v>
      </c>
      <c r="P117" s="226">
        <v>0.20495977655967459</v>
      </c>
      <c r="Q117" s="226">
        <v>0.20847333292023981</v>
      </c>
      <c r="R117" s="226">
        <v>0.21005539651197369</v>
      </c>
      <c r="S117" s="226">
        <v>0.2061152976816783</v>
      </c>
      <c r="T117" s="226">
        <v>0.2143615741119502</v>
      </c>
      <c r="U117" s="226">
        <v>0.20629672818609521</v>
      </c>
      <c r="V117" s="226">
        <v>0.20755953086391821</v>
      </c>
      <c r="W117" s="226">
        <v>0.20191956303510969</v>
      </c>
      <c r="DA117" s="174" t="s">
        <v>595</v>
      </c>
    </row>
    <row r="118" spans="1:105" ht="12" customHeight="1" x14ac:dyDescent="0.25">
      <c r="A118" s="202" t="s">
        <v>94</v>
      </c>
      <c r="B118" s="226">
        <v>3.7539739612739891</v>
      </c>
      <c r="C118" s="226">
        <v>3.5191000221576401</v>
      </c>
      <c r="D118" s="226">
        <v>3.4895615713023749</v>
      </c>
      <c r="E118" s="226">
        <v>3.9737807427730152</v>
      </c>
      <c r="F118" s="226">
        <v>4.1875612175773904</v>
      </c>
      <c r="G118" s="226">
        <v>3.8269244988825011</v>
      </c>
      <c r="H118" s="226">
        <v>4.4041736389684276</v>
      </c>
      <c r="I118" s="226">
        <v>5.7757419224617239</v>
      </c>
      <c r="J118" s="226">
        <v>5.3178759395599844</v>
      </c>
      <c r="K118" s="226">
        <v>4.7279503839926438</v>
      </c>
      <c r="L118" s="226">
        <v>5.5142863033324128</v>
      </c>
      <c r="M118" s="226">
        <v>5.1529149437539781</v>
      </c>
      <c r="N118" s="226">
        <v>5.2872997228906566</v>
      </c>
      <c r="O118" s="226">
        <v>5.2416930765792094</v>
      </c>
      <c r="P118" s="226">
        <v>5.210203660349519</v>
      </c>
      <c r="Q118" s="226">
        <v>5.2995204254140589</v>
      </c>
      <c r="R118" s="226">
        <v>5.3397374555792823</v>
      </c>
      <c r="S118" s="226">
        <v>5.2395777184234058</v>
      </c>
      <c r="T118" s="226">
        <v>5.4492031403595336</v>
      </c>
      <c r="U118" s="226">
        <v>5.2441897935050612</v>
      </c>
      <c r="V118" s="226">
        <v>5.2762910147531086</v>
      </c>
      <c r="W118" s="226">
        <v>5.1329195614896621</v>
      </c>
      <c r="DA118" s="174" t="s">
        <v>596</v>
      </c>
    </row>
    <row r="119" spans="1:105" ht="12" customHeight="1" x14ac:dyDescent="0.25">
      <c r="A119" s="202" t="s">
        <v>95</v>
      </c>
      <c r="B119" s="226">
        <v>9.8619046152751216E-2</v>
      </c>
      <c r="C119" s="226">
        <v>9.2448773241765758E-2</v>
      </c>
      <c r="D119" s="226">
        <v>9.1672781218851626E-2</v>
      </c>
      <c r="E119" s="226">
        <v>0.10439349620300779</v>
      </c>
      <c r="F119" s="226">
        <v>0.1100096317246657</v>
      </c>
      <c r="G119" s="226">
        <v>0.1005354985601196</v>
      </c>
      <c r="H119" s="226">
        <v>0.11570016410522919</v>
      </c>
      <c r="I119" s="226">
        <v>0.15173204851541591</v>
      </c>
      <c r="J119" s="226">
        <v>0.13970364688946599</v>
      </c>
      <c r="K119" s="226">
        <v>0.1242059646489001</v>
      </c>
      <c r="L119" s="226">
        <v>0.14486345964511399</v>
      </c>
      <c r="M119" s="226">
        <v>0.1353700270437718</v>
      </c>
      <c r="N119" s="226">
        <v>0.13890039216420799</v>
      </c>
      <c r="O119" s="226">
        <v>0.13770227944316649</v>
      </c>
      <c r="P119" s="226">
        <v>0.13687503444239801</v>
      </c>
      <c r="Q119" s="226">
        <v>0.13922143701923559</v>
      </c>
      <c r="R119" s="226">
        <v>0.14027796143706739</v>
      </c>
      <c r="S119" s="226">
        <v>0.13764670777278501</v>
      </c>
      <c r="T119" s="226">
        <v>0.14315368767567521</v>
      </c>
      <c r="U119" s="226">
        <v>0.13776786962687079</v>
      </c>
      <c r="V119" s="226">
        <v>0.1386111870958994</v>
      </c>
      <c r="W119" s="226">
        <v>0.13484473689879239</v>
      </c>
      <c r="DA119" s="174" t="s">
        <v>597</v>
      </c>
    </row>
    <row r="120" spans="1:105" ht="12" customHeight="1" x14ac:dyDescent="0.25">
      <c r="A120" s="56" t="s">
        <v>96</v>
      </c>
      <c r="B120" s="262">
        <v>0.50471629236693827</v>
      </c>
      <c r="C120" s="262">
        <v>0.47163712301876398</v>
      </c>
      <c r="D120" s="262">
        <v>0.46961327045624979</v>
      </c>
      <c r="E120" s="262">
        <v>0.53408565785896722</v>
      </c>
      <c r="F120" s="262">
        <v>0.56458697841448779</v>
      </c>
      <c r="G120" s="262">
        <v>0.51601905400379555</v>
      </c>
      <c r="H120" s="262">
        <v>0.59194216542737854</v>
      </c>
      <c r="I120" s="262">
        <v>0.62189402564607754</v>
      </c>
      <c r="J120" s="262">
        <v>0.59569003203723359</v>
      </c>
      <c r="K120" s="262">
        <v>0.50944283115965017</v>
      </c>
      <c r="L120" s="262">
        <v>0.59043433788768651</v>
      </c>
      <c r="M120" s="262">
        <v>0.55630942174158093</v>
      </c>
      <c r="N120" s="262">
        <v>0.57386928351366084</v>
      </c>
      <c r="O120" s="262">
        <v>0.57761738883546498</v>
      </c>
      <c r="P120" s="262">
        <v>0.5663818904945459</v>
      </c>
      <c r="Q120" s="262">
        <v>0.57098804888868882</v>
      </c>
      <c r="R120" s="262">
        <v>0.57558627088917413</v>
      </c>
      <c r="S120" s="262">
        <v>0.58148424908487151</v>
      </c>
      <c r="T120" s="262">
        <v>0.60337549298855597</v>
      </c>
      <c r="U120" s="262">
        <v>0.57524622503329581</v>
      </c>
      <c r="V120" s="262">
        <v>0.57810626531499198</v>
      </c>
      <c r="W120" s="262">
        <v>0.56775505138943727</v>
      </c>
      <c r="DA120" s="68" t="s">
        <v>598</v>
      </c>
    </row>
    <row r="121" spans="1:105" ht="12" customHeight="1" x14ac:dyDescent="0.25">
      <c r="A121" s="37" t="s">
        <v>160</v>
      </c>
      <c r="B121" s="228">
        <v>4.8201236195468504E-3</v>
      </c>
      <c r="C121" s="228">
        <v>5.6555201691597034E-3</v>
      </c>
      <c r="D121" s="228">
        <v>4.5575735404099023E-3</v>
      </c>
      <c r="E121" s="228">
        <v>6.8326264708662276E-3</v>
      </c>
      <c r="F121" s="228">
        <v>3.987020842861253E-3</v>
      </c>
      <c r="G121" s="228">
        <v>4.0661325119037356E-3</v>
      </c>
      <c r="H121" s="228">
        <v>1.018047366825941E-2</v>
      </c>
      <c r="I121" s="228">
        <v>2.128831628966275E-2</v>
      </c>
      <c r="J121" s="228">
        <v>2.4783057074338029E-2</v>
      </c>
      <c r="K121" s="228">
        <v>2.0889284767931719E-2</v>
      </c>
      <c r="L121" s="228">
        <v>2.808377275186686E-2</v>
      </c>
      <c r="M121" s="228">
        <v>2.4826044178025641E-2</v>
      </c>
      <c r="N121" s="228">
        <v>3.1221474646899179E-2</v>
      </c>
      <c r="O121" s="228">
        <v>2.0792128177888499E-2</v>
      </c>
      <c r="P121" s="228">
        <v>2.0470480756711359E-2</v>
      </c>
      <c r="Q121" s="228">
        <v>2.1359170597779881E-2</v>
      </c>
      <c r="R121" s="228">
        <v>2.155703739822119E-2</v>
      </c>
      <c r="S121" s="228">
        <v>2.1037683551498799E-2</v>
      </c>
      <c r="T121" s="228">
        <v>2.4878167897791108E-2</v>
      </c>
      <c r="U121" s="228">
        <v>2.96674064519989E-2</v>
      </c>
      <c r="V121" s="228">
        <v>1.6743360420986279E-2</v>
      </c>
      <c r="W121" s="228">
        <v>1.9819474481910879E-2</v>
      </c>
      <c r="DA121" s="69" t="s">
        <v>599</v>
      </c>
    </row>
    <row r="122" spans="1:105" ht="12" customHeight="1" x14ac:dyDescent="0.25">
      <c r="A122" s="37" t="s">
        <v>162</v>
      </c>
      <c r="B122" s="228">
        <v>1.008858390796361E-4</v>
      </c>
      <c r="C122" s="228">
        <v>1.1837080181589229E-4</v>
      </c>
      <c r="D122" s="228">
        <v>9.5390630424251803E-5</v>
      </c>
      <c r="E122" s="228">
        <v>9.5339860894513802E-5</v>
      </c>
      <c r="F122" s="228">
        <v>8.3838439794374088E-5</v>
      </c>
      <c r="G122" s="228">
        <v>5.1301192428762762E-4</v>
      </c>
      <c r="H122" s="228">
        <v>6.9617765900439931E-4</v>
      </c>
      <c r="I122" s="228">
        <v>1.045111119097522E-3</v>
      </c>
      <c r="J122" s="228">
        <v>1.0428322364108671E-3</v>
      </c>
      <c r="K122" s="228">
        <v>3.8818409466087269E-3</v>
      </c>
      <c r="L122" s="228">
        <v>4.5782338836131272E-3</v>
      </c>
      <c r="M122" s="228">
        <v>5.3721168412351281E-3</v>
      </c>
      <c r="N122" s="228">
        <v>4.5248513981013304E-3</v>
      </c>
      <c r="O122" s="228">
        <v>4.4038882598999964E-3</v>
      </c>
      <c r="P122" s="228">
        <v>4.1936054327985058E-3</v>
      </c>
      <c r="Q122" s="228">
        <v>4.5298420406378152E-3</v>
      </c>
      <c r="R122" s="228">
        <v>3.9759290858356186E-3</v>
      </c>
      <c r="S122" s="228">
        <v>3.7704373315143431E-3</v>
      </c>
      <c r="T122" s="228">
        <v>4.1693406836835279E-3</v>
      </c>
      <c r="U122" s="228">
        <v>3.7277534668717638E-3</v>
      </c>
      <c r="V122" s="228">
        <v>3.9970120669292506E-3</v>
      </c>
      <c r="W122" s="228">
        <v>4.2961464489496689E-3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0.49979528290831182</v>
      </c>
      <c r="C125" s="228">
        <v>0.46586323204778851</v>
      </c>
      <c r="D125" s="228">
        <v>0.46496030628541563</v>
      </c>
      <c r="E125" s="228">
        <v>0.52715769152720648</v>
      </c>
      <c r="F125" s="228">
        <v>0.56051611913183219</v>
      </c>
      <c r="G125" s="228">
        <v>0.51143990956760421</v>
      </c>
      <c r="H125" s="228">
        <v>0.58106551410011476</v>
      </c>
      <c r="I125" s="228">
        <v>0.59956059823731722</v>
      </c>
      <c r="J125" s="228">
        <v>0.56986414272648467</v>
      </c>
      <c r="K125" s="228">
        <v>0.48467170544510968</v>
      </c>
      <c r="L125" s="228">
        <v>0.55777233125220649</v>
      </c>
      <c r="M125" s="228">
        <v>0.52611126072232017</v>
      </c>
      <c r="N125" s="228">
        <v>0.53812295746866035</v>
      </c>
      <c r="O125" s="228">
        <v>0.55242137239767652</v>
      </c>
      <c r="P125" s="228">
        <v>0.54171780430503602</v>
      </c>
      <c r="Q125" s="228">
        <v>0.54509903625027112</v>
      </c>
      <c r="R125" s="228">
        <v>0.55005330440511735</v>
      </c>
      <c r="S125" s="228">
        <v>0.55667612820185841</v>
      </c>
      <c r="T125" s="228">
        <v>0.57432798440708133</v>
      </c>
      <c r="U125" s="228">
        <v>0.54185106511442516</v>
      </c>
      <c r="V125" s="228">
        <v>0.55736589282707649</v>
      </c>
      <c r="W125" s="228">
        <v>0.54363943045857677</v>
      </c>
      <c r="DA125" s="69" t="s">
        <v>603</v>
      </c>
    </row>
    <row r="126" spans="1:105" ht="12" customHeight="1" x14ac:dyDescent="0.25">
      <c r="A126" s="57" t="s">
        <v>604</v>
      </c>
      <c r="B126" s="296">
        <v>106.02916804400471</v>
      </c>
      <c r="C126" s="296">
        <v>99.242861421982326</v>
      </c>
      <c r="D126" s="296">
        <v>98.647246989252736</v>
      </c>
      <c r="E126" s="296">
        <v>112.31206610049119</v>
      </c>
      <c r="F126" s="296">
        <v>118.57708130038181</v>
      </c>
      <c r="G126" s="296">
        <v>108.36910638315921</v>
      </c>
      <c r="H126" s="296">
        <v>124.3648320279388</v>
      </c>
      <c r="I126" s="296">
        <v>134.1699438045172</v>
      </c>
      <c r="J126" s="296">
        <v>128.52136739790339</v>
      </c>
      <c r="K126" s="296">
        <v>109.81794901817371</v>
      </c>
      <c r="L126" s="296">
        <v>127.42630430148</v>
      </c>
      <c r="M126" s="296">
        <v>120.1172121098471</v>
      </c>
      <c r="N126" s="296">
        <v>123.7029368992217</v>
      </c>
      <c r="O126" s="296">
        <v>124.5479454076321</v>
      </c>
      <c r="P126" s="296">
        <v>122.0393760518313</v>
      </c>
      <c r="Q126" s="296">
        <v>123.0994633565393</v>
      </c>
      <c r="R126" s="296">
        <v>124.32714047016491</v>
      </c>
      <c r="S126" s="296">
        <v>125.39074658765681</v>
      </c>
      <c r="T126" s="296">
        <v>130.11172960296639</v>
      </c>
      <c r="U126" s="296">
        <v>123.91629190673819</v>
      </c>
      <c r="V126" s="296">
        <v>124.5463398510627</v>
      </c>
      <c r="W126" s="296">
        <v>122.173615477082</v>
      </c>
      <c r="DA126" s="70" t="s">
        <v>605</v>
      </c>
    </row>
    <row r="127" spans="1:105" ht="12" customHeight="1" x14ac:dyDescent="0.25">
      <c r="A127" s="60" t="s">
        <v>606</v>
      </c>
      <c r="B127" s="264">
        <v>14.008843433331959</v>
      </c>
      <c r="C127" s="264">
        <v>18.870340684345919</v>
      </c>
      <c r="D127" s="264">
        <v>11.09727834682983</v>
      </c>
      <c r="E127" s="264">
        <v>12.79466962296115</v>
      </c>
      <c r="F127" s="264">
        <v>9.8407161663788472</v>
      </c>
      <c r="G127" s="264">
        <v>9.3708683438395202</v>
      </c>
      <c r="H127" s="264">
        <v>18.767753017069971</v>
      </c>
      <c r="I127" s="264">
        <v>28.64424002973044</v>
      </c>
      <c r="J127" s="264">
        <v>28.478332962730072</v>
      </c>
      <c r="K127" s="264">
        <v>22.055690480254029</v>
      </c>
      <c r="L127" s="264">
        <v>27.303049322196319</v>
      </c>
      <c r="M127" s="264">
        <v>26.826442402419069</v>
      </c>
      <c r="N127" s="264">
        <v>26.06889607328316</v>
      </c>
      <c r="O127" s="264">
        <v>23.989747316870581</v>
      </c>
      <c r="P127" s="264">
        <v>21.505556373496919</v>
      </c>
      <c r="Q127" s="264">
        <v>25.8214743280557</v>
      </c>
      <c r="R127" s="264">
        <v>27.48756886021912</v>
      </c>
      <c r="S127" s="264">
        <v>26.084941599318821</v>
      </c>
      <c r="T127" s="264">
        <v>28.899152685244839</v>
      </c>
      <c r="U127" s="264">
        <v>20.887406741236219</v>
      </c>
      <c r="V127" s="264">
        <v>20.333667690912112</v>
      </c>
      <c r="W127" s="264">
        <v>19.14098971346759</v>
      </c>
      <c r="DA127" s="72" t="s">
        <v>607</v>
      </c>
    </row>
    <row r="128" spans="1:105" ht="12" customHeight="1" x14ac:dyDescent="0.25">
      <c r="A128" s="59" t="s">
        <v>30</v>
      </c>
      <c r="B128" s="232">
        <v>4.0757537590689861</v>
      </c>
      <c r="C128" s="232">
        <v>4.6251951354083944</v>
      </c>
      <c r="D128" s="232">
        <v>3.4784889982347451</v>
      </c>
      <c r="E128" s="232">
        <v>4.2673234449390929</v>
      </c>
      <c r="F128" s="232">
        <v>3.742234487698159</v>
      </c>
      <c r="G128" s="232">
        <v>3.1255449600644898</v>
      </c>
      <c r="H128" s="232">
        <v>3.8742494572013051</v>
      </c>
      <c r="I128" s="232">
        <v>6.0023453511731244</v>
      </c>
      <c r="J128" s="232">
        <v>6.5727310772924836</v>
      </c>
      <c r="K128" s="232">
        <v>4.6659402064597604</v>
      </c>
      <c r="L128" s="232">
        <v>6.016143226114167</v>
      </c>
      <c r="M128" s="232">
        <v>6.0042467496159126</v>
      </c>
      <c r="N128" s="232">
        <v>5.3242368666230311</v>
      </c>
      <c r="O128" s="232">
        <v>5.9400128750861896</v>
      </c>
      <c r="P128" s="232">
        <v>5.301178697836697</v>
      </c>
      <c r="Q128" s="232">
        <v>5.3366929961071108</v>
      </c>
      <c r="R128" s="232">
        <v>6.5724160942788226</v>
      </c>
      <c r="S128" s="232">
        <v>6.0540060240687357</v>
      </c>
      <c r="T128" s="232">
        <v>6.1149988647190323</v>
      </c>
      <c r="U128" s="232">
        <v>5.4434948157081964</v>
      </c>
      <c r="V128" s="232">
        <v>5.4963627014904297</v>
      </c>
      <c r="W128" s="232">
        <v>4.8138080594111807</v>
      </c>
      <c r="DA128" s="71" t="s">
        <v>608</v>
      </c>
    </row>
    <row r="129" spans="1:105" ht="12" customHeight="1" x14ac:dyDescent="0.25">
      <c r="A129" s="59" t="s">
        <v>33</v>
      </c>
      <c r="B129" s="232">
        <v>4.3011365080588382</v>
      </c>
      <c r="C129" s="232">
        <v>4.7307249784998469</v>
      </c>
      <c r="D129" s="232">
        <v>5.0826694098782497</v>
      </c>
      <c r="E129" s="232">
        <v>5.5560507046247478</v>
      </c>
      <c r="F129" s="232">
        <v>4.1827803144490776</v>
      </c>
      <c r="G129" s="232">
        <v>3.8309260545744821</v>
      </c>
      <c r="H129" s="232">
        <v>7.5127749133055053</v>
      </c>
      <c r="I129" s="232">
        <v>10.15293166350799</v>
      </c>
      <c r="J129" s="232">
        <v>10.104575421819449</v>
      </c>
      <c r="K129" s="232">
        <v>6.1483634043619091</v>
      </c>
      <c r="L129" s="232">
        <v>6.8279764528028437</v>
      </c>
      <c r="M129" s="232">
        <v>7.4970748987216664</v>
      </c>
      <c r="N129" s="232">
        <v>7.5026857195845569</v>
      </c>
      <c r="O129" s="232">
        <v>7.4620911435650132</v>
      </c>
      <c r="P129" s="232">
        <v>6.8087452231917576</v>
      </c>
      <c r="Q129" s="232">
        <v>11.63051566847467</v>
      </c>
      <c r="R129" s="232">
        <v>11.59134731471487</v>
      </c>
      <c r="S129" s="232">
        <v>10.817768165019469</v>
      </c>
      <c r="T129" s="232">
        <v>12.86894256453474</v>
      </c>
      <c r="U129" s="232">
        <v>6.09673328311285</v>
      </c>
      <c r="V129" s="232">
        <v>6.7668697449785196</v>
      </c>
      <c r="W129" s="232">
        <v>6.7641185730433122</v>
      </c>
      <c r="DA129" s="71" t="s">
        <v>609</v>
      </c>
    </row>
    <row r="130" spans="1:105" ht="12" customHeight="1" x14ac:dyDescent="0.25">
      <c r="A130" s="59" t="s">
        <v>160</v>
      </c>
      <c r="B130" s="232">
        <v>0.88746203756317155</v>
      </c>
      <c r="C130" s="232">
        <v>0.9757121421234668</v>
      </c>
      <c r="D130" s="232">
        <v>0.85817093449583148</v>
      </c>
      <c r="E130" s="232">
        <v>1.2898705803080719</v>
      </c>
      <c r="F130" s="232">
        <v>0.77345528410089326</v>
      </c>
      <c r="G130" s="232">
        <v>0.7870718471172683</v>
      </c>
      <c r="H130" s="232">
        <v>1.850098235446195</v>
      </c>
      <c r="I130" s="232">
        <v>3.7468515530397259</v>
      </c>
      <c r="J130" s="232">
        <v>4.3508128453817818</v>
      </c>
      <c r="K130" s="232">
        <v>3.782541439657189</v>
      </c>
      <c r="L130" s="232">
        <v>5.0411943771086811</v>
      </c>
      <c r="M130" s="232">
        <v>4.402188173997331</v>
      </c>
      <c r="N130" s="232">
        <v>5.6646509650146042</v>
      </c>
      <c r="O130" s="232">
        <v>3.784826309246196</v>
      </c>
      <c r="P130" s="232">
        <v>3.79898095423352</v>
      </c>
      <c r="Q130" s="232">
        <v>3.8117424997874561</v>
      </c>
      <c r="R130" s="232">
        <v>3.7952217541553219</v>
      </c>
      <c r="S130" s="232">
        <v>3.7529256138929439</v>
      </c>
      <c r="T130" s="232">
        <v>4.3842256520490901</v>
      </c>
      <c r="U130" s="232">
        <v>5.641033134918338</v>
      </c>
      <c r="V130" s="232">
        <v>3.130565312421858</v>
      </c>
      <c r="W130" s="232">
        <v>3.75626266734128</v>
      </c>
      <c r="DA130" s="71" t="s">
        <v>610</v>
      </c>
    </row>
    <row r="131" spans="1:105" ht="12" customHeight="1" x14ac:dyDescent="0.25">
      <c r="A131" s="59" t="s">
        <v>70</v>
      </c>
      <c r="B131" s="232">
        <v>4.7259164282022059</v>
      </c>
      <c r="C131" s="232">
        <v>8.5182866412548268</v>
      </c>
      <c r="D131" s="232">
        <v>1.6599873705298509</v>
      </c>
      <c r="E131" s="232">
        <v>1.6634265315187831</v>
      </c>
      <c r="F131" s="232">
        <v>1.125981985503312</v>
      </c>
      <c r="G131" s="232">
        <v>1.5280229527977309</v>
      </c>
      <c r="H131" s="232">
        <v>5.4041139934676741</v>
      </c>
      <c r="I131" s="232">
        <v>8.5581666085788424</v>
      </c>
      <c r="J131" s="232">
        <v>7.2671382261995658</v>
      </c>
      <c r="K131" s="232">
        <v>6.7559384415356014</v>
      </c>
      <c r="L131" s="232">
        <v>8.5959166624139556</v>
      </c>
      <c r="M131" s="232">
        <v>7.9703414601203209</v>
      </c>
      <c r="N131" s="232">
        <v>6.7563586140878398</v>
      </c>
      <c r="O131" s="232">
        <v>6.0011697498620116</v>
      </c>
      <c r="P131" s="232">
        <v>4.8183880388607232</v>
      </c>
      <c r="Q131" s="232">
        <v>4.2341307523529537</v>
      </c>
      <c r="R131" s="232">
        <v>4.8286019564999734</v>
      </c>
      <c r="S131" s="232">
        <v>4.787631106934553</v>
      </c>
      <c r="T131" s="232">
        <v>4.7962317244507062</v>
      </c>
      <c r="U131" s="232">
        <v>2.9973413570749372</v>
      </c>
      <c r="V131" s="232">
        <v>4.1925344500486057</v>
      </c>
      <c r="W131" s="232">
        <v>2.99257829419287</v>
      </c>
      <c r="DA131" s="71" t="s">
        <v>611</v>
      </c>
    </row>
    <row r="132" spans="1:105" ht="12" customHeight="1" x14ac:dyDescent="0.25">
      <c r="A132" s="59" t="s">
        <v>162</v>
      </c>
      <c r="B132" s="232">
        <v>1.8574700438762019E-2</v>
      </c>
      <c r="C132" s="232">
        <v>2.0421787059388571E-2</v>
      </c>
      <c r="D132" s="232">
        <v>1.7961633691151391E-2</v>
      </c>
      <c r="E132" s="232">
        <v>1.7998361570452821E-2</v>
      </c>
      <c r="F132" s="232">
        <v>1.626409462740545E-2</v>
      </c>
      <c r="G132" s="232">
        <v>9.9302529285549876E-2</v>
      </c>
      <c r="H132" s="232">
        <v>0.1265164176492895</v>
      </c>
      <c r="I132" s="232">
        <v>0.18394485343075809</v>
      </c>
      <c r="J132" s="232">
        <v>0.18307539203679141</v>
      </c>
      <c r="K132" s="232">
        <v>0.70290698823956932</v>
      </c>
      <c r="L132" s="232">
        <v>0.8218186037566737</v>
      </c>
      <c r="M132" s="232">
        <v>0.95259111996383872</v>
      </c>
      <c r="N132" s="232">
        <v>0.82096390797313068</v>
      </c>
      <c r="O132" s="232">
        <v>0.80164723911117386</v>
      </c>
      <c r="P132" s="232">
        <v>0.77826345937422758</v>
      </c>
      <c r="Q132" s="232">
        <v>0.80839241133351036</v>
      </c>
      <c r="R132" s="232">
        <v>0.69998174057012863</v>
      </c>
      <c r="S132" s="232">
        <v>0.67261068940312252</v>
      </c>
      <c r="T132" s="232">
        <v>0.73475387949127102</v>
      </c>
      <c r="U132" s="232">
        <v>0.7088041504219017</v>
      </c>
      <c r="V132" s="232">
        <v>0.74733548197269373</v>
      </c>
      <c r="W132" s="232">
        <v>0.81422211947895107</v>
      </c>
      <c r="DA132" s="71" t="s">
        <v>612</v>
      </c>
    </row>
    <row r="133" spans="1:105" ht="12" customHeight="1" x14ac:dyDescent="0.25">
      <c r="A133" s="60" t="s">
        <v>613</v>
      </c>
      <c r="B133" s="264">
        <v>92.020324610672773</v>
      </c>
      <c r="C133" s="264">
        <v>80.372520737636407</v>
      </c>
      <c r="D133" s="264">
        <v>87.549968642422911</v>
      </c>
      <c r="E133" s="264">
        <v>99.517396477530013</v>
      </c>
      <c r="F133" s="264">
        <v>108.73636513400299</v>
      </c>
      <c r="G133" s="264">
        <v>98.998238039319645</v>
      </c>
      <c r="H133" s="264">
        <v>105.5970790108688</v>
      </c>
      <c r="I133" s="264">
        <v>105.52570377478681</v>
      </c>
      <c r="J133" s="264">
        <v>100.0430344351734</v>
      </c>
      <c r="K133" s="264">
        <v>87.762258537919635</v>
      </c>
      <c r="L133" s="264">
        <v>100.1232549792836</v>
      </c>
      <c r="M133" s="264">
        <v>93.290769707428026</v>
      </c>
      <c r="N133" s="264">
        <v>97.634040825938527</v>
      </c>
      <c r="O133" s="264">
        <v>100.55819809076149</v>
      </c>
      <c r="P133" s="264">
        <v>100.5338196783343</v>
      </c>
      <c r="Q133" s="264">
        <v>97.277989028483617</v>
      </c>
      <c r="R133" s="264">
        <v>96.839571609945821</v>
      </c>
      <c r="S133" s="264">
        <v>99.305804988338039</v>
      </c>
      <c r="T133" s="264">
        <v>101.21257691772161</v>
      </c>
      <c r="U133" s="264">
        <v>103.028885165502</v>
      </c>
      <c r="V133" s="264">
        <v>104.2126721601506</v>
      </c>
      <c r="W133" s="264">
        <v>103.0326257636144</v>
      </c>
      <c r="DA133" s="72" t="s">
        <v>614</v>
      </c>
    </row>
    <row r="134" spans="1:105" ht="12" customHeight="1" x14ac:dyDescent="0.25">
      <c r="A134" s="57" t="s">
        <v>615</v>
      </c>
      <c r="B134" s="296">
        <v>54.335780503664999</v>
      </c>
      <c r="C134" s="296">
        <v>50.717018016393638</v>
      </c>
      <c r="D134" s="296">
        <v>50.612047829378277</v>
      </c>
      <c r="E134" s="296">
        <v>57.623806983900472</v>
      </c>
      <c r="F134" s="296">
        <v>60.972256655262932</v>
      </c>
      <c r="G134" s="296">
        <v>55.686819323435849</v>
      </c>
      <c r="H134" s="296">
        <v>63.682163317087578</v>
      </c>
      <c r="I134" s="296">
        <v>68.191065015405002</v>
      </c>
      <c r="J134" s="296">
        <v>65.263509155280715</v>
      </c>
      <c r="K134" s="296">
        <v>55.845741812302528</v>
      </c>
      <c r="L134" s="296">
        <v>64.739420833933266</v>
      </c>
      <c r="M134" s="296">
        <v>60.996268066873242</v>
      </c>
      <c r="N134" s="296">
        <v>62.900910820783231</v>
      </c>
      <c r="O134" s="296">
        <v>63.283684928390223</v>
      </c>
      <c r="P134" s="296">
        <v>62.053892526566543</v>
      </c>
      <c r="Q134" s="296">
        <v>62.587650505952688</v>
      </c>
      <c r="R134" s="296">
        <v>63.098414546862891</v>
      </c>
      <c r="S134" s="296">
        <v>63.703376325863893</v>
      </c>
      <c r="T134" s="296">
        <v>66.113854450824846</v>
      </c>
      <c r="U134" s="296">
        <v>63.005164798631398</v>
      </c>
      <c r="V134" s="296">
        <v>63.323007933215663</v>
      </c>
      <c r="W134" s="296">
        <v>62.175006393551307</v>
      </c>
      <c r="DA134" s="70" t="s">
        <v>616</v>
      </c>
    </row>
    <row r="135" spans="1:105" ht="12" customHeight="1" x14ac:dyDescent="0.25">
      <c r="A135" s="60" t="s">
        <v>617</v>
      </c>
      <c r="B135" s="264">
        <v>5.2938117281249459</v>
      </c>
      <c r="C135" s="264">
        <v>7.6356914285269353</v>
      </c>
      <c r="D135" s="264">
        <v>4.0517764343362037</v>
      </c>
      <c r="E135" s="264">
        <v>4.5479135603456777</v>
      </c>
      <c r="F135" s="264">
        <v>3.2380257425385248</v>
      </c>
      <c r="G135" s="264">
        <v>3.3045460471503181</v>
      </c>
      <c r="H135" s="264">
        <v>7.8715739091589709</v>
      </c>
      <c r="I135" s="264">
        <v>12.046530720160879</v>
      </c>
      <c r="J135" s="264">
        <v>11.72326720770852</v>
      </c>
      <c r="K135" s="264">
        <v>9.2356153243792978</v>
      </c>
      <c r="L135" s="264">
        <v>11.35079601081511</v>
      </c>
      <c r="M135" s="264">
        <v>11.129990564787221</v>
      </c>
      <c r="N135" s="264">
        <v>11.02274276036434</v>
      </c>
      <c r="O135" s="264">
        <v>9.6305001112936779</v>
      </c>
      <c r="P135" s="264">
        <v>8.6136734465422702</v>
      </c>
      <c r="Q135" s="264">
        <v>10.88709386481656</v>
      </c>
      <c r="R135" s="264">
        <v>11.207303881274409</v>
      </c>
      <c r="S135" s="264">
        <v>10.692752467370759</v>
      </c>
      <c r="T135" s="264">
        <v>12.148289882378389</v>
      </c>
      <c r="U135" s="264">
        <v>8.21324590872781</v>
      </c>
      <c r="V135" s="264">
        <v>7.8920030398012111</v>
      </c>
      <c r="W135" s="264">
        <v>7.5902698764006544</v>
      </c>
      <c r="DA135" s="72" t="s">
        <v>618</v>
      </c>
    </row>
    <row r="136" spans="1:105" ht="12" customHeight="1" x14ac:dyDescent="0.25">
      <c r="A136" s="59" t="s">
        <v>33</v>
      </c>
      <c r="B136" s="299">
        <v>2.2922783984951511</v>
      </c>
      <c r="C136" s="299">
        <v>2.5357660295540958</v>
      </c>
      <c r="D136" s="299">
        <v>2.7030331455828649</v>
      </c>
      <c r="E136" s="299">
        <v>2.963224174791522</v>
      </c>
      <c r="F136" s="299">
        <v>2.2208725133859089</v>
      </c>
      <c r="G136" s="299">
        <v>2.0270321923533698</v>
      </c>
      <c r="H136" s="299">
        <v>3.9706817643840648</v>
      </c>
      <c r="I136" s="299">
        <v>5.4018272287068294</v>
      </c>
      <c r="J136" s="299">
        <v>5.4076869610774034</v>
      </c>
      <c r="K136" s="299">
        <v>3.2653671492194478</v>
      </c>
      <c r="L136" s="299">
        <v>3.640875171459435</v>
      </c>
      <c r="M136" s="299">
        <v>4.0073762766244077</v>
      </c>
      <c r="N136" s="299">
        <v>3.9865766834235812</v>
      </c>
      <c r="O136" s="299">
        <v>3.9814253123982239</v>
      </c>
      <c r="P136" s="299">
        <v>3.6192878928865628</v>
      </c>
      <c r="Q136" s="299">
        <v>6.1812969212133941</v>
      </c>
      <c r="R136" s="299">
        <v>6.2111787182809683</v>
      </c>
      <c r="S136" s="299">
        <v>5.7746537501163422</v>
      </c>
      <c r="T136" s="299">
        <v>6.8615953870889941</v>
      </c>
      <c r="U136" s="299">
        <v>3.242311270330509</v>
      </c>
      <c r="V136" s="299">
        <v>3.5993164955080492</v>
      </c>
      <c r="W136" s="299">
        <v>3.5835020930886761</v>
      </c>
      <c r="DA136" s="71" t="s">
        <v>619</v>
      </c>
    </row>
    <row r="137" spans="1:105" ht="12" customHeight="1" x14ac:dyDescent="0.25">
      <c r="A137" s="59" t="s">
        <v>160</v>
      </c>
      <c r="B137" s="299">
        <v>0.4729703543189015</v>
      </c>
      <c r="C137" s="299">
        <v>0.52300180540292773</v>
      </c>
      <c r="D137" s="299">
        <v>0.45638704654088819</v>
      </c>
      <c r="E137" s="299">
        <v>0.6879303104163077</v>
      </c>
      <c r="F137" s="299">
        <v>0.4106707624254014</v>
      </c>
      <c r="G137" s="299">
        <v>0.41645804410572013</v>
      </c>
      <c r="H137" s="299">
        <v>0.97782129913075644</v>
      </c>
      <c r="I137" s="299">
        <v>1.9934975839421041</v>
      </c>
      <c r="J137" s="299">
        <v>2.3284336958140761</v>
      </c>
      <c r="K137" s="299">
        <v>2.00889012982792</v>
      </c>
      <c r="L137" s="299">
        <v>2.688111121792395</v>
      </c>
      <c r="M137" s="299">
        <v>2.3530809938582111</v>
      </c>
      <c r="N137" s="299">
        <v>3.0099308835384031</v>
      </c>
      <c r="O137" s="299">
        <v>2.0194075602598902</v>
      </c>
      <c r="P137" s="299">
        <v>2.0194037700412841</v>
      </c>
      <c r="Q137" s="299">
        <v>2.0258355562221189</v>
      </c>
      <c r="R137" s="299">
        <v>2.0336549281584841</v>
      </c>
      <c r="S137" s="299">
        <v>2.0033564816311218</v>
      </c>
      <c r="T137" s="299">
        <v>2.337626604454806</v>
      </c>
      <c r="U137" s="299">
        <v>2.999964810715015</v>
      </c>
      <c r="V137" s="299">
        <v>1.665156238248394</v>
      </c>
      <c r="W137" s="299">
        <v>1.9899969205525241</v>
      </c>
      <c r="DA137" s="71" t="s">
        <v>620</v>
      </c>
    </row>
    <row r="138" spans="1:105" ht="12" customHeight="1" x14ac:dyDescent="0.25">
      <c r="A138" s="59" t="s">
        <v>70</v>
      </c>
      <c r="B138" s="299">
        <v>2.518663641845305</v>
      </c>
      <c r="C138" s="299">
        <v>4.5659770950684484</v>
      </c>
      <c r="D138" s="299">
        <v>0.88280399962086287</v>
      </c>
      <c r="E138" s="299">
        <v>0.88715995825653227</v>
      </c>
      <c r="F138" s="299">
        <v>0.59784694728854415</v>
      </c>
      <c r="G138" s="299">
        <v>0.80851252983004662</v>
      </c>
      <c r="H138" s="299">
        <v>2.8562038839352959</v>
      </c>
      <c r="I138" s="299">
        <v>4.5533387740795348</v>
      </c>
      <c r="J138" s="299">
        <v>3.889169706755518</v>
      </c>
      <c r="K138" s="299">
        <v>3.5880474198204451</v>
      </c>
      <c r="L138" s="299">
        <v>4.5835921913981306</v>
      </c>
      <c r="M138" s="299">
        <v>4.2603492315820759</v>
      </c>
      <c r="N138" s="299">
        <v>3.5900133262228779</v>
      </c>
      <c r="O138" s="299">
        <v>3.2019454984416291</v>
      </c>
      <c r="P138" s="299">
        <v>2.5612844835017992</v>
      </c>
      <c r="Q138" s="299">
        <v>2.250323212622158</v>
      </c>
      <c r="R138" s="299">
        <v>2.587387720941587</v>
      </c>
      <c r="S138" s="299">
        <v>2.5556946224113788</v>
      </c>
      <c r="T138" s="299">
        <v>2.557304247094577</v>
      </c>
      <c r="U138" s="299">
        <v>1.5940198154953349</v>
      </c>
      <c r="V138" s="299">
        <v>2.230020522449649</v>
      </c>
      <c r="W138" s="299">
        <v>1.585411382897594</v>
      </c>
      <c r="DA138" s="71" t="s">
        <v>621</v>
      </c>
    </row>
    <row r="139" spans="1:105" ht="12" customHeight="1" x14ac:dyDescent="0.25">
      <c r="A139" s="59" t="s">
        <v>162</v>
      </c>
      <c r="B139" s="299">
        <v>9.8993334655887947E-3</v>
      </c>
      <c r="C139" s="299">
        <v>1.09464985014636E-2</v>
      </c>
      <c r="D139" s="299">
        <v>9.5522425915879339E-3</v>
      </c>
      <c r="E139" s="299">
        <v>9.5991168813148158E-3</v>
      </c>
      <c r="F139" s="299">
        <v>8.6355194386702333E-3</v>
      </c>
      <c r="G139" s="299">
        <v>5.2543280861180937E-2</v>
      </c>
      <c r="H139" s="299">
        <v>6.6866961708853215E-2</v>
      </c>
      <c r="I139" s="299">
        <v>9.7867133432417791E-2</v>
      </c>
      <c r="J139" s="299">
        <v>9.7976844061521878E-2</v>
      </c>
      <c r="K139" s="299">
        <v>0.37331062551148558</v>
      </c>
      <c r="L139" s="299">
        <v>0.4382175261651462</v>
      </c>
      <c r="M139" s="299">
        <v>0.50918406272252514</v>
      </c>
      <c r="N139" s="299">
        <v>0.43622186717947858</v>
      </c>
      <c r="O139" s="299">
        <v>0.42772174019393527</v>
      </c>
      <c r="P139" s="299">
        <v>0.4136973001126239</v>
      </c>
      <c r="Q139" s="299">
        <v>0.42963817475888749</v>
      </c>
      <c r="R139" s="299">
        <v>0.37508251389337299</v>
      </c>
      <c r="S139" s="299">
        <v>0.3590476132119152</v>
      </c>
      <c r="T139" s="299">
        <v>0.39176364374001083</v>
      </c>
      <c r="U139" s="299">
        <v>0.3769500121869504</v>
      </c>
      <c r="V139" s="299">
        <v>0.39750978359511979</v>
      </c>
      <c r="W139" s="299">
        <v>0.43135947986186129</v>
      </c>
      <c r="DA139" s="71" t="s">
        <v>622</v>
      </c>
    </row>
    <row r="140" spans="1:105" ht="12" customHeight="1" x14ac:dyDescent="0.25">
      <c r="A140" s="60" t="s">
        <v>623</v>
      </c>
      <c r="B140" s="264">
        <v>49.041968775540063</v>
      </c>
      <c r="C140" s="264">
        <v>43.081326587866712</v>
      </c>
      <c r="D140" s="264">
        <v>46.560271395042072</v>
      </c>
      <c r="E140" s="264">
        <v>53.075893423554803</v>
      </c>
      <c r="F140" s="264">
        <v>57.734230912724414</v>
      </c>
      <c r="G140" s="264">
        <v>52.382273276285531</v>
      </c>
      <c r="H140" s="264">
        <v>55.81058940792861</v>
      </c>
      <c r="I140" s="264">
        <v>56.144534295244121</v>
      </c>
      <c r="J140" s="264">
        <v>53.540241947572198</v>
      </c>
      <c r="K140" s="264">
        <v>46.610126487923232</v>
      </c>
      <c r="L140" s="264">
        <v>53.388624823118157</v>
      </c>
      <c r="M140" s="264">
        <v>49.866277502086021</v>
      </c>
      <c r="N140" s="264">
        <v>51.878168060418894</v>
      </c>
      <c r="O140" s="264">
        <v>53.653184817096538</v>
      </c>
      <c r="P140" s="264">
        <v>53.440219080024271</v>
      </c>
      <c r="Q140" s="264">
        <v>51.700556641136139</v>
      </c>
      <c r="R140" s="264">
        <v>51.891110665588478</v>
      </c>
      <c r="S140" s="264">
        <v>53.010623858493133</v>
      </c>
      <c r="T140" s="264">
        <v>53.96556456844646</v>
      </c>
      <c r="U140" s="264">
        <v>54.791918889903592</v>
      </c>
      <c r="V140" s="264">
        <v>55.431004893414453</v>
      </c>
      <c r="W140" s="264">
        <v>54.584736517150652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11.749831878231729</v>
      </c>
      <c r="C141" s="263">
        <f t="shared" si="2"/>
        <v>11.387739776675664</v>
      </c>
      <c r="D141" s="263">
        <f t="shared" si="2"/>
        <v>10.732077634225829</v>
      </c>
      <c r="E141" s="263">
        <f t="shared" si="2"/>
        <v>12.256943192223829</v>
      </c>
      <c r="F141" s="263">
        <f t="shared" si="2"/>
        <v>12.443273733867404</v>
      </c>
      <c r="G141" s="263">
        <f t="shared" si="2"/>
        <v>11.402046479268687</v>
      </c>
      <c r="H141" s="263">
        <f t="shared" si="2"/>
        <v>13.878779677040722</v>
      </c>
      <c r="I141" s="263">
        <f t="shared" si="2"/>
        <v>62.603825809271441</v>
      </c>
      <c r="J141" s="263">
        <f t="shared" si="2"/>
        <v>50.152048123099512</v>
      </c>
      <c r="K141" s="263">
        <f t="shared" si="2"/>
        <v>51.232853756831901</v>
      </c>
      <c r="L141" s="263">
        <f t="shared" si="2"/>
        <v>60.80801978353081</v>
      </c>
      <c r="M141" s="263">
        <f t="shared" si="2"/>
        <v>55.277401138374017</v>
      </c>
      <c r="N141" s="263">
        <f t="shared" si="2"/>
        <v>55.948907362979732</v>
      </c>
      <c r="O141" s="263">
        <f t="shared" si="2"/>
        <v>52.620240003379728</v>
      </c>
      <c r="P141" s="263">
        <f t="shared" si="2"/>
        <v>54.921855137566446</v>
      </c>
      <c r="Q141" s="263">
        <f t="shared" si="2"/>
        <v>57.430468686205465</v>
      </c>
      <c r="R141" s="263">
        <f t="shared" si="2"/>
        <v>57.536734493518999</v>
      </c>
      <c r="S141" s="263">
        <f t="shared" si="2"/>
        <v>51.256609763004732</v>
      </c>
      <c r="T141" s="263">
        <f t="shared" si="2"/>
        <v>53.742491749464918</v>
      </c>
      <c r="U141" s="263">
        <f t="shared" si="2"/>
        <v>53.647591672788728</v>
      </c>
      <c r="V141" s="263">
        <f t="shared" si="2"/>
        <v>54.172955388982238</v>
      </c>
      <c r="W141" s="263">
        <f t="shared" si="2"/>
        <v>51.111363424709943</v>
      </c>
      <c r="DA141" s="70"/>
    </row>
    <row r="142" spans="1:105" ht="12" customHeight="1" x14ac:dyDescent="0.25">
      <c r="A142" s="60" t="s">
        <v>626</v>
      </c>
      <c r="B142" s="264">
        <v>0.11679334543930669</v>
      </c>
      <c r="C142" s="264">
        <v>0.13571705292956501</v>
      </c>
      <c r="D142" s="264">
        <v>0.1288371962610097</v>
      </c>
      <c r="E142" s="264">
        <v>0.14845437691459101</v>
      </c>
      <c r="F142" s="264">
        <v>0.10642356190655559</v>
      </c>
      <c r="G142" s="264">
        <v>0.10120996596067849</v>
      </c>
      <c r="H142" s="264">
        <v>0.21040261605165489</v>
      </c>
      <c r="I142" s="264">
        <v>0.31932807341466157</v>
      </c>
      <c r="J142" s="264">
        <v>0.33143613416938289</v>
      </c>
      <c r="K142" s="264">
        <v>0.24004672739226021</v>
      </c>
      <c r="L142" s="264">
        <v>0.2896148319619124</v>
      </c>
      <c r="M142" s="264">
        <v>0.29371259414229628</v>
      </c>
      <c r="N142" s="264">
        <v>0.31355560766902391</v>
      </c>
      <c r="O142" s="264">
        <v>0.26940460289758228</v>
      </c>
      <c r="P142" s="264">
        <v>0.25118439687863081</v>
      </c>
      <c r="Q142" s="264">
        <v>0.35644836035430272</v>
      </c>
      <c r="R142" s="264">
        <v>0.35759931264913708</v>
      </c>
      <c r="S142" s="264">
        <v>0.33731457113733859</v>
      </c>
      <c r="T142" s="264">
        <v>0.39697927259517207</v>
      </c>
      <c r="U142" s="264">
        <v>0.27026037750763998</v>
      </c>
      <c r="V142" s="264">
        <v>0.23353491373067781</v>
      </c>
      <c r="W142" s="264">
        <v>0.24523750094593799</v>
      </c>
      <c r="DA142" s="72" t="s">
        <v>627</v>
      </c>
    </row>
    <row r="143" spans="1:105" ht="12" customHeight="1" x14ac:dyDescent="0.25">
      <c r="A143" s="59" t="s">
        <v>33</v>
      </c>
      <c r="B143" s="232">
        <v>9.6471559179897193E-2</v>
      </c>
      <c r="C143" s="232">
        <v>0.11211033179828631</v>
      </c>
      <c r="D143" s="232">
        <v>0.1098940489549434</v>
      </c>
      <c r="E143" s="232">
        <v>0.12016749728140159</v>
      </c>
      <c r="F143" s="232">
        <v>8.952165051856438E-2</v>
      </c>
      <c r="G143" s="232">
        <v>8.2192750123619471E-2</v>
      </c>
      <c r="H143" s="232">
        <v>0.16657630973055651</v>
      </c>
      <c r="I143" s="232">
        <v>0.23020297548415219</v>
      </c>
      <c r="J143" s="232">
        <v>0.228782302104313</v>
      </c>
      <c r="K143" s="232">
        <v>0.13879261146582891</v>
      </c>
      <c r="L143" s="232">
        <v>0.15581789452698491</v>
      </c>
      <c r="M143" s="232">
        <v>0.17133600210281941</v>
      </c>
      <c r="N143" s="232">
        <v>0.1681769107251822</v>
      </c>
      <c r="O143" s="232">
        <v>0.16685155059718121</v>
      </c>
      <c r="P143" s="232">
        <v>0.150206579923466</v>
      </c>
      <c r="Q143" s="232">
        <v>0.25510844749244371</v>
      </c>
      <c r="R143" s="232">
        <v>0.25767225563275808</v>
      </c>
      <c r="S143" s="232">
        <v>0.23938318865383981</v>
      </c>
      <c r="T143" s="232">
        <v>0.28400742626369002</v>
      </c>
      <c r="U143" s="232">
        <v>0.132382283906679</v>
      </c>
      <c r="V143" s="232">
        <v>0.14845790581159529</v>
      </c>
      <c r="W143" s="232">
        <v>0.14634967649852701</v>
      </c>
      <c r="DA143" s="71" t="s">
        <v>628</v>
      </c>
    </row>
    <row r="144" spans="1:105" ht="12" customHeight="1" x14ac:dyDescent="0.25">
      <c r="A144" s="59" t="s">
        <v>160</v>
      </c>
      <c r="B144" s="232">
        <v>1.9905168393580419E-2</v>
      </c>
      <c r="C144" s="232">
        <v>2.3122758666001809E-2</v>
      </c>
      <c r="D144" s="232">
        <v>1.85547929802213E-2</v>
      </c>
      <c r="E144" s="232">
        <v>2.7897607076103659E-2</v>
      </c>
      <c r="F144" s="232">
        <v>1.6553820289301271E-2</v>
      </c>
      <c r="G144" s="232">
        <v>1.688667406727869E-2</v>
      </c>
      <c r="H144" s="232">
        <v>4.102113270475264E-2</v>
      </c>
      <c r="I144" s="232">
        <v>8.495441561054913E-2</v>
      </c>
      <c r="J144" s="232">
        <v>9.8508738590050424E-2</v>
      </c>
      <c r="K144" s="232">
        <v>8.5386755769069941E-2</v>
      </c>
      <c r="L144" s="232">
        <v>0.1150426190207353</v>
      </c>
      <c r="M144" s="232">
        <v>0.10060634746567911</v>
      </c>
      <c r="N144" s="232">
        <v>0.1269763302420896</v>
      </c>
      <c r="O144" s="232">
        <v>8.4628306769385458E-2</v>
      </c>
      <c r="P144" s="232">
        <v>8.3808678049243454E-2</v>
      </c>
      <c r="Q144" s="232">
        <v>8.3608305863644858E-2</v>
      </c>
      <c r="R144" s="232">
        <v>8.4366667952246621E-2</v>
      </c>
      <c r="S144" s="232">
        <v>8.3047379693290499E-2</v>
      </c>
      <c r="T144" s="232">
        <v>9.6756406935034525E-2</v>
      </c>
      <c r="U144" s="232">
        <v>0.1224873740273674</v>
      </c>
      <c r="V144" s="232">
        <v>6.8681264425616201E-2</v>
      </c>
      <c r="W144" s="232">
        <v>8.127116937300477E-2</v>
      </c>
      <c r="DA144" s="71" t="s">
        <v>629</v>
      </c>
    </row>
    <row r="145" spans="1:105" ht="12" customHeight="1" x14ac:dyDescent="0.25">
      <c r="A145" s="59" t="s">
        <v>162</v>
      </c>
      <c r="B145" s="232">
        <v>4.1661786582905172E-4</v>
      </c>
      <c r="C145" s="232">
        <v>4.8396246527694382E-4</v>
      </c>
      <c r="D145" s="232">
        <v>3.8835432584497669E-4</v>
      </c>
      <c r="E145" s="232">
        <v>3.892725570856984E-4</v>
      </c>
      <c r="F145" s="232">
        <v>3.480910986899924E-4</v>
      </c>
      <c r="G145" s="232">
        <v>2.1305417697803069E-3</v>
      </c>
      <c r="H145" s="232">
        <v>2.8051736163457069E-3</v>
      </c>
      <c r="I145" s="232">
        <v>4.1706823199601922E-3</v>
      </c>
      <c r="J145" s="232">
        <v>4.1450934750195531E-3</v>
      </c>
      <c r="K145" s="232">
        <v>1.5867360157361329E-2</v>
      </c>
      <c r="L145" s="232">
        <v>1.8754318414192232E-2</v>
      </c>
      <c r="M145" s="232">
        <v>2.177024457379783E-2</v>
      </c>
      <c r="N145" s="232">
        <v>1.8402366701752111E-2</v>
      </c>
      <c r="O145" s="232">
        <v>1.7924745531015671E-2</v>
      </c>
      <c r="P145" s="232">
        <v>1.716913890592139E-2</v>
      </c>
      <c r="Q145" s="232">
        <v>1.7731606998214151E-2</v>
      </c>
      <c r="R145" s="232">
        <v>1.556038906413236E-2</v>
      </c>
      <c r="S145" s="232">
        <v>1.4884002790208359E-2</v>
      </c>
      <c r="T145" s="232">
        <v>1.621543939644755E-2</v>
      </c>
      <c r="U145" s="232">
        <v>1.5390719573593619E-2</v>
      </c>
      <c r="V145" s="232">
        <v>1.6395743493466279E-2</v>
      </c>
      <c r="W145" s="232">
        <v>1.7616655074406309E-2</v>
      </c>
      <c r="DA145" s="71" t="s">
        <v>630</v>
      </c>
    </row>
    <row r="146" spans="1:105" ht="12" customHeight="1" x14ac:dyDescent="0.25">
      <c r="A146" s="60" t="s">
        <v>631</v>
      </c>
      <c r="B146" s="264">
        <v>9.5690853951045582</v>
      </c>
      <c r="C146" s="264">
        <v>9.3473273528859657</v>
      </c>
      <c r="D146" s="264">
        <v>8.7102940816082182</v>
      </c>
      <c r="E146" s="264">
        <v>9.9561044857869163</v>
      </c>
      <c r="F146" s="264">
        <v>10.009628050215889</v>
      </c>
      <c r="G146" s="264">
        <v>9.1768233306134128</v>
      </c>
      <c r="H146" s="264">
        <v>11.327035553631539</v>
      </c>
      <c r="I146" s="264">
        <v>59.89185570849758</v>
      </c>
      <c r="J146" s="264">
        <v>47.555492003962101</v>
      </c>
      <c r="K146" s="264">
        <v>49.011669570652543</v>
      </c>
      <c r="L146" s="264">
        <v>58.233541362495401</v>
      </c>
      <c r="M146" s="264">
        <v>52.851648017667017</v>
      </c>
      <c r="N146" s="264">
        <v>53.44682994040096</v>
      </c>
      <c r="O146" s="264">
        <v>50.102364971228418</v>
      </c>
      <c r="P146" s="264">
        <v>52.452811102014749</v>
      </c>
      <c r="Q146" s="264">
        <v>54.940285462872552</v>
      </c>
      <c r="R146" s="264">
        <v>55.026419868857097</v>
      </c>
      <c r="S146" s="264">
        <v>48.721786437074996</v>
      </c>
      <c r="T146" s="264">
        <v>51.111830623697443</v>
      </c>
      <c r="U146" s="264">
        <v>51.140198966670468</v>
      </c>
      <c r="V146" s="264">
        <v>51.653105583582928</v>
      </c>
      <c r="W146" s="264">
        <v>48.63689364664345</v>
      </c>
      <c r="DA146" s="72" t="s">
        <v>632</v>
      </c>
    </row>
    <row r="147" spans="1:105" ht="12" customHeight="1" x14ac:dyDescent="0.25">
      <c r="A147" s="64" t="s">
        <v>30</v>
      </c>
      <c r="B147" s="231">
        <v>2.784043947350562</v>
      </c>
      <c r="C147" s="231">
        <v>2.2910669036040519</v>
      </c>
      <c r="D147" s="231">
        <v>2.7302786491715638</v>
      </c>
      <c r="E147" s="231">
        <v>3.320595165366139</v>
      </c>
      <c r="F147" s="231">
        <v>3.8064684180737411</v>
      </c>
      <c r="G147" s="231">
        <v>3.060823485932028</v>
      </c>
      <c r="H147" s="231">
        <v>2.3382533489993689</v>
      </c>
      <c r="I147" s="231">
        <v>0.28602961070822691</v>
      </c>
      <c r="J147" s="231">
        <v>0.41685222091670598</v>
      </c>
      <c r="K147" s="231">
        <v>0.22919078660677211</v>
      </c>
      <c r="L147" s="231">
        <v>0.27738731114488308</v>
      </c>
      <c r="M147" s="231">
        <v>0.28925352022505491</v>
      </c>
      <c r="N147" s="231">
        <v>0.26977805555908069</v>
      </c>
      <c r="O147" s="231">
        <v>0.35182741446665639</v>
      </c>
      <c r="P147" s="231">
        <v>0.29172556704487129</v>
      </c>
      <c r="Q147" s="231">
        <v>0.25706216682370991</v>
      </c>
      <c r="R147" s="231">
        <v>0.3151775978837843</v>
      </c>
      <c r="S147" s="231">
        <v>0.36548555087512008</v>
      </c>
      <c r="T147" s="231">
        <v>0.35144323382355419</v>
      </c>
      <c r="U147" s="231">
        <v>0.32538855798510541</v>
      </c>
      <c r="V147" s="231">
        <v>0.33007010595412101</v>
      </c>
      <c r="W147" s="231">
        <v>0.31329102417894111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2.9379971828143669</v>
      </c>
      <c r="C149" s="231">
        <v>2.343340575042999</v>
      </c>
      <c r="D149" s="231">
        <v>3.989405680923626</v>
      </c>
      <c r="E149" s="231">
        <v>4.3234114653733231</v>
      </c>
      <c r="F149" s="231">
        <v>4.2545760344601824</v>
      </c>
      <c r="G149" s="231">
        <v>3.7515980702669398</v>
      </c>
      <c r="H149" s="231">
        <v>4.5342385139043158</v>
      </c>
      <c r="I149" s="231">
        <v>0.483817394927608</v>
      </c>
      <c r="J149" s="231">
        <v>0.64084695638284073</v>
      </c>
      <c r="K149" s="231">
        <v>0.30200735170997289</v>
      </c>
      <c r="L149" s="231">
        <v>0.31481864005204052</v>
      </c>
      <c r="M149" s="231">
        <v>0.36117025103687828</v>
      </c>
      <c r="N149" s="231">
        <v>0.38015963895013383</v>
      </c>
      <c r="O149" s="231">
        <v>0.44198022609789711</v>
      </c>
      <c r="P149" s="231">
        <v>0.37468743732601162</v>
      </c>
      <c r="Q149" s="231">
        <v>0.56022813401410121</v>
      </c>
      <c r="R149" s="231">
        <v>0.55585844695205044</v>
      </c>
      <c r="S149" s="231">
        <v>0.65307796875535229</v>
      </c>
      <c r="T149" s="231">
        <v>0.73960811617868993</v>
      </c>
      <c r="U149" s="231">
        <v>0.36443632603217502</v>
      </c>
      <c r="V149" s="231">
        <v>0.40636718044410208</v>
      </c>
      <c r="W149" s="231">
        <v>0.44022063390615251</v>
      </c>
      <c r="DA149" s="73" t="s">
        <v>635</v>
      </c>
    </row>
    <row r="150" spans="1:105" ht="12" customHeight="1" x14ac:dyDescent="0.25">
      <c r="A150" s="64" t="s">
        <v>160</v>
      </c>
      <c r="B150" s="231">
        <v>0.60620279345470796</v>
      </c>
      <c r="C150" s="231">
        <v>0.48331405071978772</v>
      </c>
      <c r="D150" s="231">
        <v>0.67358148350695424</v>
      </c>
      <c r="E150" s="231">
        <v>1.003705968901575</v>
      </c>
      <c r="F150" s="231">
        <v>0.78673132894278719</v>
      </c>
      <c r="G150" s="231">
        <v>0.77077374523600795</v>
      </c>
      <c r="H150" s="231">
        <v>1.1166029556947841</v>
      </c>
      <c r="I150" s="231">
        <v>0.17854862197957469</v>
      </c>
      <c r="J150" s="231">
        <v>0.27593491595238478</v>
      </c>
      <c r="K150" s="231">
        <v>0.18579827635329119</v>
      </c>
      <c r="L150" s="231">
        <v>0.2324351832507959</v>
      </c>
      <c r="M150" s="231">
        <v>0.21207463302591451</v>
      </c>
      <c r="N150" s="231">
        <v>0.28702677229531121</v>
      </c>
      <c r="O150" s="231">
        <v>0.22417555022019131</v>
      </c>
      <c r="P150" s="231">
        <v>0.20905914254856159</v>
      </c>
      <c r="Q150" s="231">
        <v>0.18360711157343149</v>
      </c>
      <c r="R150" s="231">
        <v>0.1819983486669691</v>
      </c>
      <c r="S150" s="231">
        <v>0.22656734729595929</v>
      </c>
      <c r="T150" s="231">
        <v>0.25197166427259982</v>
      </c>
      <c r="U150" s="231">
        <v>0.33719654366539059</v>
      </c>
      <c r="V150" s="231">
        <v>0.18799815086569521</v>
      </c>
      <c r="W150" s="231">
        <v>0.24446412561792399</v>
      </c>
      <c r="DA150" s="73" t="s">
        <v>636</v>
      </c>
    </row>
    <row r="151" spans="1:105" ht="12" customHeight="1" x14ac:dyDescent="0.25">
      <c r="A151" s="64" t="s">
        <v>70</v>
      </c>
      <c r="B151" s="231">
        <v>3.2281535650540381</v>
      </c>
      <c r="C151" s="231">
        <v>4.2194899950893099</v>
      </c>
      <c r="D151" s="231">
        <v>1.302930116482214</v>
      </c>
      <c r="E151" s="231">
        <v>1.294386556297672</v>
      </c>
      <c r="F151" s="231">
        <v>1.1453090075535699</v>
      </c>
      <c r="G151" s="231">
        <v>1.496381783249088</v>
      </c>
      <c r="H151" s="231">
        <v>3.2615833810371941</v>
      </c>
      <c r="I151" s="231">
        <v>0.40782209623268811</v>
      </c>
      <c r="J151" s="231">
        <v>0.46089253822748127</v>
      </c>
      <c r="K151" s="231">
        <v>0.3318514119702593</v>
      </c>
      <c r="L151" s="231">
        <v>0.39633335181625828</v>
      </c>
      <c r="M151" s="231">
        <v>0.38396978353412697</v>
      </c>
      <c r="N151" s="231">
        <v>0.34234338840085182</v>
      </c>
      <c r="O151" s="231">
        <v>0.35544974081202257</v>
      </c>
      <c r="P151" s="231">
        <v>0.26515744195766988</v>
      </c>
      <c r="Q151" s="231">
        <v>0.2039530523132439</v>
      </c>
      <c r="R151" s="231">
        <v>0.23155368497003151</v>
      </c>
      <c r="S151" s="231">
        <v>0.28903340788697057</v>
      </c>
      <c r="T151" s="231">
        <v>0.27565061330318452</v>
      </c>
      <c r="U151" s="231">
        <v>0.17916809237207779</v>
      </c>
      <c r="V151" s="231">
        <v>0.25177201092799012</v>
      </c>
      <c r="W151" s="231">
        <v>0.19476221468581631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0.86765489847949784</v>
      </c>
      <c r="P152" s="231">
        <v>1.734009505119291</v>
      </c>
      <c r="Q152" s="231">
        <v>2.6027323132359168</v>
      </c>
      <c r="R152" s="231">
        <v>2.5998899710664358</v>
      </c>
      <c r="S152" s="231">
        <v>0.86317514456708888</v>
      </c>
      <c r="T152" s="231">
        <v>1.904569556869163</v>
      </c>
      <c r="U152" s="231">
        <v>2.787529160001716</v>
      </c>
      <c r="V152" s="231">
        <v>2.880070684929195</v>
      </c>
      <c r="W152" s="231">
        <v>1.9450311239139311</v>
      </c>
      <c r="DA152" s="73" t="s">
        <v>638</v>
      </c>
    </row>
    <row r="153" spans="1:105" ht="12" customHeight="1" x14ac:dyDescent="0.25">
      <c r="A153" s="64" t="s">
        <v>162</v>
      </c>
      <c r="B153" s="231">
        <v>1.2687906430882591E-2</v>
      </c>
      <c r="C153" s="231">
        <v>1.0115828429816809E-2</v>
      </c>
      <c r="D153" s="231">
        <v>1.409815152385939E-2</v>
      </c>
      <c r="E153" s="231">
        <v>1.400532984820661E-2</v>
      </c>
      <c r="F153" s="231">
        <v>1.6543261185608279E-2</v>
      </c>
      <c r="G153" s="231">
        <v>9.7246245929347497E-2</v>
      </c>
      <c r="H153" s="231">
        <v>7.6357353995876953E-2</v>
      </c>
      <c r="I153" s="231">
        <v>8.7655194328827724E-3</v>
      </c>
      <c r="J153" s="231">
        <v>1.161090920475783E-2</v>
      </c>
      <c r="K153" s="231">
        <v>3.4526761685241769E-2</v>
      </c>
      <c r="L153" s="231">
        <v>3.7891726339791078E-2</v>
      </c>
      <c r="M153" s="231">
        <v>4.5890907931505957E-2</v>
      </c>
      <c r="N153" s="231">
        <v>4.1598082941349417E-2</v>
      </c>
      <c r="O153" s="231">
        <v>4.748162695635999E-2</v>
      </c>
      <c r="P153" s="231">
        <v>4.2828088230434463E-2</v>
      </c>
      <c r="Q153" s="231">
        <v>3.893930287030236E-2</v>
      </c>
      <c r="R153" s="231">
        <v>3.3567345766110021E-2</v>
      </c>
      <c r="S153" s="231">
        <v>4.0606085848553387E-2</v>
      </c>
      <c r="T153" s="231">
        <v>4.2228017565573012E-2</v>
      </c>
      <c r="U153" s="231">
        <v>4.2369244062490131E-2</v>
      </c>
      <c r="V153" s="231">
        <v>4.4879334773724348E-2</v>
      </c>
      <c r="W153" s="231">
        <v>5.2990995605236242E-2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0.16410052920347101</v>
      </c>
      <c r="R155" s="231">
        <v>4.6882847076604263E-2</v>
      </c>
      <c r="S155" s="231">
        <v>0</v>
      </c>
      <c r="T155" s="231">
        <v>1.6081316413478279</v>
      </c>
      <c r="U155" s="231">
        <v>1.5864786014424179</v>
      </c>
      <c r="V155" s="231">
        <v>1.724033226417369</v>
      </c>
      <c r="W155" s="231">
        <v>0.70058112624053515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58.526872465216599</v>
      </c>
      <c r="J156" s="231">
        <v>45.749354463277932</v>
      </c>
      <c r="K156" s="231">
        <v>47.928294982327003</v>
      </c>
      <c r="L156" s="231">
        <v>56.974675149891631</v>
      </c>
      <c r="M156" s="231">
        <v>51.559288921913527</v>
      </c>
      <c r="N156" s="231">
        <v>52.12592400225423</v>
      </c>
      <c r="O156" s="231">
        <v>47.813795514195803</v>
      </c>
      <c r="P156" s="231">
        <v>49.535343919787913</v>
      </c>
      <c r="Q156" s="231">
        <v>50.929662852838383</v>
      </c>
      <c r="R156" s="231">
        <v>51.06149162647511</v>
      </c>
      <c r="S156" s="231">
        <v>46.283840931845958</v>
      </c>
      <c r="T156" s="231">
        <v>45.938227780336852</v>
      </c>
      <c r="U156" s="231">
        <v>45.517632441109093</v>
      </c>
      <c r="V156" s="231">
        <v>45.82791488927073</v>
      </c>
      <c r="W156" s="231">
        <v>44.745552402494923</v>
      </c>
      <c r="DA156" s="73" t="s">
        <v>642</v>
      </c>
    </row>
    <row r="157" spans="1:105" ht="12" customHeight="1" x14ac:dyDescent="0.25">
      <c r="A157" s="61" t="s">
        <v>643</v>
      </c>
      <c r="B157" s="265">
        <v>2.0639531376878648</v>
      </c>
      <c r="C157" s="265">
        <v>1.904695370860134</v>
      </c>
      <c r="D157" s="265">
        <v>1.8929463563566009</v>
      </c>
      <c r="E157" s="265">
        <v>2.1523843295223211</v>
      </c>
      <c r="F157" s="265">
        <v>2.3272221217449571</v>
      </c>
      <c r="G157" s="265">
        <v>2.124013182694596</v>
      </c>
      <c r="H157" s="265">
        <v>2.3413415073575279</v>
      </c>
      <c r="I157" s="265">
        <v>2.392642027359198</v>
      </c>
      <c r="J157" s="265">
        <v>2.2651199849680328</v>
      </c>
      <c r="K157" s="265">
        <v>1.9811374587870929</v>
      </c>
      <c r="L157" s="265">
        <v>2.2848635890734972</v>
      </c>
      <c r="M157" s="265">
        <v>2.132040526564698</v>
      </c>
      <c r="N157" s="265">
        <v>2.1885218149097501</v>
      </c>
      <c r="O157" s="265">
        <v>2.248470429253727</v>
      </c>
      <c r="P157" s="265">
        <v>2.2178596386730671</v>
      </c>
      <c r="Q157" s="265">
        <v>2.1337348629786139</v>
      </c>
      <c r="R157" s="265">
        <v>2.1527153120127651</v>
      </c>
      <c r="S157" s="265">
        <v>2.1975087547923948</v>
      </c>
      <c r="T157" s="265">
        <v>2.2336818531723019</v>
      </c>
      <c r="U157" s="265">
        <v>2.2371323286106182</v>
      </c>
      <c r="V157" s="265">
        <v>2.2863148916686322</v>
      </c>
      <c r="W157" s="265">
        <v>2.2292322771205511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1</v>
      </c>
      <c r="E187" s="234">
        <f t="shared" si="25"/>
        <v>1</v>
      </c>
      <c r="F187" s="234">
        <f t="shared" si="25"/>
        <v>0.99999999999999989</v>
      </c>
      <c r="G187" s="234">
        <f t="shared" si="25"/>
        <v>0.99999999999999989</v>
      </c>
      <c r="H187" s="234">
        <f t="shared" si="25"/>
        <v>1.0000000000000004</v>
      </c>
      <c r="I187" s="234">
        <f t="shared" si="25"/>
        <v>1</v>
      </c>
      <c r="J187" s="234">
        <f t="shared" si="25"/>
        <v>1.0000000000000002</v>
      </c>
      <c r="K187" s="234">
        <f t="shared" si="25"/>
        <v>1</v>
      </c>
      <c r="L187" s="234">
        <f t="shared" si="25"/>
        <v>0.99999999999999967</v>
      </c>
      <c r="M187" s="234">
        <f t="shared" si="25"/>
        <v>1.0000000000000004</v>
      </c>
      <c r="N187" s="234">
        <f t="shared" si="25"/>
        <v>0.99999999999999989</v>
      </c>
      <c r="O187" s="234">
        <f t="shared" si="25"/>
        <v>0.99999999999999967</v>
      </c>
      <c r="P187" s="234">
        <f t="shared" si="25"/>
        <v>0.99999999999999989</v>
      </c>
      <c r="Q187" s="234">
        <f t="shared" si="25"/>
        <v>0.99999999999999978</v>
      </c>
      <c r="R187" s="234">
        <f t="shared" si="25"/>
        <v>1</v>
      </c>
      <c r="S187" s="234">
        <f t="shared" si="25"/>
        <v>0.99999999999999978</v>
      </c>
      <c r="T187" s="234">
        <f t="shared" si="25"/>
        <v>1.0000000000000002</v>
      </c>
      <c r="U187" s="234">
        <f t="shared" si="25"/>
        <v>1</v>
      </c>
      <c r="V187" s="234">
        <f t="shared" si="25"/>
        <v>0.99999999999999978</v>
      </c>
      <c r="W187" s="234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1.9343135942291726E-3</v>
      </c>
      <c r="C188" s="301">
        <f t="shared" si="26"/>
        <v>1.9343135942329795E-3</v>
      </c>
      <c r="D188" s="301">
        <f t="shared" si="26"/>
        <v>1.9343135942278987E-3</v>
      </c>
      <c r="E188" s="301">
        <f t="shared" si="26"/>
        <v>1.9343135942276491E-3</v>
      </c>
      <c r="F188" s="301">
        <f t="shared" si="26"/>
        <v>1.9343135942268129E-3</v>
      </c>
      <c r="G188" s="301">
        <f t="shared" si="26"/>
        <v>1.9343135942310827E-3</v>
      </c>
      <c r="H188" s="301">
        <f t="shared" si="26"/>
        <v>1.9343135942315305E-3</v>
      </c>
      <c r="I188" s="301">
        <f t="shared" si="26"/>
        <v>1.9343135942194228E-3</v>
      </c>
      <c r="J188" s="301">
        <f t="shared" si="26"/>
        <v>1.934313594220146E-3</v>
      </c>
      <c r="K188" s="301">
        <f t="shared" si="26"/>
        <v>1.9343135942195729E-3</v>
      </c>
      <c r="L188" s="301">
        <f t="shared" si="26"/>
        <v>1.9343135942193116E-3</v>
      </c>
      <c r="M188" s="301">
        <f t="shared" si="26"/>
        <v>1.9343135942201225E-3</v>
      </c>
      <c r="N188" s="301">
        <f t="shared" si="26"/>
        <v>1.9343135942202544E-3</v>
      </c>
      <c r="O188" s="301">
        <f t="shared" si="26"/>
        <v>1.934313594217375E-3</v>
      </c>
      <c r="P188" s="301">
        <f t="shared" si="26"/>
        <v>1.9343135942197799E-3</v>
      </c>
      <c r="Q188" s="301">
        <f t="shared" si="26"/>
        <v>1.9343135942196485E-3</v>
      </c>
      <c r="R188" s="301">
        <f t="shared" si="26"/>
        <v>1.934313594219948E-3</v>
      </c>
      <c r="S188" s="301">
        <f t="shared" si="26"/>
        <v>1.9343135942186159E-3</v>
      </c>
      <c r="T188" s="301">
        <f t="shared" si="26"/>
        <v>1.9343135942186003E-3</v>
      </c>
      <c r="U188" s="301">
        <f t="shared" si="26"/>
        <v>1.9343135942202713E-3</v>
      </c>
      <c r="V188" s="301">
        <f t="shared" si="26"/>
        <v>1.934313594220074E-3</v>
      </c>
      <c r="W188" s="301">
        <f t="shared" si="26"/>
        <v>1.9343135942164462E-3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1.0061696116637007E-3</v>
      </c>
      <c r="C189" s="235">
        <f t="shared" si="27"/>
        <v>1.0061696116656811E-3</v>
      </c>
      <c r="D189" s="235">
        <f t="shared" si="27"/>
        <v>1.0061696116630378E-3</v>
      </c>
      <c r="E189" s="235">
        <f t="shared" si="27"/>
        <v>1.0061696116629084E-3</v>
      </c>
      <c r="F189" s="235">
        <f t="shared" si="27"/>
        <v>1.0061696116624732E-3</v>
      </c>
      <c r="G189" s="235">
        <f t="shared" si="27"/>
        <v>1.0061696116646943E-3</v>
      </c>
      <c r="H189" s="235">
        <f t="shared" si="27"/>
        <v>1.0061696116649274E-3</v>
      </c>
      <c r="I189" s="235">
        <f t="shared" si="27"/>
        <v>1.006169611658629E-3</v>
      </c>
      <c r="J189" s="235">
        <f t="shared" si="27"/>
        <v>1.0061696116590055E-3</v>
      </c>
      <c r="K189" s="235">
        <f t="shared" si="27"/>
        <v>1.0061696116587071E-3</v>
      </c>
      <c r="L189" s="235">
        <f t="shared" si="27"/>
        <v>1.0061696116585713E-3</v>
      </c>
      <c r="M189" s="235">
        <f t="shared" si="27"/>
        <v>1.0061696116589931E-3</v>
      </c>
      <c r="N189" s="235">
        <f t="shared" si="27"/>
        <v>1.0061696116590621E-3</v>
      </c>
      <c r="O189" s="235">
        <f t="shared" si="27"/>
        <v>1.0061696116575641E-3</v>
      </c>
      <c r="P189" s="235">
        <f t="shared" si="27"/>
        <v>1.0061696116588153E-3</v>
      </c>
      <c r="Q189" s="235">
        <f t="shared" si="27"/>
        <v>1.0061696116587466E-3</v>
      </c>
      <c r="R189" s="235">
        <f t="shared" si="27"/>
        <v>1.0061696116589027E-3</v>
      </c>
      <c r="S189" s="235">
        <f t="shared" si="27"/>
        <v>1.0061696116582097E-3</v>
      </c>
      <c r="T189" s="235">
        <f t="shared" si="27"/>
        <v>1.0061696116582012E-3</v>
      </c>
      <c r="U189" s="235">
        <f t="shared" si="27"/>
        <v>1.0061696116590705E-3</v>
      </c>
      <c r="V189" s="235">
        <f t="shared" si="27"/>
        <v>1.0061696116589684E-3</v>
      </c>
      <c r="W189" s="235">
        <f t="shared" si="27"/>
        <v>1.0061696116570812E-3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2.3551301792292229E-2</v>
      </c>
      <c r="C190" s="235">
        <f t="shared" si="28"/>
        <v>2.3551301792338566E-2</v>
      </c>
      <c r="D190" s="235">
        <f t="shared" si="28"/>
        <v>2.3551301792276703E-2</v>
      </c>
      <c r="E190" s="235">
        <f t="shared" si="28"/>
        <v>2.355130179227367E-2</v>
      </c>
      <c r="F190" s="235">
        <f t="shared" si="28"/>
        <v>2.3551301792263488E-2</v>
      </c>
      <c r="G190" s="235">
        <f t="shared" si="28"/>
        <v>2.355130179231547E-2</v>
      </c>
      <c r="H190" s="235">
        <f t="shared" si="28"/>
        <v>2.3551301792320928E-2</v>
      </c>
      <c r="I190" s="235">
        <f t="shared" si="28"/>
        <v>2.3551301792173504E-2</v>
      </c>
      <c r="J190" s="235">
        <f t="shared" si="28"/>
        <v>2.3551301792182316E-2</v>
      </c>
      <c r="K190" s="235">
        <f t="shared" si="28"/>
        <v>2.3551301792175332E-2</v>
      </c>
      <c r="L190" s="235">
        <f t="shared" si="28"/>
        <v>2.3551301792172148E-2</v>
      </c>
      <c r="M190" s="235">
        <f t="shared" si="28"/>
        <v>2.3551301792182028E-2</v>
      </c>
      <c r="N190" s="235">
        <f t="shared" si="28"/>
        <v>2.3551301792183631E-2</v>
      </c>
      <c r="O190" s="235">
        <f t="shared" si="28"/>
        <v>2.355130179214858E-2</v>
      </c>
      <c r="P190" s="235">
        <f t="shared" si="28"/>
        <v>2.3551301792177855E-2</v>
      </c>
      <c r="Q190" s="235">
        <f t="shared" si="28"/>
        <v>2.3551301792176255E-2</v>
      </c>
      <c r="R190" s="235">
        <f t="shared" si="28"/>
        <v>2.3551301792179905E-2</v>
      </c>
      <c r="S190" s="235">
        <f t="shared" si="28"/>
        <v>2.3551301792163682E-2</v>
      </c>
      <c r="T190" s="235">
        <f t="shared" si="28"/>
        <v>2.3551301792163491E-2</v>
      </c>
      <c r="U190" s="235">
        <f t="shared" si="28"/>
        <v>2.3551301792183833E-2</v>
      </c>
      <c r="V190" s="235">
        <f t="shared" si="28"/>
        <v>2.3551301792181439E-2</v>
      </c>
      <c r="W190" s="235">
        <f t="shared" si="28"/>
        <v>2.3551301792137276E-2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6.4477119807639072E-4</v>
      </c>
      <c r="C191" s="235">
        <f t="shared" si="29"/>
        <v>6.4477119807765978E-4</v>
      </c>
      <c r="D191" s="235">
        <f t="shared" si="29"/>
        <v>6.4477119807596637E-4</v>
      </c>
      <c r="E191" s="235">
        <f t="shared" si="29"/>
        <v>6.447711980758831E-4</v>
      </c>
      <c r="F191" s="235">
        <f t="shared" si="29"/>
        <v>6.4477119807560446E-4</v>
      </c>
      <c r="G191" s="235">
        <f t="shared" si="29"/>
        <v>6.4477119807702769E-4</v>
      </c>
      <c r="H191" s="235">
        <f t="shared" si="29"/>
        <v>6.4477119807717699E-4</v>
      </c>
      <c r="I191" s="235">
        <f t="shared" si="29"/>
        <v>6.4477119807314104E-4</v>
      </c>
      <c r="J191" s="235">
        <f t="shared" si="29"/>
        <v>6.4477119807338239E-4</v>
      </c>
      <c r="K191" s="235">
        <f t="shared" si="29"/>
        <v>6.4477119807319124E-4</v>
      </c>
      <c r="L191" s="235">
        <f t="shared" si="29"/>
        <v>6.4477119807310385E-4</v>
      </c>
      <c r="M191" s="235">
        <f t="shared" si="29"/>
        <v>6.4477119807337436E-4</v>
      </c>
      <c r="N191" s="235">
        <f t="shared" si="29"/>
        <v>6.4477119807341827E-4</v>
      </c>
      <c r="O191" s="235">
        <f t="shared" si="29"/>
        <v>6.4477119807245865E-4</v>
      </c>
      <c r="P191" s="235">
        <f t="shared" si="29"/>
        <v>6.4477119807326009E-4</v>
      </c>
      <c r="Q191" s="235">
        <f t="shared" si="29"/>
        <v>6.4477119807321629E-4</v>
      </c>
      <c r="R191" s="235">
        <f t="shared" si="29"/>
        <v>6.4477119807331625E-4</v>
      </c>
      <c r="S191" s="235">
        <f t="shared" si="29"/>
        <v>6.4477119807287227E-4</v>
      </c>
      <c r="T191" s="235">
        <f t="shared" si="29"/>
        <v>6.4477119807286696E-4</v>
      </c>
      <c r="U191" s="235">
        <f t="shared" si="29"/>
        <v>6.447711980734238E-4</v>
      </c>
      <c r="V191" s="235">
        <f t="shared" si="29"/>
        <v>6.4477119807335821E-4</v>
      </c>
      <c r="W191" s="235">
        <f t="shared" si="29"/>
        <v>6.4477119807214911E-4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3.3235793779082738E-3</v>
      </c>
      <c r="C192" s="302">
        <f t="shared" si="30"/>
        <v>3.3092540523588501E-3</v>
      </c>
      <c r="D192" s="302">
        <f t="shared" si="30"/>
        <v>3.3288657090298724E-3</v>
      </c>
      <c r="E192" s="302">
        <f t="shared" si="30"/>
        <v>3.3237127390507992E-3</v>
      </c>
      <c r="F192" s="302">
        <f t="shared" si="30"/>
        <v>3.33981019999435E-3</v>
      </c>
      <c r="G192" s="302">
        <f t="shared" si="30"/>
        <v>3.3408154213585236E-3</v>
      </c>
      <c r="H192" s="302">
        <f t="shared" si="30"/>
        <v>3.3219726690073264E-3</v>
      </c>
      <c r="I192" s="302">
        <f t="shared" si="30"/>
        <v>2.2223591255749568E-3</v>
      </c>
      <c r="J192" s="302">
        <f t="shared" si="30"/>
        <v>2.3864133159005175E-3</v>
      </c>
      <c r="K192" s="302">
        <f t="shared" si="30"/>
        <v>2.2236294977164201E-3</v>
      </c>
      <c r="L192" s="302">
        <f t="shared" si="30"/>
        <v>2.2012185555335532E-3</v>
      </c>
      <c r="M192" s="302">
        <f t="shared" si="30"/>
        <v>2.2344825552362852E-3</v>
      </c>
      <c r="N192" s="302">
        <f t="shared" si="30"/>
        <v>2.2524736632553504E-3</v>
      </c>
      <c r="O192" s="302">
        <f t="shared" si="30"/>
        <v>2.3152635519216778E-3</v>
      </c>
      <c r="P192" s="302">
        <f t="shared" si="30"/>
        <v>2.2580214895627209E-3</v>
      </c>
      <c r="Q192" s="302">
        <f t="shared" si="30"/>
        <v>2.2236083818678457E-3</v>
      </c>
      <c r="R192" s="302">
        <f t="shared" si="30"/>
        <v>2.2291860956867569E-3</v>
      </c>
      <c r="S192" s="302">
        <f t="shared" si="30"/>
        <v>2.3452264023204818E-3</v>
      </c>
      <c r="T192" s="302">
        <f t="shared" si="30"/>
        <v>2.3355476243982929E-3</v>
      </c>
      <c r="U192" s="302">
        <f t="shared" si="30"/>
        <v>2.2942821229157144E-3</v>
      </c>
      <c r="V192" s="302">
        <f t="shared" si="30"/>
        <v>2.289797941210505E-3</v>
      </c>
      <c r="W192" s="302">
        <f t="shared" si="30"/>
        <v>2.3267100461116809E-3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0.28185356912808324</v>
      </c>
      <c r="C193" s="303">
        <f t="shared" si="31"/>
        <v>0.2803204203950348</v>
      </c>
      <c r="D193" s="303">
        <f t="shared" si="31"/>
        <v>0.28261077874829044</v>
      </c>
      <c r="E193" s="303">
        <f t="shared" si="31"/>
        <v>0.28248371123982463</v>
      </c>
      <c r="F193" s="303">
        <f t="shared" si="31"/>
        <v>0.28412018955858176</v>
      </c>
      <c r="G193" s="303">
        <f t="shared" si="31"/>
        <v>0.28399981275139113</v>
      </c>
      <c r="H193" s="303">
        <f t="shared" si="31"/>
        <v>0.28152274190865734</v>
      </c>
      <c r="I193" s="303">
        <f t="shared" si="31"/>
        <v>0.19195712058705006</v>
      </c>
      <c r="J193" s="303">
        <f t="shared" si="31"/>
        <v>0.20595609543451118</v>
      </c>
      <c r="K193" s="303">
        <f t="shared" si="31"/>
        <v>0.19201534316400778</v>
      </c>
      <c r="L193" s="303">
        <f t="shared" si="31"/>
        <v>0.19012501681545924</v>
      </c>
      <c r="M193" s="303">
        <f t="shared" si="31"/>
        <v>0.192993514499506</v>
      </c>
      <c r="N193" s="303">
        <f t="shared" si="31"/>
        <v>0.19448341580032202</v>
      </c>
      <c r="O193" s="303">
        <f t="shared" si="31"/>
        <v>0.19981626323605112</v>
      </c>
      <c r="P193" s="303">
        <f t="shared" si="31"/>
        <v>0.19487971621870404</v>
      </c>
      <c r="Q193" s="303">
        <f t="shared" si="31"/>
        <v>0.19199893964844766</v>
      </c>
      <c r="R193" s="303">
        <f t="shared" si="31"/>
        <v>0.19250111237715187</v>
      </c>
      <c r="S193" s="303">
        <f t="shared" si="31"/>
        <v>0.20238958863966186</v>
      </c>
      <c r="T193" s="303">
        <f t="shared" si="31"/>
        <v>0.20159160171148244</v>
      </c>
      <c r="U193" s="303">
        <f t="shared" si="31"/>
        <v>0.19794662114059366</v>
      </c>
      <c r="V193" s="303">
        <f t="shared" si="31"/>
        <v>0.19757405712259671</v>
      </c>
      <c r="W193" s="303">
        <f t="shared" si="31"/>
        <v>0.20071322729355145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2.7460353307402666E-2</v>
      </c>
      <c r="C194" s="304">
        <f t="shared" si="32"/>
        <v>4.2203589938185314E-2</v>
      </c>
      <c r="D194" s="304">
        <f t="shared" si="32"/>
        <v>2.2624567519614475E-2</v>
      </c>
      <c r="E194" s="304">
        <f t="shared" si="32"/>
        <v>2.2294804320778502E-2</v>
      </c>
      <c r="F194" s="304">
        <f t="shared" si="32"/>
        <v>1.508864093660215E-2</v>
      </c>
      <c r="G194" s="304">
        <f t="shared" si="32"/>
        <v>1.6853008845202175E-2</v>
      </c>
      <c r="H194" s="304">
        <f t="shared" si="32"/>
        <v>3.4798237914892935E-2</v>
      </c>
      <c r="I194" s="304">
        <f t="shared" si="32"/>
        <v>3.3910855470333665E-2</v>
      </c>
      <c r="J194" s="304">
        <f t="shared" si="32"/>
        <v>3.6995839958442168E-2</v>
      </c>
      <c r="K194" s="304">
        <f t="shared" si="32"/>
        <v>3.175496982029153E-2</v>
      </c>
      <c r="L194" s="304">
        <f t="shared" si="32"/>
        <v>3.3334717157276671E-2</v>
      </c>
      <c r="M194" s="304">
        <f t="shared" si="32"/>
        <v>3.5215531433655085E-2</v>
      </c>
      <c r="N194" s="304">
        <f t="shared" si="32"/>
        <v>3.4081234048134151E-2</v>
      </c>
      <c r="O194" s="304">
        <f t="shared" si="32"/>
        <v>3.0408004014156061E-2</v>
      </c>
      <c r="P194" s="304">
        <f t="shared" si="32"/>
        <v>2.7051167437144863E-2</v>
      </c>
      <c r="Q194" s="304">
        <f t="shared" si="32"/>
        <v>3.3398129838714589E-2</v>
      </c>
      <c r="R194" s="304">
        <f t="shared" si="32"/>
        <v>3.4191326032317206E-2</v>
      </c>
      <c r="S194" s="304">
        <f t="shared" si="32"/>
        <v>3.3971539628085003E-2</v>
      </c>
      <c r="T194" s="304">
        <f t="shared" si="32"/>
        <v>3.7042057762123132E-2</v>
      </c>
      <c r="U194" s="304">
        <f t="shared" si="32"/>
        <v>2.5803984188051673E-2</v>
      </c>
      <c r="V194" s="304">
        <f t="shared" si="32"/>
        <v>2.4623831215375577E-2</v>
      </c>
      <c r="W194" s="304">
        <f t="shared" si="32"/>
        <v>2.4502893546616712E-2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0.25439321582068053</v>
      </c>
      <c r="C195" s="304">
        <f t="shared" si="33"/>
        <v>0.23811683045684948</v>
      </c>
      <c r="D195" s="304">
        <f t="shared" si="33"/>
        <v>0.25998621122867593</v>
      </c>
      <c r="E195" s="304">
        <f t="shared" si="33"/>
        <v>0.26018890691904611</v>
      </c>
      <c r="F195" s="304">
        <f t="shared" si="33"/>
        <v>0.26903154862197959</v>
      </c>
      <c r="G195" s="304">
        <f t="shared" si="33"/>
        <v>0.267146803906189</v>
      </c>
      <c r="H195" s="304">
        <f t="shared" si="33"/>
        <v>0.24672450399376428</v>
      </c>
      <c r="I195" s="304">
        <f t="shared" si="33"/>
        <v>0.15804626511671641</v>
      </c>
      <c r="J195" s="304">
        <f t="shared" si="33"/>
        <v>0.16896025547606902</v>
      </c>
      <c r="K195" s="304">
        <f t="shared" si="33"/>
        <v>0.16026037334371621</v>
      </c>
      <c r="L195" s="304">
        <f t="shared" si="33"/>
        <v>0.15679029965818259</v>
      </c>
      <c r="M195" s="304">
        <f t="shared" si="33"/>
        <v>0.15777798306585089</v>
      </c>
      <c r="N195" s="304">
        <f t="shared" si="33"/>
        <v>0.16040218175218787</v>
      </c>
      <c r="O195" s="304">
        <f t="shared" si="33"/>
        <v>0.16940825922189504</v>
      </c>
      <c r="P195" s="304">
        <f t="shared" si="33"/>
        <v>0.1678285487815592</v>
      </c>
      <c r="Q195" s="304">
        <f t="shared" si="33"/>
        <v>0.15860080980973307</v>
      </c>
      <c r="R195" s="304">
        <f t="shared" si="33"/>
        <v>0.15830978634483464</v>
      </c>
      <c r="S195" s="304">
        <f t="shared" si="33"/>
        <v>0.16841804901157686</v>
      </c>
      <c r="T195" s="304">
        <f t="shared" si="33"/>
        <v>0.16454954394935931</v>
      </c>
      <c r="U195" s="304">
        <f t="shared" si="33"/>
        <v>0.17214263695254198</v>
      </c>
      <c r="V195" s="304">
        <f t="shared" si="33"/>
        <v>0.17295022590722114</v>
      </c>
      <c r="W195" s="304">
        <f t="shared" si="33"/>
        <v>0.17621033374693473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0.54057547650052118</v>
      </c>
      <c r="C196" s="303">
        <f t="shared" si="34"/>
        <v>0.53763500422096921</v>
      </c>
      <c r="D196" s="303">
        <f t="shared" si="34"/>
        <v>0.54202775171037765</v>
      </c>
      <c r="E196" s="303">
        <f t="shared" si="34"/>
        <v>0.54178404509651712</v>
      </c>
      <c r="F196" s="303">
        <f t="shared" si="34"/>
        <v>0.5449226963106264</v>
      </c>
      <c r="G196" s="303">
        <f t="shared" si="34"/>
        <v>0.54469182199490318</v>
      </c>
      <c r="H196" s="303">
        <f t="shared" si="34"/>
        <v>0.53994097298036414</v>
      </c>
      <c r="I196" s="303">
        <f t="shared" si="34"/>
        <v>0.36816036160201099</v>
      </c>
      <c r="J196" s="303">
        <f t="shared" si="34"/>
        <v>0.39500941844416948</v>
      </c>
      <c r="K196" s="303">
        <f t="shared" si="34"/>
        <v>0.36827202844156653</v>
      </c>
      <c r="L196" s="303">
        <f t="shared" si="34"/>
        <v>0.36464651442104434</v>
      </c>
      <c r="M196" s="303">
        <f t="shared" si="34"/>
        <v>0.37014809280158834</v>
      </c>
      <c r="N196" s="303">
        <f t="shared" si="34"/>
        <v>0.37300561952413053</v>
      </c>
      <c r="O196" s="303">
        <f t="shared" si="34"/>
        <v>0.38323364875431498</v>
      </c>
      <c r="P196" s="303">
        <f t="shared" si="34"/>
        <v>0.37376569607085258</v>
      </c>
      <c r="Q196" s="303">
        <f t="shared" si="34"/>
        <v>0.36824056764343771</v>
      </c>
      <c r="R196" s="303">
        <f t="shared" si="34"/>
        <v>0.36920369989308316</v>
      </c>
      <c r="S196" s="303">
        <f t="shared" si="34"/>
        <v>0.38816910729951287</v>
      </c>
      <c r="T196" s="303">
        <f t="shared" si="34"/>
        <v>0.386638624058601</v>
      </c>
      <c r="U196" s="303">
        <f t="shared" si="34"/>
        <v>0.37964780568777556</v>
      </c>
      <c r="V196" s="303">
        <f t="shared" si="34"/>
        <v>0.37893325390055238</v>
      </c>
      <c r="W196" s="303">
        <f t="shared" si="34"/>
        <v>0.38495396322216796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5.2667041329095575E-2</v>
      </c>
      <c r="C197" s="304">
        <f t="shared" si="35"/>
        <v>8.0943540333525493E-2</v>
      </c>
      <c r="D197" s="304">
        <f t="shared" si="35"/>
        <v>4.3392341652327915E-2</v>
      </c>
      <c r="E197" s="304">
        <f t="shared" si="35"/>
        <v>4.2759878849410245E-2</v>
      </c>
      <c r="F197" s="304">
        <f t="shared" si="35"/>
        <v>2.8938960359030878E-2</v>
      </c>
      <c r="G197" s="304">
        <f t="shared" si="35"/>
        <v>3.2322894881713006E-2</v>
      </c>
      <c r="H197" s="304">
        <f t="shared" si="35"/>
        <v>6.6740591933655419E-2</v>
      </c>
      <c r="I197" s="304">
        <f t="shared" si="35"/>
        <v>6.503865433077255E-2</v>
      </c>
      <c r="J197" s="304">
        <f t="shared" si="35"/>
        <v>7.0955439294024661E-2</v>
      </c>
      <c r="K197" s="304">
        <f t="shared" si="35"/>
        <v>6.0903816101980909E-2</v>
      </c>
      <c r="L197" s="304">
        <f t="shared" si="35"/>
        <v>6.3933661252010263E-2</v>
      </c>
      <c r="M197" s="304">
        <f t="shared" si="35"/>
        <v>6.7540931781908065E-2</v>
      </c>
      <c r="N197" s="304">
        <f t="shared" si="35"/>
        <v>6.5365428553163685E-2</v>
      </c>
      <c r="O197" s="304">
        <f t="shared" si="35"/>
        <v>5.8320429683515231E-2</v>
      </c>
      <c r="P197" s="304">
        <f t="shared" si="35"/>
        <v>5.1882251384883872E-2</v>
      </c>
      <c r="Q197" s="304">
        <f t="shared" si="35"/>
        <v>6.4055282349768677E-2</v>
      </c>
      <c r="R197" s="304">
        <f t="shared" si="35"/>
        <v>6.5576577296082725E-2</v>
      </c>
      <c r="S197" s="304">
        <f t="shared" si="35"/>
        <v>6.5155042310509489E-2</v>
      </c>
      <c r="T197" s="304">
        <f t="shared" si="35"/>
        <v>7.1044081816185822E-2</v>
      </c>
      <c r="U197" s="304">
        <f t="shared" si="35"/>
        <v>4.9490240947522204E-2</v>
      </c>
      <c r="V197" s="304">
        <f t="shared" si="35"/>
        <v>4.7226789902635916E-2</v>
      </c>
      <c r="W197" s="304">
        <f t="shared" si="35"/>
        <v>4.6994839893564122E-2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0.48790843517142546</v>
      </c>
      <c r="C198" s="304">
        <f t="shared" si="36"/>
        <v>0.45669146388744375</v>
      </c>
      <c r="D198" s="304">
        <f t="shared" si="36"/>
        <v>0.4986354100580499</v>
      </c>
      <c r="E198" s="304">
        <f t="shared" si="36"/>
        <v>0.49902416624710705</v>
      </c>
      <c r="F198" s="304">
        <f t="shared" si="36"/>
        <v>0.51598373595159563</v>
      </c>
      <c r="G198" s="304">
        <f t="shared" si="36"/>
        <v>0.51236892711318993</v>
      </c>
      <c r="H198" s="304">
        <f t="shared" si="36"/>
        <v>0.47320038104670875</v>
      </c>
      <c r="I198" s="304">
        <f t="shared" si="36"/>
        <v>0.30312170727123849</v>
      </c>
      <c r="J198" s="304">
        <f t="shared" si="36"/>
        <v>0.32405397915014478</v>
      </c>
      <c r="K198" s="304">
        <f t="shared" si="36"/>
        <v>0.30736821233958561</v>
      </c>
      <c r="L198" s="304">
        <f t="shared" si="36"/>
        <v>0.30071285316903407</v>
      </c>
      <c r="M198" s="304">
        <f t="shared" si="36"/>
        <v>0.30260716101968027</v>
      </c>
      <c r="N198" s="304">
        <f t="shared" si="36"/>
        <v>0.30764019097096684</v>
      </c>
      <c r="O198" s="304">
        <f t="shared" si="36"/>
        <v>0.32491321907079979</v>
      </c>
      <c r="P198" s="304">
        <f t="shared" si="36"/>
        <v>0.32188344468596874</v>
      </c>
      <c r="Q198" s="304">
        <f t="shared" si="36"/>
        <v>0.30418528529366923</v>
      </c>
      <c r="R198" s="304">
        <f t="shared" si="36"/>
        <v>0.30362712259700048</v>
      </c>
      <c r="S198" s="304">
        <f t="shared" si="36"/>
        <v>0.32301406498900337</v>
      </c>
      <c r="T198" s="304">
        <f t="shared" si="36"/>
        <v>0.31559454224241518</v>
      </c>
      <c r="U198" s="304">
        <f t="shared" si="36"/>
        <v>0.33015756474025337</v>
      </c>
      <c r="V198" s="304">
        <f t="shared" si="36"/>
        <v>0.33170646399791642</v>
      </c>
      <c r="W198" s="304">
        <f t="shared" si="36"/>
        <v>0.33795912332860412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0.14711081879722598</v>
      </c>
      <c r="C199" s="303">
        <f t="shared" si="37"/>
        <v>0.15159876513532214</v>
      </c>
      <c r="D199" s="303">
        <f t="shared" si="37"/>
        <v>0.14489604763605834</v>
      </c>
      <c r="E199" s="303">
        <f t="shared" si="37"/>
        <v>0.14527197472836731</v>
      </c>
      <c r="F199" s="303">
        <f t="shared" si="37"/>
        <v>0.14048074773456887</v>
      </c>
      <c r="G199" s="303">
        <f t="shared" si="37"/>
        <v>0.14083099363605905</v>
      </c>
      <c r="H199" s="303">
        <f t="shared" si="37"/>
        <v>0.14807775624567696</v>
      </c>
      <c r="I199" s="303">
        <f t="shared" si="37"/>
        <v>0.41052360248923941</v>
      </c>
      <c r="J199" s="303">
        <f t="shared" si="37"/>
        <v>0.36951151660928427</v>
      </c>
      <c r="K199" s="303">
        <f t="shared" si="37"/>
        <v>0.41035244270058246</v>
      </c>
      <c r="L199" s="303">
        <f t="shared" si="37"/>
        <v>0.41589069401183948</v>
      </c>
      <c r="M199" s="303">
        <f t="shared" si="37"/>
        <v>0.40748735394753505</v>
      </c>
      <c r="N199" s="303">
        <f t="shared" si="37"/>
        <v>0.40312193481615571</v>
      </c>
      <c r="O199" s="303">
        <f t="shared" si="37"/>
        <v>0.38749826826161587</v>
      </c>
      <c r="P199" s="303">
        <f t="shared" si="37"/>
        <v>0.40196001002475079</v>
      </c>
      <c r="Q199" s="303">
        <f t="shared" si="37"/>
        <v>0.41040032813011845</v>
      </c>
      <c r="R199" s="303">
        <f t="shared" si="37"/>
        <v>0.40892944543794618</v>
      </c>
      <c r="S199" s="303">
        <f t="shared" si="37"/>
        <v>0.3799595214623912</v>
      </c>
      <c r="T199" s="303">
        <f t="shared" si="37"/>
        <v>0.38229767040940521</v>
      </c>
      <c r="U199" s="303">
        <f t="shared" si="37"/>
        <v>0.39297473485257861</v>
      </c>
      <c r="V199" s="303">
        <f t="shared" si="37"/>
        <v>0.39406633483950632</v>
      </c>
      <c r="W199" s="303">
        <f t="shared" si="37"/>
        <v>0.38486954324208589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1.9921410807063797E-3</v>
      </c>
      <c r="C200" s="304">
        <f t="shared" si="38"/>
        <v>2.4741363770050579E-3</v>
      </c>
      <c r="D200" s="304">
        <f t="shared" si="38"/>
        <v>2.3703571056570344E-3</v>
      </c>
      <c r="E200" s="304">
        <f t="shared" si="38"/>
        <v>2.4000152718076993E-3</v>
      </c>
      <c r="F200" s="304">
        <f t="shared" si="38"/>
        <v>1.6266256433682493E-3</v>
      </c>
      <c r="G200" s="304">
        <f t="shared" si="38"/>
        <v>1.6918306286592361E-3</v>
      </c>
      <c r="H200" s="304">
        <f t="shared" si="38"/>
        <v>3.0670523270767917E-3</v>
      </c>
      <c r="I200" s="304">
        <f t="shared" si="38"/>
        <v>4.3798514116039381E-3</v>
      </c>
      <c r="J200" s="304">
        <f t="shared" si="38"/>
        <v>4.7479847442732231E-3</v>
      </c>
      <c r="K200" s="304">
        <f t="shared" si="38"/>
        <v>4.0199290697644904E-3</v>
      </c>
      <c r="L200" s="304">
        <f t="shared" si="38"/>
        <v>4.1844532197752807E-3</v>
      </c>
      <c r="M200" s="304">
        <f t="shared" si="38"/>
        <v>4.5038419716179647E-3</v>
      </c>
      <c r="N200" s="304">
        <f t="shared" si="38"/>
        <v>4.6614496925573403E-3</v>
      </c>
      <c r="O200" s="304">
        <f t="shared" si="38"/>
        <v>3.9799536445310185E-3</v>
      </c>
      <c r="P200" s="304">
        <f t="shared" si="38"/>
        <v>3.7841731170423871E-3</v>
      </c>
      <c r="Q200" s="304">
        <f t="shared" si="38"/>
        <v>5.3244222780729948E-3</v>
      </c>
      <c r="R200" s="304">
        <f t="shared" si="38"/>
        <v>5.298777611206059E-3</v>
      </c>
      <c r="S200" s="304">
        <f t="shared" si="38"/>
        <v>4.9498789756494549E-3</v>
      </c>
      <c r="T200" s="304">
        <f t="shared" si="38"/>
        <v>5.613194590382631E-3</v>
      </c>
      <c r="U200" s="304">
        <f t="shared" si="38"/>
        <v>4.0092874482766357E-3</v>
      </c>
      <c r="V200" s="304">
        <f t="shared" si="38"/>
        <v>3.4473417190772297E-3</v>
      </c>
      <c r="W200" s="304">
        <f t="shared" si="38"/>
        <v>3.6864801641562071E-3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0.10991388228254068</v>
      </c>
      <c r="C201" s="304">
        <f t="shared" si="39"/>
        <v>0.11440182862056361</v>
      </c>
      <c r="D201" s="304">
        <f t="shared" si="39"/>
        <v>0.10769911112139753</v>
      </c>
      <c r="E201" s="304">
        <f t="shared" si="39"/>
        <v>0.10807503821371128</v>
      </c>
      <c r="F201" s="304">
        <f t="shared" si="39"/>
        <v>0.10328381121992891</v>
      </c>
      <c r="G201" s="304">
        <f t="shared" si="39"/>
        <v>0.10363405712133698</v>
      </c>
      <c r="H201" s="304">
        <f t="shared" si="39"/>
        <v>0.11088081973094628</v>
      </c>
      <c r="I201" s="304">
        <f t="shared" si="39"/>
        <v>0.37332666597474151</v>
      </c>
      <c r="J201" s="304">
        <f t="shared" si="39"/>
        <v>0.33231458009477255</v>
      </c>
      <c r="K201" s="304">
        <f t="shared" si="39"/>
        <v>0.37315550618608173</v>
      </c>
      <c r="L201" s="304">
        <f t="shared" si="39"/>
        <v>0.3786937574973438</v>
      </c>
      <c r="M201" s="304">
        <f t="shared" si="39"/>
        <v>0.37029041743302377</v>
      </c>
      <c r="N201" s="304">
        <f t="shared" si="39"/>
        <v>0.36592499830164182</v>
      </c>
      <c r="O201" s="304">
        <f t="shared" si="39"/>
        <v>0.35030133174715744</v>
      </c>
      <c r="P201" s="304">
        <f t="shared" si="39"/>
        <v>0.36476307351024606</v>
      </c>
      <c r="Q201" s="304">
        <f t="shared" si="39"/>
        <v>0.37320339161561633</v>
      </c>
      <c r="R201" s="304">
        <f t="shared" si="39"/>
        <v>0.37173250892343823</v>
      </c>
      <c r="S201" s="304">
        <f t="shared" si="39"/>
        <v>0.3427625849479089</v>
      </c>
      <c r="T201" s="304">
        <f t="shared" si="39"/>
        <v>0.34510073389492318</v>
      </c>
      <c r="U201" s="304">
        <f t="shared" si="39"/>
        <v>0.35577779833806439</v>
      </c>
      <c r="V201" s="304">
        <f t="shared" si="39"/>
        <v>0.35686939832499598</v>
      </c>
      <c r="W201" s="304">
        <f t="shared" si="39"/>
        <v>0.34767260672764522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3.5204795433978954E-2</v>
      </c>
      <c r="C202" s="305">
        <f t="shared" si="40"/>
        <v>3.4722800137753487E-2</v>
      </c>
      <c r="D202" s="305">
        <f t="shared" si="40"/>
        <v>3.4826579409003786E-2</v>
      </c>
      <c r="E202" s="305">
        <f t="shared" si="40"/>
        <v>3.479692124284834E-2</v>
      </c>
      <c r="F202" s="305">
        <f t="shared" si="40"/>
        <v>3.5570310871271708E-2</v>
      </c>
      <c r="G202" s="305">
        <f t="shared" si="40"/>
        <v>3.5505105886062822E-2</v>
      </c>
      <c r="H202" s="305">
        <f t="shared" si="40"/>
        <v>3.4129884187653892E-2</v>
      </c>
      <c r="I202" s="305">
        <f t="shared" si="40"/>
        <v>3.2817085102893898E-2</v>
      </c>
      <c r="J202" s="305">
        <f t="shared" si="40"/>
        <v>3.2448951770238522E-2</v>
      </c>
      <c r="K202" s="305">
        <f t="shared" si="40"/>
        <v>3.3177007444736228E-2</v>
      </c>
      <c r="L202" s="305">
        <f t="shared" si="40"/>
        <v>3.301248329472041E-2</v>
      </c>
      <c r="M202" s="305">
        <f t="shared" si="40"/>
        <v>3.269309454289334E-2</v>
      </c>
      <c r="N202" s="305">
        <f t="shared" si="40"/>
        <v>3.2535486821956505E-2</v>
      </c>
      <c r="O202" s="305">
        <f t="shared" si="40"/>
        <v>3.3216982869927449E-2</v>
      </c>
      <c r="P202" s="305">
        <f t="shared" si="40"/>
        <v>3.3412763397462318E-2</v>
      </c>
      <c r="Q202" s="305">
        <f t="shared" si="40"/>
        <v>3.1872514236429186E-2</v>
      </c>
      <c r="R202" s="305">
        <f t="shared" si="40"/>
        <v>3.1898158903301888E-2</v>
      </c>
      <c r="S202" s="305">
        <f t="shared" si="40"/>
        <v>3.2247057538832863E-2</v>
      </c>
      <c r="T202" s="305">
        <f t="shared" si="40"/>
        <v>3.1583741924099379E-2</v>
      </c>
      <c r="U202" s="305">
        <f t="shared" si="40"/>
        <v>3.3187649066237536E-2</v>
      </c>
      <c r="V202" s="305">
        <f t="shared" si="40"/>
        <v>3.3749594795433123E-2</v>
      </c>
      <c r="W202" s="305">
        <f t="shared" si="40"/>
        <v>3.351045635028442E-2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0.99999999999999978</v>
      </c>
      <c r="D204" s="234">
        <f t="shared" si="41"/>
        <v>1.0000000000000002</v>
      </c>
      <c r="E204" s="234">
        <f t="shared" si="41"/>
        <v>0.99999999999999978</v>
      </c>
      <c r="F204" s="234">
        <f t="shared" si="41"/>
        <v>0.99999999999999989</v>
      </c>
      <c r="G204" s="234">
        <f t="shared" si="41"/>
        <v>1.0000000000000004</v>
      </c>
      <c r="H204" s="234">
        <f t="shared" si="41"/>
        <v>0.99999999999999989</v>
      </c>
      <c r="I204" s="234">
        <f t="shared" si="41"/>
        <v>1</v>
      </c>
      <c r="J204" s="234">
        <f t="shared" si="41"/>
        <v>0.99999999999999978</v>
      </c>
      <c r="K204" s="234">
        <f t="shared" si="41"/>
        <v>1</v>
      </c>
      <c r="L204" s="234">
        <f t="shared" si="41"/>
        <v>1.0000000000000002</v>
      </c>
      <c r="M204" s="234">
        <f t="shared" si="41"/>
        <v>1.0000000000000002</v>
      </c>
      <c r="N204" s="234">
        <f t="shared" si="41"/>
        <v>1</v>
      </c>
      <c r="O204" s="234">
        <f t="shared" si="41"/>
        <v>1</v>
      </c>
      <c r="P204" s="234">
        <f t="shared" si="41"/>
        <v>1</v>
      </c>
      <c r="Q204" s="234">
        <f t="shared" si="41"/>
        <v>1</v>
      </c>
      <c r="R204" s="234">
        <f t="shared" si="41"/>
        <v>1</v>
      </c>
      <c r="S204" s="234">
        <f t="shared" si="41"/>
        <v>0.99999999999999956</v>
      </c>
      <c r="T204" s="234">
        <f t="shared" si="41"/>
        <v>0.99999999999999989</v>
      </c>
      <c r="U204" s="234">
        <f t="shared" si="41"/>
        <v>1.0000000000000002</v>
      </c>
      <c r="V204" s="234">
        <f t="shared" si="41"/>
        <v>0.99999999999999967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1.6723064721784866E-3</v>
      </c>
      <c r="C205" s="301">
        <f t="shared" si="42"/>
        <v>1.6723064721791893E-3</v>
      </c>
      <c r="D205" s="301">
        <f t="shared" si="42"/>
        <v>1.6723064721783556E-3</v>
      </c>
      <c r="E205" s="301">
        <f t="shared" si="42"/>
        <v>1.672306472178348E-3</v>
      </c>
      <c r="F205" s="301">
        <f t="shared" si="42"/>
        <v>1.672306472178237E-3</v>
      </c>
      <c r="G205" s="301">
        <f t="shared" si="42"/>
        <v>1.6723064721784605E-3</v>
      </c>
      <c r="H205" s="301">
        <f t="shared" si="42"/>
        <v>1.6723064721786817E-3</v>
      </c>
      <c r="I205" s="301">
        <f t="shared" si="42"/>
        <v>1.6723064721780585E-3</v>
      </c>
      <c r="J205" s="301">
        <f t="shared" si="42"/>
        <v>1.6723064721780449E-3</v>
      </c>
      <c r="K205" s="301">
        <f t="shared" si="42"/>
        <v>1.672306472178019E-3</v>
      </c>
      <c r="L205" s="301">
        <f t="shared" si="42"/>
        <v>1.6723064721780162E-3</v>
      </c>
      <c r="M205" s="301">
        <f t="shared" si="42"/>
        <v>1.6723064721780334E-3</v>
      </c>
      <c r="N205" s="301">
        <f t="shared" si="42"/>
        <v>1.6723064721780364E-3</v>
      </c>
      <c r="O205" s="301">
        <f t="shared" si="42"/>
        <v>1.6723064721779876E-3</v>
      </c>
      <c r="P205" s="301">
        <f t="shared" si="42"/>
        <v>1.6723064721780316E-3</v>
      </c>
      <c r="Q205" s="301">
        <f t="shared" si="42"/>
        <v>1.6723064721780266E-3</v>
      </c>
      <c r="R205" s="301">
        <f t="shared" si="42"/>
        <v>1.6723064721780351E-3</v>
      </c>
      <c r="S205" s="301">
        <f t="shared" si="42"/>
        <v>1.672306472178024E-3</v>
      </c>
      <c r="T205" s="301">
        <f t="shared" si="42"/>
        <v>1.672306472178026E-3</v>
      </c>
      <c r="U205" s="301">
        <f t="shared" si="42"/>
        <v>1.6723064721780516E-3</v>
      </c>
      <c r="V205" s="301">
        <f t="shared" si="42"/>
        <v>1.6723064721780503E-3</v>
      </c>
      <c r="W205" s="301">
        <f t="shared" si="42"/>
        <v>1.6723064721779863E-3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8.3471652877463269E-4</v>
      </c>
      <c r="C206" s="235">
        <f t="shared" si="43"/>
        <v>8.3471652877498386E-4</v>
      </c>
      <c r="D206" s="235">
        <f t="shared" si="43"/>
        <v>8.3471652877456731E-4</v>
      </c>
      <c r="E206" s="235">
        <f t="shared" si="43"/>
        <v>8.3471652877456352E-4</v>
      </c>
      <c r="F206" s="235">
        <f t="shared" si="43"/>
        <v>8.3471652877450812E-4</v>
      </c>
      <c r="G206" s="235">
        <f t="shared" si="43"/>
        <v>8.3471652877461946E-4</v>
      </c>
      <c r="H206" s="235">
        <f t="shared" si="43"/>
        <v>8.3471652877472984E-4</v>
      </c>
      <c r="I206" s="235">
        <f t="shared" si="43"/>
        <v>8.3471652877441878E-4</v>
      </c>
      <c r="J206" s="235">
        <f t="shared" si="43"/>
        <v>8.3471652877441206E-4</v>
      </c>
      <c r="K206" s="235">
        <f t="shared" si="43"/>
        <v>8.3471652877439905E-4</v>
      </c>
      <c r="L206" s="235">
        <f t="shared" si="43"/>
        <v>8.3471652877439785E-4</v>
      </c>
      <c r="M206" s="235">
        <f t="shared" si="43"/>
        <v>8.3471652877440642E-4</v>
      </c>
      <c r="N206" s="235">
        <f t="shared" si="43"/>
        <v>8.3471652877440815E-4</v>
      </c>
      <c r="O206" s="235">
        <f t="shared" si="43"/>
        <v>8.3471652877438365E-4</v>
      </c>
      <c r="P206" s="235">
        <f t="shared" si="43"/>
        <v>8.3471652877440577E-4</v>
      </c>
      <c r="Q206" s="235">
        <f t="shared" si="43"/>
        <v>8.3471652877440317E-4</v>
      </c>
      <c r="R206" s="235">
        <f t="shared" si="43"/>
        <v>8.3471652877440739E-4</v>
      </c>
      <c r="S206" s="235">
        <f t="shared" si="43"/>
        <v>8.3471652877440219E-4</v>
      </c>
      <c r="T206" s="235">
        <f t="shared" si="43"/>
        <v>8.3471652877440306E-4</v>
      </c>
      <c r="U206" s="235">
        <f t="shared" si="43"/>
        <v>8.3471652877441542E-4</v>
      </c>
      <c r="V206" s="235">
        <f t="shared" si="43"/>
        <v>8.3471652877441466E-4</v>
      </c>
      <c r="W206" s="235">
        <f t="shared" si="43"/>
        <v>8.3471652877438267E-4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2.1219007878404868E-2</v>
      </c>
      <c r="C207" s="235">
        <f t="shared" si="44"/>
        <v>2.1219007878413784E-2</v>
      </c>
      <c r="D207" s="235">
        <f t="shared" si="44"/>
        <v>2.1219007878403195E-2</v>
      </c>
      <c r="E207" s="235">
        <f t="shared" si="44"/>
        <v>2.1219007878403109E-2</v>
      </c>
      <c r="F207" s="235">
        <f t="shared" si="44"/>
        <v>2.1219007878401693E-2</v>
      </c>
      <c r="G207" s="235">
        <f t="shared" si="44"/>
        <v>2.1219007878404535E-2</v>
      </c>
      <c r="H207" s="235">
        <f t="shared" si="44"/>
        <v>2.1219007878407335E-2</v>
      </c>
      <c r="I207" s="235">
        <f t="shared" si="44"/>
        <v>2.1219007878399428E-2</v>
      </c>
      <c r="J207" s="235">
        <f t="shared" si="44"/>
        <v>2.1219007878399268E-2</v>
      </c>
      <c r="K207" s="235">
        <f t="shared" si="44"/>
        <v>2.1219007878398925E-2</v>
      </c>
      <c r="L207" s="235">
        <f t="shared" si="44"/>
        <v>2.1219007878398893E-2</v>
      </c>
      <c r="M207" s="235">
        <f t="shared" si="44"/>
        <v>2.1219007878399112E-2</v>
      </c>
      <c r="N207" s="235">
        <f t="shared" si="44"/>
        <v>2.121900787839916E-2</v>
      </c>
      <c r="O207" s="235">
        <f t="shared" si="44"/>
        <v>2.1219007878398529E-2</v>
      </c>
      <c r="P207" s="235">
        <f t="shared" si="44"/>
        <v>2.1219007878399095E-2</v>
      </c>
      <c r="Q207" s="235">
        <f t="shared" si="44"/>
        <v>2.1219007878399025E-2</v>
      </c>
      <c r="R207" s="235">
        <f t="shared" si="44"/>
        <v>2.121900787839914E-2</v>
      </c>
      <c r="S207" s="235">
        <f t="shared" si="44"/>
        <v>2.1219007878399001E-2</v>
      </c>
      <c r="T207" s="235">
        <f t="shared" si="44"/>
        <v>2.1219007878399015E-2</v>
      </c>
      <c r="U207" s="235">
        <f t="shared" si="44"/>
        <v>2.1219007878399348E-2</v>
      </c>
      <c r="V207" s="235">
        <f t="shared" si="44"/>
        <v>2.1219007878399327E-2</v>
      </c>
      <c r="W207" s="235">
        <f t="shared" si="44"/>
        <v>2.1219007878398512E-2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5.5743549072616218E-4</v>
      </c>
      <c r="C208" s="235">
        <f t="shared" si="45"/>
        <v>5.5743549072639659E-4</v>
      </c>
      <c r="D208" s="235">
        <f t="shared" si="45"/>
        <v>5.5743549072611871E-4</v>
      </c>
      <c r="E208" s="235">
        <f t="shared" si="45"/>
        <v>5.5743549072611654E-4</v>
      </c>
      <c r="F208" s="235">
        <f t="shared" si="45"/>
        <v>5.5743549072607924E-4</v>
      </c>
      <c r="G208" s="235">
        <f t="shared" si="45"/>
        <v>5.574354907261534E-4</v>
      </c>
      <c r="H208" s="235">
        <f t="shared" si="45"/>
        <v>5.5743549072622735E-4</v>
      </c>
      <c r="I208" s="235">
        <f t="shared" si="45"/>
        <v>5.574354907260195E-4</v>
      </c>
      <c r="J208" s="235">
        <f t="shared" si="45"/>
        <v>5.5743549072601506E-4</v>
      </c>
      <c r="K208" s="235">
        <f t="shared" si="45"/>
        <v>5.5743549072600638E-4</v>
      </c>
      <c r="L208" s="235">
        <f t="shared" si="45"/>
        <v>5.5743549072600541E-4</v>
      </c>
      <c r="M208" s="235">
        <f t="shared" si="45"/>
        <v>5.5743549072601105E-4</v>
      </c>
      <c r="N208" s="235">
        <f t="shared" si="45"/>
        <v>5.5743549072601235E-4</v>
      </c>
      <c r="O208" s="235">
        <f t="shared" si="45"/>
        <v>5.5743549072599565E-4</v>
      </c>
      <c r="P208" s="235">
        <f t="shared" si="45"/>
        <v>5.5743549072601061E-4</v>
      </c>
      <c r="Q208" s="235">
        <f t="shared" si="45"/>
        <v>5.5743549072600899E-4</v>
      </c>
      <c r="R208" s="235">
        <f t="shared" si="45"/>
        <v>5.5743549072601191E-4</v>
      </c>
      <c r="S208" s="235">
        <f t="shared" si="45"/>
        <v>5.5743549072600834E-4</v>
      </c>
      <c r="T208" s="235">
        <f t="shared" si="45"/>
        <v>5.5743549072600877E-4</v>
      </c>
      <c r="U208" s="235">
        <f t="shared" si="45"/>
        <v>5.5743549072601744E-4</v>
      </c>
      <c r="V208" s="235">
        <f t="shared" si="45"/>
        <v>5.574354907260169E-4</v>
      </c>
      <c r="W208" s="235">
        <f t="shared" si="45"/>
        <v>5.5743549072599522E-4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2.852864482964831E-3</v>
      </c>
      <c r="C209" s="302">
        <f t="shared" si="46"/>
        <v>2.8438156818718762E-3</v>
      </c>
      <c r="D209" s="302">
        <f t="shared" si="46"/>
        <v>2.8555815628995528E-3</v>
      </c>
      <c r="E209" s="302">
        <f t="shared" si="46"/>
        <v>2.851885525506677E-3</v>
      </c>
      <c r="F209" s="302">
        <f t="shared" si="46"/>
        <v>2.8608478588286147E-3</v>
      </c>
      <c r="G209" s="302">
        <f t="shared" si="46"/>
        <v>2.8611519185995768E-3</v>
      </c>
      <c r="H209" s="302">
        <f t="shared" si="46"/>
        <v>2.8519369355988933E-3</v>
      </c>
      <c r="I209" s="302">
        <f t="shared" si="46"/>
        <v>2.2847236609369304E-3</v>
      </c>
      <c r="J209" s="302">
        <f t="shared" si="46"/>
        <v>2.3768797216295792E-3</v>
      </c>
      <c r="K209" s="302">
        <f t="shared" si="46"/>
        <v>2.2863758225063657E-3</v>
      </c>
      <c r="L209" s="302">
        <f t="shared" si="46"/>
        <v>2.2719949923065892E-3</v>
      </c>
      <c r="M209" s="302">
        <f t="shared" si="46"/>
        <v>2.2908070735905882E-3</v>
      </c>
      <c r="N209" s="302">
        <f t="shared" si="46"/>
        <v>2.3030540136261299E-3</v>
      </c>
      <c r="O209" s="302">
        <f t="shared" si="46"/>
        <v>2.3382650882715233E-3</v>
      </c>
      <c r="P209" s="302">
        <f t="shared" si="46"/>
        <v>2.306639544255383E-3</v>
      </c>
      <c r="Q209" s="302">
        <f t="shared" si="46"/>
        <v>2.2862068518009629E-3</v>
      </c>
      <c r="R209" s="302">
        <f t="shared" si="46"/>
        <v>2.2872603228712108E-3</v>
      </c>
      <c r="S209" s="302">
        <f t="shared" si="46"/>
        <v>2.3548689466160815E-3</v>
      </c>
      <c r="T209" s="302">
        <f t="shared" si="46"/>
        <v>2.3495232256128236E-3</v>
      </c>
      <c r="U209" s="302">
        <f t="shared" si="46"/>
        <v>2.327557670799469E-3</v>
      </c>
      <c r="V209" s="302">
        <f t="shared" si="46"/>
        <v>2.3248985630192395E-3</v>
      </c>
      <c r="W209" s="302">
        <f t="shared" si="46"/>
        <v>2.3470461136423332E-3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0.5993205534390339</v>
      </c>
      <c r="C210" s="303">
        <f t="shared" si="47"/>
        <v>0.59840159277377836</v>
      </c>
      <c r="D210" s="303">
        <f t="shared" si="47"/>
        <v>0.5998451863586165</v>
      </c>
      <c r="E210" s="303">
        <f t="shared" si="47"/>
        <v>0.59971869856186988</v>
      </c>
      <c r="F210" s="303">
        <f t="shared" si="47"/>
        <v>0.60084805727719015</v>
      </c>
      <c r="G210" s="303">
        <f t="shared" si="47"/>
        <v>0.60087020864701823</v>
      </c>
      <c r="H210" s="303">
        <f t="shared" si="47"/>
        <v>0.59918126915989112</v>
      </c>
      <c r="I210" s="303">
        <f t="shared" si="47"/>
        <v>0.49291556528187758</v>
      </c>
      <c r="J210" s="303">
        <f t="shared" si="47"/>
        <v>0.51281675961481832</v>
      </c>
      <c r="K210" s="303">
        <f t="shared" si="47"/>
        <v>0.49286217835442175</v>
      </c>
      <c r="L210" s="303">
        <f t="shared" si="47"/>
        <v>0.49033720887041232</v>
      </c>
      <c r="M210" s="303">
        <f t="shared" si="47"/>
        <v>0.49462645859886173</v>
      </c>
      <c r="N210" s="303">
        <f t="shared" si="47"/>
        <v>0.49644501545500569</v>
      </c>
      <c r="O210" s="303">
        <f t="shared" si="47"/>
        <v>0.50418515472630598</v>
      </c>
      <c r="P210" s="303">
        <f t="shared" si="47"/>
        <v>0.49701598070448588</v>
      </c>
      <c r="Q210" s="303">
        <f t="shared" si="47"/>
        <v>0.49288393535817282</v>
      </c>
      <c r="R210" s="303">
        <f t="shared" si="47"/>
        <v>0.49405024031262434</v>
      </c>
      <c r="S210" s="303">
        <f t="shared" si="47"/>
        <v>0.50780184639047976</v>
      </c>
      <c r="T210" s="303">
        <f t="shared" si="47"/>
        <v>0.50665055869715814</v>
      </c>
      <c r="U210" s="303">
        <f t="shared" si="47"/>
        <v>0.50138932375933543</v>
      </c>
      <c r="V210" s="303">
        <f t="shared" si="47"/>
        <v>0.50087263176653285</v>
      </c>
      <c r="W210" s="303">
        <f t="shared" si="47"/>
        <v>0.50505426361839834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7.9183756266208064E-2</v>
      </c>
      <c r="C211" s="304">
        <f t="shared" si="48"/>
        <v>0.11378190592149974</v>
      </c>
      <c r="D211" s="304">
        <f t="shared" si="48"/>
        <v>6.7479318492819129E-2</v>
      </c>
      <c r="E211" s="304">
        <f t="shared" si="48"/>
        <v>6.8320376262562529E-2</v>
      </c>
      <c r="F211" s="304">
        <f t="shared" si="48"/>
        <v>4.986440150105069E-2</v>
      </c>
      <c r="G211" s="304">
        <f t="shared" si="48"/>
        <v>5.1958309936212692E-2</v>
      </c>
      <c r="H211" s="304">
        <f t="shared" si="48"/>
        <v>9.0421752586141754E-2</v>
      </c>
      <c r="I211" s="304">
        <f t="shared" si="48"/>
        <v>0.10523364149943845</v>
      </c>
      <c r="J211" s="304">
        <f t="shared" si="48"/>
        <v>0.11363220548350117</v>
      </c>
      <c r="K211" s="304">
        <f t="shared" si="48"/>
        <v>9.8985782856042454E-2</v>
      </c>
      <c r="L211" s="304">
        <f t="shared" si="48"/>
        <v>0.10506230304398347</v>
      </c>
      <c r="M211" s="304">
        <f t="shared" si="48"/>
        <v>0.11046766711651891</v>
      </c>
      <c r="N211" s="304">
        <f t="shared" si="48"/>
        <v>0.10461977571752722</v>
      </c>
      <c r="O211" s="304">
        <f t="shared" si="48"/>
        <v>9.7113400170631789E-2</v>
      </c>
      <c r="P211" s="304">
        <f t="shared" si="48"/>
        <v>8.7583250073563337E-2</v>
      </c>
      <c r="Q211" s="304">
        <f t="shared" si="48"/>
        <v>0.1033878583751441</v>
      </c>
      <c r="R211" s="304">
        <f t="shared" si="48"/>
        <v>0.10922989099278729</v>
      </c>
      <c r="S211" s="304">
        <f t="shared" si="48"/>
        <v>0.10563763170404343</v>
      </c>
      <c r="T211" s="304">
        <f t="shared" si="48"/>
        <v>0.11253229742262962</v>
      </c>
      <c r="U211" s="304">
        <f t="shared" si="48"/>
        <v>8.4514494260016962E-2</v>
      </c>
      <c r="V211" s="304">
        <f t="shared" si="48"/>
        <v>8.1773399860585044E-2</v>
      </c>
      <c r="W211" s="304">
        <f t="shared" si="48"/>
        <v>7.9127055599628585E-2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0.5201367971728259</v>
      </c>
      <c r="C212" s="304">
        <f t="shared" si="49"/>
        <v>0.48461968685227863</v>
      </c>
      <c r="D212" s="304">
        <f t="shared" si="49"/>
        <v>0.53236586786579743</v>
      </c>
      <c r="E212" s="304">
        <f t="shared" si="49"/>
        <v>0.53139832229930728</v>
      </c>
      <c r="F212" s="304">
        <f t="shared" si="49"/>
        <v>0.55098365577613961</v>
      </c>
      <c r="G212" s="304">
        <f t="shared" si="49"/>
        <v>0.54891189871080537</v>
      </c>
      <c r="H212" s="304">
        <f t="shared" si="49"/>
        <v>0.50875951657374918</v>
      </c>
      <c r="I212" s="304">
        <f t="shared" si="49"/>
        <v>0.38768192378243926</v>
      </c>
      <c r="J212" s="304">
        <f t="shared" si="49"/>
        <v>0.39918455413131754</v>
      </c>
      <c r="K212" s="304">
        <f t="shared" si="49"/>
        <v>0.39387639549837911</v>
      </c>
      <c r="L212" s="304">
        <f t="shared" si="49"/>
        <v>0.38527490582642854</v>
      </c>
      <c r="M212" s="304">
        <f t="shared" si="49"/>
        <v>0.38415879148234278</v>
      </c>
      <c r="N212" s="304">
        <f t="shared" si="49"/>
        <v>0.39182523973747846</v>
      </c>
      <c r="O212" s="304">
        <f t="shared" si="49"/>
        <v>0.40707175455567407</v>
      </c>
      <c r="P212" s="304">
        <f t="shared" si="49"/>
        <v>0.40943273063092223</v>
      </c>
      <c r="Q212" s="304">
        <f t="shared" si="49"/>
        <v>0.38949607698302879</v>
      </c>
      <c r="R212" s="304">
        <f t="shared" si="49"/>
        <v>0.38482034931983716</v>
      </c>
      <c r="S212" s="304">
        <f t="shared" si="49"/>
        <v>0.40216421468643654</v>
      </c>
      <c r="T212" s="304">
        <f t="shared" si="49"/>
        <v>0.39411826127452876</v>
      </c>
      <c r="U212" s="304">
        <f t="shared" si="49"/>
        <v>0.41687482949931853</v>
      </c>
      <c r="V212" s="304">
        <f t="shared" si="49"/>
        <v>0.41909923190594783</v>
      </c>
      <c r="W212" s="304">
        <f t="shared" si="49"/>
        <v>0.42592720801876971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0.30712822371183074</v>
      </c>
      <c r="C213" s="303">
        <f t="shared" si="50"/>
        <v>0.30580682506423601</v>
      </c>
      <c r="D213" s="303">
        <f t="shared" si="50"/>
        <v>0.30775712641542008</v>
      </c>
      <c r="E213" s="303">
        <f t="shared" si="50"/>
        <v>0.30769689963360086</v>
      </c>
      <c r="F213" s="303">
        <f t="shared" si="50"/>
        <v>0.30895567303024007</v>
      </c>
      <c r="G213" s="303">
        <f t="shared" si="50"/>
        <v>0.30876466423424848</v>
      </c>
      <c r="H213" s="303">
        <f t="shared" si="50"/>
        <v>0.30681631468458798</v>
      </c>
      <c r="I213" s="303">
        <f t="shared" si="50"/>
        <v>0.25052136422009863</v>
      </c>
      <c r="J213" s="303">
        <f t="shared" si="50"/>
        <v>0.26040978215307303</v>
      </c>
      <c r="K213" s="303">
        <f t="shared" si="50"/>
        <v>0.25063529420746206</v>
      </c>
      <c r="L213" s="303">
        <f t="shared" si="50"/>
        <v>0.24911769268999481</v>
      </c>
      <c r="M213" s="303">
        <f t="shared" si="50"/>
        <v>0.251174394840879</v>
      </c>
      <c r="N213" s="303">
        <f t="shared" si="50"/>
        <v>0.25243413315237251</v>
      </c>
      <c r="O213" s="303">
        <f t="shared" si="50"/>
        <v>0.25618001463487833</v>
      </c>
      <c r="P213" s="303">
        <f t="shared" si="50"/>
        <v>0.25271987819344011</v>
      </c>
      <c r="Q213" s="303">
        <f t="shared" si="50"/>
        <v>0.25059774141214536</v>
      </c>
      <c r="R213" s="303">
        <f t="shared" si="50"/>
        <v>0.25073999733552993</v>
      </c>
      <c r="S213" s="303">
        <f t="shared" si="50"/>
        <v>0.25798308886347754</v>
      </c>
      <c r="T213" s="303">
        <f t="shared" si="50"/>
        <v>0.25744505431867937</v>
      </c>
      <c r="U213" s="303">
        <f t="shared" si="50"/>
        <v>0.25493110296995181</v>
      </c>
      <c r="V213" s="303">
        <f t="shared" si="50"/>
        <v>0.25465831972911357</v>
      </c>
      <c r="W213" s="303">
        <f t="shared" si="50"/>
        <v>0.25702564295033714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2.9922805518809187E-2</v>
      </c>
      <c r="C214" s="304">
        <f t="shared" si="51"/>
        <v>4.6040690960443463E-2</v>
      </c>
      <c r="D214" s="304">
        <f t="shared" si="51"/>
        <v>2.4637672763464329E-2</v>
      </c>
      <c r="E214" s="304">
        <f t="shared" si="51"/>
        <v>2.4284735347509218E-2</v>
      </c>
      <c r="F214" s="304">
        <f t="shared" si="51"/>
        <v>1.6407567596382885E-2</v>
      </c>
      <c r="G214" s="304">
        <f t="shared" si="51"/>
        <v>1.8322595240514581E-2</v>
      </c>
      <c r="H214" s="304">
        <f t="shared" si="51"/>
        <v>3.7924705628325749E-2</v>
      </c>
      <c r="I214" s="304">
        <f t="shared" si="51"/>
        <v>4.4256726441393106E-2</v>
      </c>
      <c r="J214" s="304">
        <f t="shared" si="51"/>
        <v>4.6777341567981301E-2</v>
      </c>
      <c r="K214" s="304">
        <f t="shared" si="51"/>
        <v>4.1449376244167259E-2</v>
      </c>
      <c r="L214" s="304">
        <f t="shared" si="51"/>
        <v>4.3677933413437682E-2</v>
      </c>
      <c r="M214" s="304">
        <f t="shared" si="51"/>
        <v>4.5831798129521671E-2</v>
      </c>
      <c r="N214" s="304">
        <f t="shared" si="51"/>
        <v>4.4236505916457801E-2</v>
      </c>
      <c r="O214" s="304">
        <f t="shared" si="51"/>
        <v>3.8985429850429063E-2</v>
      </c>
      <c r="P214" s="304">
        <f t="shared" si="51"/>
        <v>3.5079934804674494E-2</v>
      </c>
      <c r="Q214" s="304">
        <f t="shared" si="51"/>
        <v>4.3591365245537833E-2</v>
      </c>
      <c r="R214" s="304">
        <f t="shared" si="51"/>
        <v>4.4535498482963579E-2</v>
      </c>
      <c r="S214" s="304">
        <f t="shared" si="51"/>
        <v>4.3303031473151204E-2</v>
      </c>
      <c r="T214" s="304">
        <f t="shared" si="51"/>
        <v>4.7305019116291258E-2</v>
      </c>
      <c r="U214" s="304">
        <f t="shared" si="51"/>
        <v>3.3232384125450404E-2</v>
      </c>
      <c r="V214" s="304">
        <f t="shared" si="51"/>
        <v>3.1738293852567045E-2</v>
      </c>
      <c r="W214" s="304">
        <f t="shared" si="51"/>
        <v>3.1377463522879477E-2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0.27720541819302164</v>
      </c>
      <c r="C215" s="304">
        <f t="shared" si="52"/>
        <v>0.25976613410379262</v>
      </c>
      <c r="D215" s="304">
        <f t="shared" si="52"/>
        <v>0.28311945365195573</v>
      </c>
      <c r="E215" s="304">
        <f t="shared" si="52"/>
        <v>0.28341216428609167</v>
      </c>
      <c r="F215" s="304">
        <f t="shared" si="52"/>
        <v>0.29254810543385723</v>
      </c>
      <c r="G215" s="304">
        <f t="shared" si="52"/>
        <v>0.29044206899373393</v>
      </c>
      <c r="H215" s="304">
        <f t="shared" si="52"/>
        <v>0.26889160905626219</v>
      </c>
      <c r="I215" s="304">
        <f t="shared" si="52"/>
        <v>0.20626463777870555</v>
      </c>
      <c r="J215" s="304">
        <f t="shared" si="52"/>
        <v>0.21363244058509176</v>
      </c>
      <c r="K215" s="304">
        <f t="shared" si="52"/>
        <v>0.2091859179632948</v>
      </c>
      <c r="L215" s="304">
        <f t="shared" si="52"/>
        <v>0.20543975927655714</v>
      </c>
      <c r="M215" s="304">
        <f t="shared" si="52"/>
        <v>0.20534259671135735</v>
      </c>
      <c r="N215" s="304">
        <f t="shared" si="52"/>
        <v>0.20819762723591473</v>
      </c>
      <c r="O215" s="304">
        <f t="shared" si="52"/>
        <v>0.21719458478444925</v>
      </c>
      <c r="P215" s="304">
        <f t="shared" si="52"/>
        <v>0.21763994338876561</v>
      </c>
      <c r="Q215" s="304">
        <f t="shared" si="52"/>
        <v>0.20700637616660755</v>
      </c>
      <c r="R215" s="304">
        <f t="shared" si="52"/>
        <v>0.20620449885256631</v>
      </c>
      <c r="S215" s="304">
        <f t="shared" si="52"/>
        <v>0.21468005739032633</v>
      </c>
      <c r="T215" s="304">
        <f t="shared" si="52"/>
        <v>0.21014003520238811</v>
      </c>
      <c r="U215" s="304">
        <f t="shared" si="52"/>
        <v>0.2216987188445014</v>
      </c>
      <c r="V215" s="304">
        <f t="shared" si="52"/>
        <v>0.22292002587654655</v>
      </c>
      <c r="W215" s="304">
        <f t="shared" si="52"/>
        <v>0.22564817942745766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6.6414891996086162E-2</v>
      </c>
      <c r="C216" s="303">
        <f t="shared" si="53"/>
        <v>6.8664300110019075E-2</v>
      </c>
      <c r="D216" s="303">
        <f t="shared" si="53"/>
        <v>6.525863929298184E-2</v>
      </c>
      <c r="E216" s="303">
        <f t="shared" si="53"/>
        <v>6.5449049908940266E-2</v>
      </c>
      <c r="F216" s="303">
        <f t="shared" si="53"/>
        <v>6.3051955463660436E-2</v>
      </c>
      <c r="G216" s="303">
        <f t="shared" si="53"/>
        <v>6.3220508830050287E-2</v>
      </c>
      <c r="H216" s="303">
        <f t="shared" si="53"/>
        <v>6.6867012849835067E-2</v>
      </c>
      <c r="I216" s="303">
        <f t="shared" si="53"/>
        <v>0.22999488046700886</v>
      </c>
      <c r="J216" s="303">
        <f t="shared" si="53"/>
        <v>0.20011311214040106</v>
      </c>
      <c r="K216" s="303">
        <f t="shared" si="53"/>
        <v>0.2299326852455327</v>
      </c>
      <c r="L216" s="303">
        <f t="shared" si="53"/>
        <v>0.23398963707720907</v>
      </c>
      <c r="M216" s="303">
        <f t="shared" si="53"/>
        <v>0.22762487311659127</v>
      </c>
      <c r="N216" s="303">
        <f t="shared" si="53"/>
        <v>0.22453433100891812</v>
      </c>
      <c r="O216" s="303">
        <f t="shared" si="53"/>
        <v>0.21301309918046729</v>
      </c>
      <c r="P216" s="303">
        <f t="shared" si="53"/>
        <v>0.2236740351877412</v>
      </c>
      <c r="Q216" s="303">
        <f t="shared" si="53"/>
        <v>0.22994865000780329</v>
      </c>
      <c r="R216" s="303">
        <f t="shared" si="53"/>
        <v>0.22863903565889693</v>
      </c>
      <c r="S216" s="303">
        <f t="shared" si="53"/>
        <v>0.20757672942934891</v>
      </c>
      <c r="T216" s="303">
        <f t="shared" si="53"/>
        <v>0.20927139738847214</v>
      </c>
      <c r="U216" s="303">
        <f t="shared" si="53"/>
        <v>0.21706854922983571</v>
      </c>
      <c r="V216" s="303">
        <f t="shared" si="53"/>
        <v>0.21786068357125624</v>
      </c>
      <c r="W216" s="303">
        <f t="shared" si="53"/>
        <v>0.21128958094754552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6.6016412009977505E-4</v>
      </c>
      <c r="C217" s="304">
        <f t="shared" si="54"/>
        <v>8.183288901182983E-4</v>
      </c>
      <c r="D217" s="304">
        <f t="shared" si="54"/>
        <v>7.8342147763664049E-4</v>
      </c>
      <c r="E217" s="304">
        <f t="shared" si="54"/>
        <v>7.9270971330339059E-4</v>
      </c>
      <c r="F217" s="304">
        <f t="shared" si="54"/>
        <v>5.3926433100581642E-4</v>
      </c>
      <c r="G217" s="304">
        <f t="shared" si="54"/>
        <v>5.6117518537922664E-4</v>
      </c>
      <c r="H217" s="304">
        <f t="shared" si="54"/>
        <v>1.0137054379816162E-3</v>
      </c>
      <c r="I217" s="304">
        <f t="shared" si="54"/>
        <v>1.1731522974094103E-3</v>
      </c>
      <c r="J217" s="304">
        <f t="shared" si="54"/>
        <v>1.3224727357419776E-3</v>
      </c>
      <c r="K217" s="304">
        <f t="shared" si="54"/>
        <v>1.077328014474395E-3</v>
      </c>
      <c r="L217" s="304">
        <f t="shared" si="54"/>
        <v>1.1144396687178208E-3</v>
      </c>
      <c r="M217" s="304">
        <f t="shared" si="54"/>
        <v>1.2094687991395616E-3</v>
      </c>
      <c r="N217" s="304">
        <f t="shared" si="54"/>
        <v>1.258362350944569E-3</v>
      </c>
      <c r="O217" s="304">
        <f t="shared" si="54"/>
        <v>1.0905824335466967E-3</v>
      </c>
      <c r="P217" s="304">
        <f t="shared" si="54"/>
        <v>1.0229703181969369E-3</v>
      </c>
      <c r="Q217" s="304">
        <f t="shared" si="54"/>
        <v>1.4272009463968467E-3</v>
      </c>
      <c r="R217" s="304">
        <f t="shared" si="54"/>
        <v>1.4210254147390439E-3</v>
      </c>
      <c r="S217" s="304">
        <f t="shared" si="54"/>
        <v>1.366041487903659E-3</v>
      </c>
      <c r="T217" s="304">
        <f t="shared" si="54"/>
        <v>1.5458235077289286E-3</v>
      </c>
      <c r="U217" s="304">
        <f t="shared" si="54"/>
        <v>1.0935258458143866E-3</v>
      </c>
      <c r="V217" s="304">
        <f t="shared" si="54"/>
        <v>9.3917851772708466E-4</v>
      </c>
      <c r="W217" s="304">
        <f t="shared" si="54"/>
        <v>1.013788819854488E-3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5.4088414166555521E-2</v>
      </c>
      <c r="C218" s="304">
        <f t="shared" si="55"/>
        <v>5.636128882218943E-2</v>
      </c>
      <c r="D218" s="304">
        <f t="shared" si="55"/>
        <v>5.296476218124832E-2</v>
      </c>
      <c r="E218" s="304">
        <f t="shared" si="55"/>
        <v>5.316313938717588E-2</v>
      </c>
      <c r="F218" s="304">
        <f t="shared" si="55"/>
        <v>5.0720303637800203E-2</v>
      </c>
      <c r="G218" s="304">
        <f t="shared" si="55"/>
        <v>5.0882395669910277E-2</v>
      </c>
      <c r="H218" s="304">
        <f t="shared" si="55"/>
        <v>5.4572883894696646E-2</v>
      </c>
      <c r="I218" s="304">
        <f t="shared" si="55"/>
        <v>0.2200316037647532</v>
      </c>
      <c r="J218" s="304">
        <f t="shared" si="55"/>
        <v>0.18975251979584903</v>
      </c>
      <c r="K218" s="304">
        <f t="shared" si="55"/>
        <v>0.21996402633035314</v>
      </c>
      <c r="L218" s="304">
        <f t="shared" si="55"/>
        <v>0.22408302815381942</v>
      </c>
      <c r="M218" s="304">
        <f t="shared" si="55"/>
        <v>0.21763594934409158</v>
      </c>
      <c r="N218" s="304">
        <f t="shared" si="55"/>
        <v>0.21449298602667499</v>
      </c>
      <c r="O218" s="304">
        <f t="shared" si="55"/>
        <v>0.20282043635883781</v>
      </c>
      <c r="P218" s="304">
        <f t="shared" si="55"/>
        <v>0.21361863845897469</v>
      </c>
      <c r="Q218" s="304">
        <f t="shared" si="55"/>
        <v>0.21997808414656694</v>
      </c>
      <c r="R218" s="304">
        <f t="shared" si="55"/>
        <v>0.21866356659490663</v>
      </c>
      <c r="S218" s="304">
        <f t="shared" si="55"/>
        <v>0.19731131511282324</v>
      </c>
      <c r="T218" s="304">
        <f t="shared" si="55"/>
        <v>0.19902769427899783</v>
      </c>
      <c r="U218" s="304">
        <f t="shared" si="55"/>
        <v>0.20692315257556929</v>
      </c>
      <c r="V218" s="304">
        <f t="shared" si="55"/>
        <v>0.20772691484552705</v>
      </c>
      <c r="W218" s="304">
        <f t="shared" si="55"/>
        <v>0.20106035504858874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1.1666313709430869E-2</v>
      </c>
      <c r="C219" s="305">
        <f t="shared" si="56"/>
        <v>1.1484682397711344E-2</v>
      </c>
      <c r="D219" s="305">
        <f t="shared" si="56"/>
        <v>1.1510455634096866E-2</v>
      </c>
      <c r="E219" s="305">
        <f t="shared" si="56"/>
        <v>1.1493200808460989E-2</v>
      </c>
      <c r="F219" s="305">
        <f t="shared" si="56"/>
        <v>1.1792387494854416E-2</v>
      </c>
      <c r="G219" s="305">
        <f t="shared" si="56"/>
        <v>1.1776937974760787E-2</v>
      </c>
      <c r="H219" s="305">
        <f t="shared" si="56"/>
        <v>1.12804235171568E-2</v>
      </c>
      <c r="I219" s="305">
        <f t="shared" si="56"/>
        <v>8.7901244048462501E-3</v>
      </c>
      <c r="J219" s="305">
        <f t="shared" si="56"/>
        <v>9.0381196088100604E-3</v>
      </c>
      <c r="K219" s="305">
        <f t="shared" si="56"/>
        <v>8.8913309007051453E-3</v>
      </c>
      <c r="L219" s="305">
        <f t="shared" si="56"/>
        <v>8.7921692546718468E-3</v>
      </c>
      <c r="M219" s="305">
        <f t="shared" si="56"/>
        <v>8.7794549733601155E-3</v>
      </c>
      <c r="N219" s="305">
        <f t="shared" si="56"/>
        <v>8.7829826312985776E-3</v>
      </c>
      <c r="O219" s="305">
        <f t="shared" si="56"/>
        <v>9.1020803880827884E-3</v>
      </c>
      <c r="P219" s="305">
        <f t="shared" si="56"/>
        <v>9.0324264105695589E-3</v>
      </c>
      <c r="Q219" s="305">
        <f t="shared" si="56"/>
        <v>8.5433649148395196E-3</v>
      </c>
      <c r="R219" s="305">
        <f t="shared" si="56"/>
        <v>8.5544436492512692E-3</v>
      </c>
      <c r="S219" s="305">
        <f t="shared" si="56"/>
        <v>8.8993728286220191E-3</v>
      </c>
      <c r="T219" s="305">
        <f t="shared" si="56"/>
        <v>8.6978796017453675E-3</v>
      </c>
      <c r="U219" s="305">
        <f t="shared" si="56"/>
        <v>9.051870808452038E-3</v>
      </c>
      <c r="V219" s="305">
        <f t="shared" si="56"/>
        <v>9.1945902080021024E-3</v>
      </c>
      <c r="W219" s="305">
        <f t="shared" si="56"/>
        <v>9.215437079102275E-3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96.550975517387656</v>
      </c>
      <c r="C243" s="274">
        <f t="shared" si="59"/>
        <v>84.723478444860319</v>
      </c>
      <c r="D243" s="274">
        <f t="shared" si="59"/>
        <v>85.406330736221861</v>
      </c>
      <c r="E243" s="274">
        <f t="shared" si="59"/>
        <v>93.643916294679912</v>
      </c>
      <c r="F243" s="274">
        <f t="shared" si="59"/>
        <v>96.819575436842158</v>
      </c>
      <c r="G243" s="274">
        <f t="shared" si="59"/>
        <v>94.943044051485018</v>
      </c>
      <c r="H243" s="274">
        <f t="shared" si="59"/>
        <v>104.86279638029073</v>
      </c>
      <c r="I243" s="274">
        <f t="shared" si="59"/>
        <v>126.71935711858055</v>
      </c>
      <c r="J243" s="274">
        <f t="shared" si="59"/>
        <v>119.65247006550237</v>
      </c>
      <c r="K243" s="274">
        <f t="shared" si="59"/>
        <v>114.68701635038528</v>
      </c>
      <c r="L243" s="274">
        <f t="shared" si="59"/>
        <v>129.28196190757404</v>
      </c>
      <c r="M243" s="274">
        <f t="shared" si="59"/>
        <v>122.93829782759668</v>
      </c>
      <c r="N243" s="274">
        <f t="shared" si="59"/>
        <v>125.39503235478999</v>
      </c>
      <c r="O243" s="274">
        <f t="shared" si="59"/>
        <v>127.74369005012088</v>
      </c>
      <c r="P243" s="274">
        <f t="shared" si="59"/>
        <v>133.33117194840523</v>
      </c>
      <c r="Q243" s="274">
        <f t="shared" si="59"/>
        <v>135.43412741868661</v>
      </c>
      <c r="R243" s="274">
        <f t="shared" si="59"/>
        <v>134.35574601764219</v>
      </c>
      <c r="S243" s="274">
        <f t="shared" si="59"/>
        <v>135.16905069093346</v>
      </c>
      <c r="T243" s="274">
        <f t="shared" si="59"/>
        <v>142.74873694557562</v>
      </c>
      <c r="U243" s="274">
        <f t="shared" si="59"/>
        <v>140.65463368365738</v>
      </c>
      <c r="V243" s="274">
        <f t="shared" si="59"/>
        <v>143.35017416100953</v>
      </c>
      <c r="W243" s="274">
        <f t="shared" si="59"/>
        <v>125.1919204290099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0.18675986447937093</v>
      </c>
      <c r="C244" s="275">
        <f>IF(C$73=0,0,C$73/NFM!C$14*1000)</f>
        <v>0.16388177610659815</v>
      </c>
      <c r="D244" s="275">
        <f>IF(D$73=0,0,D$73/NFM!D$14*1000)</f>
        <v>0.16520262657619797</v>
      </c>
      <c r="E244" s="275">
        <f>IF(E$73=0,0,E$73/NFM!E$14*1000)</f>
        <v>0.1811367003055154</v>
      </c>
      <c r="F244" s="275">
        <f>IF(F$73=0,0,F$73/NFM!F$14*1000)</f>
        <v>0.18727942095475225</v>
      </c>
      <c r="G244" s="275">
        <f>IF(G$73=0,0,G$73/NFM!G$14*1000)</f>
        <v>0.18364962078646796</v>
      </c>
      <c r="H244" s="275">
        <f>IF(H$73=0,0,H$73/NFM!H$14*1000)</f>
        <v>0.20283753256752921</v>
      </c>
      <c r="I244" s="275">
        <f>IF(I$73=0,0,I$73/NFM!I$14*1000)</f>
        <v>0.24511497512521607</v>
      </c>
      <c r="J244" s="275">
        <f>IF(J$73=0,0,J$73/NFM!J$14*1000)</f>
        <v>0.23144539942972028</v>
      </c>
      <c r="K244" s="275">
        <f>IF(K$73=0,0,K$73/NFM!K$14*1000)</f>
        <v>0.22184065480703269</v>
      </c>
      <c r="L244" s="275">
        <f>IF(L$73=0,0,L$73/NFM!L$14*1000)</f>
        <v>0.25007185640516372</v>
      </c>
      <c r="M244" s="275">
        <f>IF(M$73=0,0,M$73/NFM!M$14*1000)</f>
        <v>0.23780122073820237</v>
      </c>
      <c r="N244" s="275">
        <f>IF(N$73=0,0,N$73/NFM!N$14*1000)</f>
        <v>0.24255331573155894</v>
      </c>
      <c r="O244" s="275">
        <f>IF(O$73=0,0,O$73/NFM!O$14*1000)</f>
        <v>0.24709635623943968</v>
      </c>
      <c r="P244" s="275">
        <f>IF(P$73=0,0,P$73/NFM!P$14*1000)</f>
        <v>0.25790429843305529</v>
      </c>
      <c r="Q244" s="275">
        <f>IF(Q$73=0,0,Q$73/NFM!Q$14*1000)</f>
        <v>0.26197207378724169</v>
      </c>
      <c r="R244" s="275">
        <f>IF(R$73=0,0,R$73/NFM!R$14*1000)</f>
        <v>0.25988614598348792</v>
      </c>
      <c r="S244" s="275">
        <f>IF(S$73=0,0,S$73/NFM!S$14*1000)</f>
        <v>0.2614593322690979</v>
      </c>
      <c r="T244" s="275">
        <f>IF(T$73=0,0,T$73/NFM!T$14*1000)</f>
        <v>0.27612082243136177</v>
      </c>
      <c r="U244" s="275">
        <f>IF(U$73=0,0,U$73/NFM!U$14*1000)</f>
        <v>0.27207017002437095</v>
      </c>
      <c r="V244" s="275">
        <f>IF(V$73=0,0,V$73/NFM!V$14*1000)</f>
        <v>0.27728419061345599</v>
      </c>
      <c r="W244" s="275">
        <f>IF(W$73=0,0,W$73/NFM!W$14*1000)</f>
        <v>0.24216043357189751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9.7146657542081391E-2</v>
      </c>
      <c r="C245" s="276">
        <f>IF(C$74=0,0,C$74/NFM!C$14*1000)</f>
        <v>8.5246189405830813E-2</v>
      </c>
      <c r="D245" s="276">
        <f>IF(D$74=0,0,D$74/NFM!D$14*1000)</f>
        <v>8.593325463042932E-2</v>
      </c>
      <c r="E245" s="276">
        <f>IF(E$74=0,0,E$74/NFM!E$14*1000)</f>
        <v>9.4221662892811975E-2</v>
      </c>
      <c r="F245" s="276">
        <f>IF(F$74=0,0,F$74/NFM!F$14*1000)</f>
        <v>9.7416914618613029E-2</v>
      </c>
      <c r="G245" s="276">
        <f>IF(G$74=0,0,G$74/NFM!G$14*1000)</f>
        <v>9.5528805763546623E-2</v>
      </c>
      <c r="H245" s="276">
        <f>IF(H$74=0,0,H$74/NFM!H$14*1000)</f>
        <v>0.10550975911205543</v>
      </c>
      <c r="I245" s="276">
        <f>IF(I$74=0,0,I$74/NFM!I$14*1000)</f>
        <v>0.12750116634163328</v>
      </c>
      <c r="J245" s="276">
        <f>IF(J$74=0,0,J$74/NFM!J$14*1000)</f>
        <v>0.12039067933984728</v>
      </c>
      <c r="K245" s="276">
        <f>IF(K$74=0,0,K$74/NFM!K$14*1000)</f>
        <v>0.11539459070356296</v>
      </c>
      <c r="L245" s="276">
        <f>IF(L$74=0,0,L$74/NFM!L$14*1000)</f>
        <v>0.13007958140700202</v>
      </c>
      <c r="M245" s="276">
        <f>IF(M$74=0,0,M$74/NFM!M$14*1000)</f>
        <v>0.12369677938321055</v>
      </c>
      <c r="N245" s="276">
        <f>IF(N$74=0,0,N$74/NFM!N$14*1000)</f>
        <v>0.12616867100839457</v>
      </c>
      <c r="O245" s="276">
        <f>IF(O$74=0,0,O$74/NFM!O$14*1000)</f>
        <v>0.12853181900943442</v>
      </c>
      <c r="P245" s="276">
        <f>IF(P$74=0,0,P$74/NFM!P$14*1000)</f>
        <v>0.13415377350134164</v>
      </c>
      <c r="Q245" s="276">
        <f>IF(Q$74=0,0,Q$74/NFM!Q$14*1000)</f>
        <v>0.13626970339020117</v>
      </c>
      <c r="R245" s="276">
        <f>IF(R$74=0,0,R$74/NFM!R$14*1000)</f>
        <v>0.13518466879471322</v>
      </c>
      <c r="S245" s="276">
        <f>IF(S$74=0,0,S$74/NFM!S$14*1000)</f>
        <v>0.1360029912419054</v>
      </c>
      <c r="T245" s="276">
        <f>IF(T$74=0,0,T$74/NFM!T$14*1000)</f>
        <v>0.14362944121722848</v>
      </c>
      <c r="U245" s="276">
        <f>IF(U$74=0,0,U$74/NFM!U$14*1000)</f>
        <v>0.14152241815153435</v>
      </c>
      <c r="V245" s="276">
        <f>IF(V$74=0,0,V$74/NFM!V$14*1000)</f>
        <v>0.14423458906682846</v>
      </c>
      <c r="W245" s="276">
        <f>IF(W$74=0,0,W$74/NFM!W$14*1000)</f>
        <v>0.12596430596066113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2.2739011627502146</v>
      </c>
      <c r="C246" s="276">
        <f>IF(C$75=0,0,C$75/NFM!C$14*1000)</f>
        <v>1.9953482097515969</v>
      </c>
      <c r="D246" s="276">
        <f>IF(D$75=0,0,D$75/NFM!D$14*1000)</f>
        <v>2.0114302701397588</v>
      </c>
      <c r="E246" s="276">
        <f>IF(E$75=0,0,E$75/NFM!E$14*1000)</f>
        <v>2.2054361336664208</v>
      </c>
      <c r="F246" s="276">
        <f>IF(F$75=0,0,F$75/NFM!F$14*1000)</f>
        <v>2.2802270405118912</v>
      </c>
      <c r="G246" s="276">
        <f>IF(G$75=0,0,G$75/NFM!G$14*1000)</f>
        <v>2.2360322835376256</v>
      </c>
      <c r="H246" s="276">
        <f>IF(H$75=0,0,H$75/NFM!H$14*1000)</f>
        <v>2.4696553643389243</v>
      </c>
      <c r="I246" s="276">
        <f>IF(I$75=0,0,I$75/NFM!I$14*1000)</f>
        <v>2.9844058224098995</v>
      </c>
      <c r="J246" s="276">
        <f>IF(J$75=0,0,J$75/NFM!J$14*1000)</f>
        <v>2.8179714326927066</v>
      </c>
      <c r="K246" s="276">
        <f>IF(K$75=0,0,K$75/NFM!K$14*1000)</f>
        <v>2.701028533712071</v>
      </c>
      <c r="L246" s="276">
        <f>IF(L$75=0,0,L$75/NFM!L$14*1000)</f>
        <v>3.0447585011693805</v>
      </c>
      <c r="M246" s="276">
        <f>IF(M$75=0,0,M$75/NFM!M$14*1000)</f>
        <v>2.8953569539548845</v>
      </c>
      <c r="N246" s="276">
        <f>IF(N$75=0,0,N$75/NFM!N$14*1000)</f>
        <v>2.9532162502282904</v>
      </c>
      <c r="O246" s="276">
        <f>IF(O$75=0,0,O$75/NFM!O$14*1000)</f>
        <v>3.0085301964130853</v>
      </c>
      <c r="P246" s="276">
        <f>IF(P$75=0,0,P$75/NFM!P$14*1000)</f>
        <v>3.1401226688616499</v>
      </c>
      <c r="Q246" s="276">
        <f>IF(Q$75=0,0,Q$75/NFM!Q$14*1000)</f>
        <v>3.1896500077975425</v>
      </c>
      <c r="R246" s="276">
        <f>IF(R$75=0,0,R$75/NFM!R$14*1000)</f>
        <v>3.164252721974965</v>
      </c>
      <c r="S246" s="276">
        <f>IF(S$75=0,0,S$75/NFM!S$14*1000)</f>
        <v>3.1834071057824458</v>
      </c>
      <c r="T246" s="276">
        <f>IF(T$75=0,0,T$75/NFM!T$14*1000)</f>
        <v>3.3619185842554087</v>
      </c>
      <c r="U246" s="276">
        <f>IF(U$75=0,0,U$75/NFM!U$14*1000)</f>
        <v>3.3125997263528806</v>
      </c>
      <c r="V246" s="276">
        <f>IF(V$75=0,0,V$75/NFM!V$14*1000)</f>
        <v>3.3760832136277061</v>
      </c>
      <c r="W246" s="276">
        <f>IF(W$75=0,0,W$75/NFM!W$14*1000)</f>
        <v>2.9484326999608483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6.2253288159790289E-2</v>
      </c>
      <c r="C247" s="276">
        <f>IF(C$76=0,0,C$76/NFM!C$14*1000)</f>
        <v>5.4627258702199373E-2</v>
      </c>
      <c r="D247" s="276">
        <f>IF(D$76=0,0,D$76/NFM!D$14*1000)</f>
        <v>5.5067542192065999E-2</v>
      </c>
      <c r="E247" s="276">
        <f>IF(E$76=0,0,E$76/NFM!E$14*1000)</f>
        <v>6.0378900101838474E-2</v>
      </c>
      <c r="F247" s="276">
        <f>IF(F$76=0,0,F$76/NFM!F$14*1000)</f>
        <v>6.2426473651584102E-2</v>
      </c>
      <c r="G247" s="276">
        <f>IF(G$76=0,0,G$76/NFM!G$14*1000)</f>
        <v>6.1216540262155991E-2</v>
      </c>
      <c r="H247" s="276">
        <f>IF(H$76=0,0,H$76/NFM!H$14*1000)</f>
        <v>6.7612510855843092E-2</v>
      </c>
      <c r="I247" s="276">
        <f>IF(I$76=0,0,I$76/NFM!I$14*1000)</f>
        <v>8.1704991708405381E-2</v>
      </c>
      <c r="J247" s="276">
        <f>IF(J$76=0,0,J$76/NFM!J$14*1000)</f>
        <v>7.7148466476573474E-2</v>
      </c>
      <c r="K247" s="276">
        <f>IF(K$76=0,0,K$76/NFM!K$14*1000)</f>
        <v>7.3946884935677595E-2</v>
      </c>
      <c r="L247" s="276">
        <f>IF(L$76=0,0,L$76/NFM!L$14*1000)</f>
        <v>8.3357285468387929E-2</v>
      </c>
      <c r="M247" s="276">
        <f>IF(M$76=0,0,M$76/NFM!M$14*1000)</f>
        <v>7.9267073579400799E-2</v>
      </c>
      <c r="N247" s="276">
        <f>IF(N$76=0,0,N$76/NFM!N$14*1000)</f>
        <v>8.0851105243853E-2</v>
      </c>
      <c r="O247" s="276">
        <f>IF(O$76=0,0,O$76/NFM!O$14*1000)</f>
        <v>8.2365452079813273E-2</v>
      </c>
      <c r="P247" s="276">
        <f>IF(P$76=0,0,P$76/NFM!P$14*1000)</f>
        <v>8.5968099477685092E-2</v>
      </c>
      <c r="Q247" s="276">
        <f>IF(Q$76=0,0,Q$76/NFM!Q$14*1000)</f>
        <v>8.7324024595747243E-2</v>
      </c>
      <c r="R247" s="276">
        <f>IF(R$76=0,0,R$76/NFM!R$14*1000)</f>
        <v>8.6628715327829328E-2</v>
      </c>
      <c r="S247" s="276">
        <f>IF(S$76=0,0,S$76/NFM!S$14*1000)</f>
        <v>8.715311075636599E-2</v>
      </c>
      <c r="T247" s="276">
        <f>IF(T$76=0,0,T$76/NFM!T$14*1000)</f>
        <v>9.2040274143787279E-2</v>
      </c>
      <c r="U247" s="276">
        <f>IF(U$76=0,0,U$76/NFM!U$14*1000)</f>
        <v>9.0690056674790312E-2</v>
      </c>
      <c r="V247" s="276">
        <f>IF(V$76=0,0,V$76/NFM!V$14*1000)</f>
        <v>9.2428063537818697E-2</v>
      </c>
      <c r="W247" s="276">
        <f>IF(W$76=0,0,W$76/NFM!W$14*1000)</f>
        <v>8.0720144523965878E-2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0.32089483114651618</v>
      </c>
      <c r="C248" s="277">
        <f>IF(C$77=0,0,C$77/NFM!C$14*1000)</f>
        <v>0.2803715143735917</v>
      </c>
      <c r="D248" s="277">
        <f>IF(D$77=0,0,D$77/NFM!D$14*1000)</f>
        <v>0.28430620572187304</v>
      </c>
      <c r="E248" s="277">
        <f>IF(E$77=0,0,E$77/NFM!E$14*1000)</f>
        <v>0.31124547752323434</v>
      </c>
      <c r="F248" s="277">
        <f>IF(F$77=0,0,F$77/NFM!F$14*1000)</f>
        <v>0.32335900560308795</v>
      </c>
      <c r="G248" s="277">
        <f>IF(G$77=0,0,G$77/NFM!G$14*1000)</f>
        <v>0.3171871857179227</v>
      </c>
      <c r="H248" s="277">
        <f>IF(H$77=0,0,H$77/NFM!H$14*1000)</f>
        <v>0.348351343571006</v>
      </c>
      <c r="I248" s="277">
        <f>IF(I$77=0,0,I$77/NFM!I$14*1000)</f>
        <v>0.28161591967946925</v>
      </c>
      <c r="J248" s="277">
        <f>IF(J$77=0,0,J$77/NFM!J$14*1000)</f>
        <v>0.28554024784470283</v>
      </c>
      <c r="K248" s="277">
        <f>IF(K$77=0,0,K$77/NFM!K$14*1000)</f>
        <v>0.2550214325618021</v>
      </c>
      <c r="L248" s="277">
        <f>IF(L$77=0,0,L$77/NFM!L$14*1000)</f>
        <v>0.28457785344673409</v>
      </c>
      <c r="M248" s="277">
        <f>IF(M$77=0,0,M$77/NFM!M$14*1000)</f>
        <v>0.27470348186620758</v>
      </c>
      <c r="N248" s="277">
        <f>IF(N$77=0,0,N$77/NFM!N$14*1000)</f>
        <v>0.282449007882217</v>
      </c>
      <c r="O248" s="277">
        <f>IF(O$77=0,0,O$77/NFM!O$14*1000)</f>
        <v>0.29576030956102484</v>
      </c>
      <c r="P248" s="277">
        <f>IF(P$77=0,0,P$77/NFM!P$14*1000)</f>
        <v>0.30106465148808126</v>
      </c>
      <c r="Q248" s="277">
        <f>IF(Q$77=0,0,Q$77/NFM!Q$14*1000)</f>
        <v>0.30115246091914949</v>
      </c>
      <c r="R248" s="277">
        <f>IF(R$77=0,0,R$77/NFM!R$14*1000)</f>
        <v>0.29950396089814929</v>
      </c>
      <c r="S248" s="277">
        <f>IF(S$77=0,0,S$77/NFM!S$14*1000)</f>
        <v>0.31700202645697284</v>
      </c>
      <c r="T248" s="277">
        <f>IF(T$77=0,0,T$77/NFM!T$14*1000)</f>
        <v>0.33339647345909584</v>
      </c>
      <c r="U248" s="277">
        <f>IF(U$77=0,0,U$77/NFM!U$14*1000)</f>
        <v>0.32270141156567356</v>
      </c>
      <c r="V248" s="277">
        <f>IF(V$77=0,0,V$77/NFM!V$14*1000)</f>
        <v>0.32824293366604701</v>
      </c>
      <c r="W248" s="277">
        <f>IF(W$77=0,0,W$77/NFM!W$14*1000)</f>
        <v>0.29128529895419153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27.213237052373888</v>
      </c>
      <c r="C249" s="278">
        <f>IF(C$83=0,0,C$83/NFM!C$14*1000)</f>
        <v>23.749721094992914</v>
      </c>
      <c r="D249" s="278">
        <f>IF(D$83=0,0,D$83/NFM!D$14*1000)</f>
        <v>24.136749639397713</v>
      </c>
      <c r="E249" s="278">
        <f>IF(E$83=0,0,E$83/NFM!E$14*1000)</f>
        <v>26.452881009952666</v>
      </c>
      <c r="F249" s="278">
        <f>IF(F$83=0,0,F$83/NFM!F$14*1000)</f>
        <v>27.508396126097008</v>
      </c>
      <c r="G249" s="278">
        <f>IF(G$83=0,0,G$83/NFM!G$14*1000)</f>
        <v>26.963806732668822</v>
      </c>
      <c r="H249" s="278">
        <f>IF(H$83=0,0,H$83/NFM!H$14*1000)</f>
        <v>29.52126196118866</v>
      </c>
      <c r="I249" s="278">
        <f>IF(I$83=0,0,I$83/NFM!I$14*1000)</f>
        <v>24.324682915124825</v>
      </c>
      <c r="J249" s="278">
        <f>IF(J$83=0,0,J$83/NFM!J$14*1000)</f>
        <v>24.643155543785596</v>
      </c>
      <c r="K249" s="278">
        <f>IF(K$83=0,0,K$83/NFM!K$14*1000)</f>
        <v>22.021666800975403</v>
      </c>
      <c r="L249" s="278">
        <f>IF(L$83=0,0,L$83/NFM!L$14*1000)</f>
        <v>24.579735181613081</v>
      </c>
      <c r="M249" s="278">
        <f>IF(M$83=0,0,M$83/NFM!M$14*1000)</f>
        <v>23.72629416433486</v>
      </c>
      <c r="N249" s="278">
        <f>IF(N$83=0,0,N$83/NFM!N$14*1000)</f>
        <v>24.387254216751458</v>
      </c>
      <c r="O249" s="278">
        <f>IF(O$83=0,0,O$83/NFM!O$14*1000)</f>
        <v>25.525266797799485</v>
      </c>
      <c r="P249" s="278">
        <f>IF(P$83=0,0,P$83/NFM!P$14*1000)</f>
        <v>25.983540952412447</v>
      </c>
      <c r="Q249" s="278">
        <f>IF(Q$83=0,0,Q$83/NFM!Q$14*1000)</f>
        <v>26.00320885660059</v>
      </c>
      <c r="R249" s="278">
        <f>IF(R$83=0,0,R$83/NFM!R$14*1000)</f>
        <v>25.863630562658212</v>
      </c>
      <c r="S249" s="278">
        <f>IF(S$83=0,0,S$83/NFM!S$14*1000)</f>
        <v>27.356808566151631</v>
      </c>
      <c r="T249" s="278">
        <f>IF(T$83=0,0,T$83/NFM!T$14*1000)</f>
        <v>28.77694652314965</v>
      </c>
      <c r="U249" s="278">
        <f>IF(U$83=0,0,U$83/NFM!U$14*1000)</f>
        <v>27.842109485447907</v>
      </c>
      <c r="V249" s="278">
        <f>IF(V$83=0,0,V$83/NFM!V$14*1000)</f>
        <v>28.32227549822149</v>
      </c>
      <c r="W249" s="278">
        <f>IF(W$83=0,0,W$83/NFM!W$14*1000)</f>
        <v>25.127674380384075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52.193089596901977</v>
      </c>
      <c r="C250" s="278">
        <f>IF(C$90=0,0,C$90/NFM!C$14*1000)</f>
        <v>45.550307691317684</v>
      </c>
      <c r="D250" s="278">
        <f>IF(D$90=0,0,D$90/NFM!D$14*1000)</f>
        <v>46.292601430787265</v>
      </c>
      <c r="E250" s="278">
        <f>IF(E$90=0,0,E$90/NFM!E$14*1000)</f>
        <v>50.734779768811336</v>
      </c>
      <c r="F250" s="278">
        <f>IF(F$90=0,0,F$90/NFM!F$14*1000)</f>
        <v>52.759184102694135</v>
      </c>
      <c r="G250" s="278">
        <f>IF(G$90=0,0,G$90/NFM!G$14*1000)</f>
        <v>51.714699650145718</v>
      </c>
      <c r="H250" s="278">
        <f>IF(H$90=0,0,H$90/NFM!H$14*1000)</f>
        <v>56.61972030701596</v>
      </c>
      <c r="I250" s="278">
        <f>IF(I$90=0,0,I$90/NFM!I$14*1000)</f>
        <v>46.653044338750966</v>
      </c>
      <c r="J250" s="278">
        <f>IF(J$90=0,0,J$90/NFM!J$14*1000)</f>
        <v>47.263852615982472</v>
      </c>
      <c r="K250" s="278">
        <f>IF(K$90=0,0,K$90/NFM!K$14*1000)</f>
        <v>42.236020147267496</v>
      </c>
      <c r="L250" s="278">
        <f>IF(L$90=0,0,L$90/NFM!L$14*1000)</f>
        <v>47.14221678711111</v>
      </c>
      <c r="M250" s="278">
        <f>IF(M$90=0,0,M$90/NFM!M$14*1000)</f>
        <v>45.505376473158556</v>
      </c>
      <c r="N250" s="278">
        <f>IF(N$90=0,0,N$90/NFM!N$14*1000)</f>
        <v>46.773051728746836</v>
      </c>
      <c r="O250" s="278">
        <f>IF(O$90=0,0,O$90/NFM!O$14*1000)</f>
        <v>48.95568044324812</v>
      </c>
      <c r="P250" s="278">
        <f>IF(P$90=0,0,P$90/NFM!P$14*1000)</f>
        <v>49.834618291238222</v>
      </c>
      <c r="Q250" s="278">
        <f>IF(Q$90=0,0,Q$90/NFM!Q$14*1000)</f>
        <v>49.872339958950853</v>
      </c>
      <c r="R250" s="278">
        <f>IF(R$90=0,0,R$90/NFM!R$14*1000)</f>
        <v>49.60463853160887</v>
      </c>
      <c r="S250" s="278">
        <f>IF(S$90=0,0,S$90/NFM!S$14*1000)</f>
        <v>52.468449741222258</v>
      </c>
      <c r="T250" s="278">
        <f>IF(T$90=0,0,T$90/NFM!T$14*1000)</f>
        <v>55.192175238740525</v>
      </c>
      <c r="U250" s="278">
        <f>IF(U$90=0,0,U$90/NFM!U$14*1000)</f>
        <v>53.399223037818409</v>
      </c>
      <c r="V250" s="278">
        <f>IF(V$90=0,0,V$90/NFM!V$14*1000)</f>
        <v>54.320147942042233</v>
      </c>
      <c r="W250" s="278">
        <f>IF(W$90=0,0,W$90/NFM!W$14*1000)</f>
        <v>48.193125932541662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14.203693064033814</v>
      </c>
      <c r="C251" s="279">
        <f>IF(C$97=0,0,C$97/NFM!C$14*1000)</f>
        <v>12.84397471020991</v>
      </c>
      <c r="D251" s="279">
        <f>IF(D$97=0,0,D$97/NFM!D$14*1000)</f>
        <v>12.375039766776558</v>
      </c>
      <c r="E251" s="279">
        <f>IF(E$97=0,0,E$97/NFM!E$14*1000)</f>
        <v>13.603836641426083</v>
      </c>
      <c r="F251" s="279">
        <f>IF(F$97=0,0,F$97/NFM!F$14*1000)</f>
        <v>13.601286352711087</v>
      </c>
      <c r="G251" s="279">
        <f>IF(G$97=0,0,G$97/NFM!G$14*1000)</f>
        <v>13.370923232602758</v>
      </c>
      <c r="H251" s="279">
        <f>IF(H$97=0,0,H$97/NFM!H$14*1000)</f>
        <v>15.527847601640739</v>
      </c>
      <c r="I251" s="279">
        <f>IF(I$97=0,0,I$97/NFM!I$14*1000)</f>
        <v>52.021286989440121</v>
      </c>
      <c r="J251" s="279">
        <f>IF(J$97=0,0,J$97/NFM!J$14*1000)</f>
        <v>44.212965679950763</v>
      </c>
      <c r="K251" s="279">
        <f>IF(K$97=0,0,K$97/NFM!K$14*1000)</f>
        <v>47.062097305422249</v>
      </c>
      <c r="L251" s="279">
        <f>IF(L$97=0,0,L$97/NFM!L$14*1000)</f>
        <v>53.767164860953173</v>
      </c>
      <c r="M251" s="279">
        <f>IF(M$97=0,0,M$97/NFM!M$14*1000)</f>
        <v>50.09580168058136</v>
      </c>
      <c r="N251" s="279">
        <f>IF(N$97=0,0,N$97/NFM!N$14*1000)</f>
        <v>50.549488059197387</v>
      </c>
      <c r="O251" s="279">
        <f>IF(O$97=0,0,O$97/NFM!O$14*1000)</f>
        <v>49.500458675770467</v>
      </c>
      <c r="P251" s="279">
        <f>IF(P$97=0,0,P$97/NFM!P$14*1000)</f>
        <v>53.593799212992749</v>
      </c>
      <c r="Q251" s="279">
        <f>IF(Q$97=0,0,Q$97/NFM!Q$14*1000)</f>
        <v>55.582210332645282</v>
      </c>
      <c r="R251" s="279">
        <f>IF(R$97=0,0,R$97/NFM!R$14*1000)</f>
        <v>54.942020710395965</v>
      </c>
      <c r="S251" s="279">
        <f>IF(S$97=0,0,S$97/NFM!S$14*1000)</f>
        <v>51.358767817052787</v>
      </c>
      <c r="T251" s="279">
        <f>IF(T$97=0,0,T$97/NFM!T$14*1000)</f>
        <v>54.572509588178534</v>
      </c>
      <c r="U251" s="279">
        <f>IF(U$97=0,0,U$97/NFM!U$14*1000)</f>
        <v>55.273717377621821</v>
      </c>
      <c r="V251" s="279">
        <f>IF(V$97=0,0,V$97/NFM!V$14*1000)</f>
        <v>56.489477730233936</v>
      </c>
      <c r="W251" s="279">
        <f>IF(W$97=0,0,W$97/NFM!W$14*1000)</f>
        <v>48.182557233112604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226.29134886887707</v>
      </c>
      <c r="C253" s="274">
        <f t="shared" si="60"/>
        <v>198.57065260514139</v>
      </c>
      <c r="D253" s="274">
        <f t="shared" si="60"/>
        <v>197.5735873665617</v>
      </c>
      <c r="E253" s="274">
        <f t="shared" si="60"/>
        <v>213.67732034965329</v>
      </c>
      <c r="F253" s="274">
        <f t="shared" si="60"/>
        <v>220.92356081770237</v>
      </c>
      <c r="G253" s="274">
        <f t="shared" si="60"/>
        <v>216.64167883496509</v>
      </c>
      <c r="H253" s="274">
        <f t="shared" si="60"/>
        <v>233.21397194564747</v>
      </c>
      <c r="I253" s="274">
        <f t="shared" si="60"/>
        <v>300.39619328306139</v>
      </c>
      <c r="J253" s="274">
        <f t="shared" si="60"/>
        <v>270.68427642637641</v>
      </c>
      <c r="K253" s="274">
        <f t="shared" si="60"/>
        <v>259.45115900498661</v>
      </c>
      <c r="L253" s="274">
        <f t="shared" si="60"/>
        <v>292.46863265569584</v>
      </c>
      <c r="M253" s="274">
        <f t="shared" si="60"/>
        <v>264.83767965893946</v>
      </c>
      <c r="N253" s="274">
        <f t="shared" si="60"/>
        <v>270.13005708092322</v>
      </c>
      <c r="O253" s="274">
        <f t="shared" si="60"/>
        <v>275.18961187658834</v>
      </c>
      <c r="P253" s="274">
        <f t="shared" si="60"/>
        <v>273.23607626919494</v>
      </c>
      <c r="Q253" s="274">
        <f t="shared" si="60"/>
        <v>277.54567088890514</v>
      </c>
      <c r="R253" s="274">
        <f t="shared" si="60"/>
        <v>275.33573979449397</v>
      </c>
      <c r="S253" s="274">
        <f t="shared" si="60"/>
        <v>263.31877385117275</v>
      </c>
      <c r="T253" s="274">
        <f t="shared" si="60"/>
        <v>265.07507950571255</v>
      </c>
      <c r="U253" s="274">
        <f t="shared" si="60"/>
        <v>261.18646654476026</v>
      </c>
      <c r="V253" s="274">
        <f t="shared" si="60"/>
        <v>266.19190912613584</v>
      </c>
      <c r="W253" s="274">
        <f t="shared" si="60"/>
        <v>244.79435379440255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0.37842848731142303</v>
      </c>
      <c r="C254" s="275">
        <f>IF(C$116=0,0,C$116/NFM!C$15*1000)</f>
        <v>0.33207098753642345</v>
      </c>
      <c r="D254" s="275">
        <f>IF(D$116=0,0,D$116/NFM!D$15*1000)</f>
        <v>0.33040358888459687</v>
      </c>
      <c r="E254" s="275">
        <f>IF(E$116=0,0,E$116/NFM!E$15*1000)</f>
        <v>0.3573339657784515</v>
      </c>
      <c r="F254" s="275">
        <f>IF(F$116=0,0,F$116/NFM!F$15*1000)</f>
        <v>0.36945190061210609</v>
      </c>
      <c r="G254" s="275">
        <f>IF(G$116=0,0,G$116/NFM!G$15*1000)</f>
        <v>0.36229128165931945</v>
      </c>
      <c r="H254" s="275">
        <f>IF(H$116=0,0,H$116/NFM!H$15*1000)</f>
        <v>0.39000523468720377</v>
      </c>
      <c r="I254" s="275">
        <f>IF(I$116=0,0,I$116/NFM!I$15*1000)</f>
        <v>0.50235449824491474</v>
      </c>
      <c r="J254" s="275">
        <f>IF(J$116=0,0,J$116/NFM!J$15*1000)</f>
        <v>0.45266706738466039</v>
      </c>
      <c r="K254" s="275">
        <f>IF(K$116=0,0,K$116/NFM!K$15*1000)</f>
        <v>0.43388185241812732</v>
      </c>
      <c r="L254" s="275">
        <f>IF(L$116=0,0,L$116/NFM!L$15*1000)</f>
        <v>0.48909718729917473</v>
      </c>
      <c r="M254" s="275">
        <f>IF(M$116=0,0,M$116/NFM!M$15*1000)</f>
        <v>0.44288976577025713</v>
      </c>
      <c r="N254" s="275">
        <f>IF(N$116=0,0,N$116/NFM!N$15*1000)</f>
        <v>0.4517402427862503</v>
      </c>
      <c r="O254" s="275">
        <f>IF(O$116=0,0,O$116/NFM!O$15*1000)</f>
        <v>0.46020136901736713</v>
      </c>
      <c r="P254" s="275">
        <f>IF(P$116=0,0,P$116/NFM!P$15*1000)</f>
        <v>0.45693445877750494</v>
      </c>
      <c r="Q254" s="275">
        <f>IF(Q$116=0,0,Q$116/NFM!Q$15*1000)</f>
        <v>0.46414142175250855</v>
      </c>
      <c r="R254" s="275">
        <f>IF(R$116=0,0,R$116/NFM!R$15*1000)</f>
        <v>0.46044573968025965</v>
      </c>
      <c r="S254" s="275">
        <f>IF(S$116=0,0,S$116/NFM!S$15*1000)</f>
        <v>0.44034968975729777</v>
      </c>
      <c r="T254" s="275">
        <f>IF(T$116=0,0,T$116/NFM!T$15*1000)</f>
        <v>0.44328677107050785</v>
      </c>
      <c r="U254" s="275">
        <f>IF(U$116=0,0,U$116/NFM!U$15*1000)</f>
        <v>0.43678381844811859</v>
      </c>
      <c r="V254" s="275">
        <f>IF(V$116=0,0,V$116/NFM!V$15*1000)</f>
        <v>0.44515445247306856</v>
      </c>
      <c r="W254" s="275">
        <f>IF(W$116=0,0,W$116/NFM!W$15*1000)</f>
        <v>0.40937118220300711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0.1888891292195585</v>
      </c>
      <c r="C255" s="276">
        <f>IF(C$117=0,0,C$117/NFM!C$15*1000)</f>
        <v>0.16575020585914688</v>
      </c>
      <c r="D255" s="276">
        <f>IF(D$117=0,0,D$117/NFM!D$15*1000)</f>
        <v>0.16491793902415505</v>
      </c>
      <c r="E255" s="276">
        <f>IF(E$117=0,0,E$117/NFM!E$15*1000)</f>
        <v>0.17835999112011305</v>
      </c>
      <c r="F255" s="276">
        <f>IF(F$117=0,0,F$117/NFM!F$15*1000)</f>
        <v>0.18440854781025648</v>
      </c>
      <c r="G255" s="276">
        <f>IF(G$117=0,0,G$117/NFM!G$15*1000)</f>
        <v>0.18083439014502795</v>
      </c>
      <c r="H255" s="276">
        <f>IF(H$117=0,0,H$117/NFM!H$15*1000)</f>
        <v>0.19466755712423808</v>
      </c>
      <c r="I255" s="276">
        <f>IF(I$117=0,0,I$117/NFM!I$15*1000)</f>
        <v>0.25074566771428647</v>
      </c>
      <c r="J255" s="276">
        <f>IF(J$117=0,0,J$117/NFM!J$15*1000)</f>
        <v>0.22594463961243841</v>
      </c>
      <c r="K255" s="276">
        <f>IF(K$117=0,0,K$117/NFM!K$15*1000)</f>
        <v>0.21656817083113705</v>
      </c>
      <c r="L255" s="276">
        <f>IF(L$117=0,0,L$117/NFM!L$15*1000)</f>
        <v>0.2441284018257569</v>
      </c>
      <c r="M255" s="276">
        <f>IF(M$117=0,0,M$117/NFM!M$15*1000)</f>
        <v>0.22106438865357816</v>
      </c>
      <c r="N255" s="276">
        <f>IF(N$117=0,0,N$117/NFM!N$15*1000)</f>
        <v>0.22548202356422095</v>
      </c>
      <c r="O255" s="276">
        <f>IF(O$117=0,0,O$117/NFM!O$15*1000)</f>
        <v>0.22970531758039572</v>
      </c>
      <c r="P255" s="276">
        <f>IF(P$117=0,0,P$117/NFM!P$15*1000)</f>
        <v>0.22807466911936117</v>
      </c>
      <c r="Q255" s="276">
        <f>IF(Q$117=0,0,Q$117/NFM!Q$15*1000)</f>
        <v>0.23167195898074983</v>
      </c>
      <c r="R255" s="276">
        <f>IF(R$117=0,0,R$117/NFM!R$15*1000)</f>
        <v>0.22982729296879348</v>
      </c>
      <c r="S255" s="276">
        <f>IF(S$117=0,0,S$117/NFM!S$15*1000)</f>
        <v>0.2197965328701828</v>
      </c>
      <c r="T255" s="276">
        <f>IF(T$117=0,0,T$117/NFM!T$15*1000)</f>
        <v>0.22126255022960725</v>
      </c>
      <c r="U255" s="276">
        <f>IF(U$117=0,0,U$117/NFM!U$15*1000)</f>
        <v>0.21801666071709722</v>
      </c>
      <c r="V255" s="276">
        <f>IF(V$117=0,0,V$117/NFM!V$15*1000)</f>
        <v>0.22219478637360265</v>
      </c>
      <c r="W255" s="276">
        <f>IF(W$117=0,0,W$117/NFM!W$15*1000)</f>
        <v>0.2043338932628318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4.8016779144635677</v>
      </c>
      <c r="C256" s="276">
        <f>IF(C$118=0,0,C$118/NFM!C$15*1000)</f>
        <v>4.2134722420502637</v>
      </c>
      <c r="D256" s="276">
        <f>IF(D$118=0,0,D$118/NFM!D$15*1000)</f>
        <v>4.1923155068954534</v>
      </c>
      <c r="E256" s="276">
        <f>IF(E$118=0,0,E$118/NFM!E$15*1000)</f>
        <v>4.5340207439353595</v>
      </c>
      <c r="F256" s="276">
        <f>IF(F$118=0,0,F$118/NFM!F$15*1000)</f>
        <v>4.6877787775153825</v>
      </c>
      <c r="G256" s="276">
        <f>IF(G$118=0,0,G$118/NFM!G$15*1000)</f>
        <v>4.5969214899899074</v>
      </c>
      <c r="H256" s="276">
        <f>IF(H$118=0,0,H$118/NFM!H$15*1000)</f>
        <v>4.9485691080693615</v>
      </c>
      <c r="I256" s="276">
        <f>IF(I$118=0,0,I$118/NFM!I$15*1000)</f>
        <v>6.3741091919144788</v>
      </c>
      <c r="J256" s="276">
        <f>IF(J$118=0,0,J$118/NFM!J$15*1000)</f>
        <v>5.7436517940500877</v>
      </c>
      <c r="K256" s="276">
        <f>IF(K$118=0,0,K$118/NFM!K$15*1000)</f>
        <v>5.5052961869865413</v>
      </c>
      <c r="L256" s="276">
        <f>IF(L$118=0,0,L$118/NFM!L$15*1000)</f>
        <v>6.205894220505761</v>
      </c>
      <c r="M256" s="276">
        <f>IF(M$118=0,0,M$118/NFM!M$15*1000)</f>
        <v>5.6195928111799764</v>
      </c>
      <c r="N256" s="276">
        <f>IF(N$118=0,0,N$118/NFM!N$15*1000)</f>
        <v>5.7318918093925246</v>
      </c>
      <c r="O256" s="276">
        <f>IF(O$118=0,0,O$118/NFM!O$15*1000)</f>
        <v>5.8392505424627617</v>
      </c>
      <c r="P256" s="276">
        <f>IF(P$118=0,0,P$118/NFM!P$15*1000)</f>
        <v>5.7977984550189037</v>
      </c>
      <c r="Q256" s="276">
        <f>IF(Q$118=0,0,Q$118/NFM!Q$15*1000)</f>
        <v>5.8892437772072217</v>
      </c>
      <c r="R256" s="276">
        <f>IF(R$118=0,0,R$118/NFM!R$15*1000)</f>
        <v>5.8423512319042228</v>
      </c>
      <c r="S256" s="276">
        <f>IF(S$118=0,0,S$118/NFM!S$15*1000)</f>
        <v>5.5873631368784018</v>
      </c>
      <c r="T256" s="276">
        <f>IF(T$118=0,0,T$118/NFM!T$15*1000)</f>
        <v>5.6246302003989586</v>
      </c>
      <c r="U256" s="276">
        <f>IF(U$118=0,0,U$118/NFM!U$15*1000)</f>
        <v>5.5421176913445542</v>
      </c>
      <c r="V256" s="276">
        <f>IF(V$118=0,0,V$118/NFM!V$15*1000)</f>
        <v>5.6483282169136375</v>
      </c>
      <c r="W256" s="276">
        <f>IF(W$118=0,0,W$118/NFM!W$15*1000)</f>
        <v>5.1942933217508998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0.1261428291038077</v>
      </c>
      <c r="C257" s="276">
        <f>IF(C$119=0,0,C$119/NFM!C$15*1000)</f>
        <v>0.11069032917880786</v>
      </c>
      <c r="D257" s="276">
        <f>IF(D$119=0,0,D$119/NFM!D$15*1000)</f>
        <v>0.11013452962819897</v>
      </c>
      <c r="E257" s="276">
        <f>IF(E$119=0,0,E$119/NFM!E$15*1000)</f>
        <v>0.11911132192615062</v>
      </c>
      <c r="F257" s="276">
        <f>IF(F$119=0,0,F$119/NFM!F$15*1000)</f>
        <v>0.12315063353736874</v>
      </c>
      <c r="G257" s="276">
        <f>IF(G$119=0,0,G$119/NFM!G$15*1000)</f>
        <v>0.12076376055310643</v>
      </c>
      <c r="H257" s="276">
        <f>IF(H$119=0,0,H$119/NFM!H$15*1000)</f>
        <v>0.13000174489573463</v>
      </c>
      <c r="I257" s="276">
        <f>IF(I$119=0,0,I$119/NFM!I$15*1000)</f>
        <v>0.16745149941497156</v>
      </c>
      <c r="J257" s="276">
        <f>IF(J$119=0,0,J$119/NFM!J$15*1000)</f>
        <v>0.15088902246155347</v>
      </c>
      <c r="K257" s="276">
        <f>IF(K$119=0,0,K$119/NFM!K$15*1000)</f>
        <v>0.14462728413937578</v>
      </c>
      <c r="L257" s="276">
        <f>IF(L$119=0,0,L$119/NFM!L$15*1000)</f>
        <v>0.16303239576639161</v>
      </c>
      <c r="M257" s="276">
        <f>IF(M$119=0,0,M$119/NFM!M$15*1000)</f>
        <v>0.14762992192341903</v>
      </c>
      <c r="N257" s="276">
        <f>IF(N$119=0,0,N$119/NFM!N$15*1000)</f>
        <v>0.15058008092875017</v>
      </c>
      <c r="O257" s="276">
        <f>IF(O$119=0,0,O$119/NFM!O$15*1000)</f>
        <v>0.15340045633912233</v>
      </c>
      <c r="P257" s="276">
        <f>IF(P$119=0,0,P$119/NFM!P$15*1000)</f>
        <v>0.15231148625916835</v>
      </c>
      <c r="Q257" s="276">
        <f>IF(Q$119=0,0,Q$119/NFM!Q$15*1000)</f>
        <v>0.15471380725083622</v>
      </c>
      <c r="R257" s="276">
        <f>IF(R$119=0,0,R$119/NFM!R$15*1000)</f>
        <v>0.15348191322675328</v>
      </c>
      <c r="S257" s="276">
        <f>IF(S$119=0,0,S$119/NFM!S$15*1000)</f>
        <v>0.14678322991909931</v>
      </c>
      <c r="T257" s="276">
        <f>IF(T$119=0,0,T$119/NFM!T$15*1000)</f>
        <v>0.14776225702350265</v>
      </c>
      <c r="U257" s="276">
        <f>IF(U$119=0,0,U$119/NFM!U$15*1000)</f>
        <v>0.14559460614937295</v>
      </c>
      <c r="V257" s="276">
        <f>IF(V$119=0,0,V$119/NFM!V$15*1000)</f>
        <v>0.14838481749102289</v>
      </c>
      <c r="W257" s="276">
        <f>IF(W$119=0,0,W$119/NFM!W$15*1000)</f>
        <v>0.13645706073433567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0.64557855199022329</v>
      </c>
      <c r="C258" s="277">
        <f>IF(C$120=0,0,C$120/NFM!C$15*1000)</f>
        <v>0.56469833583803386</v>
      </c>
      <c r="D258" s="277">
        <f>IF(D$120=0,0,D$120/NFM!D$15*1000)</f>
        <v>0.56418749339987739</v>
      </c>
      <c r="E258" s="277">
        <f>IF(E$120=0,0,E$120/NFM!E$15*1000)</f>
        <v>0.60938325703422969</v>
      </c>
      <c r="F258" s="277">
        <f>IF(F$120=0,0,F$120/NFM!F$15*1000)</f>
        <v>0.63202869593011712</v>
      </c>
      <c r="G258" s="277">
        <f>IF(G$120=0,0,G$120/NFM!G$15*1000)</f>
        <v>0.61984475504729353</v>
      </c>
      <c r="H258" s="277">
        <f>IF(H$120=0,0,H$120/NFM!H$15*1000)</f>
        <v>0.66511154048951615</v>
      </c>
      <c r="I258" s="277">
        <f>IF(I$120=0,0,I$120/NFM!I$15*1000)</f>
        <v>0.68632229044919391</v>
      </c>
      <c r="J258" s="277">
        <f>IF(J$120=0,0,J$120/NFM!J$15*1000)</f>
        <v>0.64338396760182981</v>
      </c>
      <c r="K258" s="277">
        <f>IF(K$120=0,0,K$120/NFM!K$15*1000)</f>
        <v>0.59320285707025611</v>
      </c>
      <c r="L258" s="277">
        <f>IF(L$120=0,0,L$120/NFM!L$15*1000)</f>
        <v>0.66448726880049613</v>
      </c>
      <c r="M258" s="277">
        <f>IF(M$120=0,0,M$120/NFM!M$15*1000)</f>
        <v>0.60669202991601667</v>
      </c>
      <c r="N258" s="277">
        <f>IF(N$120=0,0,N$120/NFM!N$15*1000)</f>
        <v>0.62212411216127572</v>
      </c>
      <c r="O258" s="277">
        <f>IF(O$120=0,0,O$120/NFM!O$15*1000)</f>
        <v>0.64346626210601721</v>
      </c>
      <c r="P258" s="277">
        <f>IF(P$120=0,0,P$120/NFM!P$15*1000)</f>
        <v>0.63025713843970488</v>
      </c>
      <c r="Q258" s="277">
        <f>IF(Q$120=0,0,Q$120/NFM!Q$15*1000)</f>
        <v>0.63452681447391002</v>
      </c>
      <c r="R258" s="277">
        <f>IF(R$120=0,0,R$120/NFM!R$15*1000)</f>
        <v>0.62976451310033799</v>
      </c>
      <c r="S258" s="277">
        <f>IF(S$120=0,0,S$120/NFM!S$15*1000)</f>
        <v>0.62008120360314956</v>
      </c>
      <c r="T258" s="277">
        <f>IF(T$120=0,0,T$120/NFM!T$15*1000)</f>
        <v>0.62280005582983733</v>
      </c>
      <c r="U258" s="277">
        <f>IF(U$120=0,0,U$120/NFM!U$15*1000)</f>
        <v>0.60792656371526554</v>
      </c>
      <c r="V258" s="277">
        <f>IF(V$120=0,0,V$120/NFM!V$15*1000)</f>
        <v>0.61886918701470139</v>
      </c>
      <c r="W258" s="277">
        <f>IF(W$120=0,0,W$120/NFM!W$15*1000)</f>
        <v>0.57454363671473885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135.62105644256093</v>
      </c>
      <c r="C259" s="278">
        <f>IF(C$126=0,0,C$126/NFM!C$15*1000)</f>
        <v>118.82499479704526</v>
      </c>
      <c r="D259" s="278">
        <f>IF(D$126=0,0,D$126/NFM!D$15*1000)</f>
        <v>118.51356533343557</v>
      </c>
      <c r="E259" s="278">
        <f>IF(E$126=0,0,E$126/NFM!E$15*1000)</f>
        <v>128.14628447228188</v>
      </c>
      <c r="F259" s="278">
        <f>IF(F$126=0,0,F$126/NFM!F$15*1000)</f>
        <v>132.74149232407564</v>
      </c>
      <c r="G259" s="278">
        <f>IF(G$126=0,0,G$126/NFM!G$15*1000)</f>
        <v>130.17353076320575</v>
      </c>
      <c r="H259" s="278">
        <f>IF(H$126=0,0,H$126/NFM!H$15*1000)</f>
        <v>139.7374436962123</v>
      </c>
      <c r="I259" s="278">
        <f>IF(I$126=0,0,I$126/NFM!I$15*1000)</f>
        <v>148.06995942064438</v>
      </c>
      <c r="J259" s="278">
        <f>IF(J$126=0,0,J$126/NFM!J$15*1000)</f>
        <v>138.81143351565615</v>
      </c>
      <c r="K259" s="278">
        <f>IF(K$126=0,0,K$126/NFM!K$15*1000)</f>
        <v>127.87366340377712</v>
      </c>
      <c r="L259" s="278">
        <f>IF(L$126=0,0,L$126/NFM!L$15*1000)</f>
        <v>143.4082530185398</v>
      </c>
      <c r="M259" s="278">
        <f>IF(M$126=0,0,M$126/NFM!M$15*1000)</f>
        <v>130.99572359324102</v>
      </c>
      <c r="N259" s="278">
        <f>IF(N$126=0,0,N$126/NFM!N$15*1000)</f>
        <v>134.10472036240051</v>
      </c>
      <c r="O259" s="278">
        <f>IF(O$126=0,0,O$126/NFM!O$15*1000)</f>
        <v>138.74651704306979</v>
      </c>
      <c r="P259" s="278">
        <f>IF(P$126=0,0,P$126/NFM!P$15*1000)</f>
        <v>135.80269641077962</v>
      </c>
      <c r="Q259" s="278">
        <f>IF(Q$126=0,0,Q$126/NFM!Q$15*1000)</f>
        <v>136.79780250934783</v>
      </c>
      <c r="R259" s="278">
        <f>IF(R$126=0,0,R$126/NFM!R$15*1000)</f>
        <v>136.02968841212396</v>
      </c>
      <c r="S259" s="278">
        <f>IF(S$126=0,0,S$126/NFM!S$15*1000)</f>
        <v>133.71375955090272</v>
      </c>
      <c r="T259" s="278">
        <f>IF(T$126=0,0,T$126/NFM!T$15*1000)</f>
        <v>134.30043712826287</v>
      </c>
      <c r="U259" s="278">
        <f>IF(U$126=0,0,U$126/NFM!U$15*1000)</f>
        <v>130.95610583596758</v>
      </c>
      <c r="V259" s="278">
        <f>IF(V$126=0,0,V$126/NFM!V$15*1000)</f>
        <v>133.32824207896545</v>
      </c>
      <c r="W259" s="278">
        <f>IF(W$126=0,0,W$126/NFM!W$15*1000)</f>
        <v>123.63443209357362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69.500460019452419</v>
      </c>
      <c r="C260" s="278">
        <f>IF(C$134=0,0,C$134/NFM!C$15*1000)</f>
        <v>60.724260824111674</v>
      </c>
      <c r="D260" s="278">
        <f>IF(D$134=0,0,D$134/NFM!D$15*1000)</f>
        <v>60.804679503518962</v>
      </c>
      <c r="E260" s="278">
        <f>IF(E$134=0,0,E$134/NFM!E$15*1000)</f>
        <v>65.747848993604052</v>
      </c>
      <c r="F260" s="278">
        <f>IF(F$134=0,0,F$134/NFM!F$15*1000)</f>
        <v>68.255587420670423</v>
      </c>
      <c r="G260" s="278">
        <f>IF(G$134=0,0,G$134/NFM!G$15*1000)</f>
        <v>66.891295224621871</v>
      </c>
      <c r="H260" s="278">
        <f>IF(H$134=0,0,H$134/NFM!H$15*1000)</f>
        <v>71.553851405318454</v>
      </c>
      <c r="I260" s="278">
        <f>IF(I$134=0,0,I$134/NFM!I$15*1000)</f>
        <v>75.255664147796992</v>
      </c>
      <c r="J260" s="278">
        <f>IF(J$134=0,0,J$134/NFM!J$15*1000)</f>
        <v>70.488833456454913</v>
      </c>
      <c r="K260" s="278">
        <f>IF(K$134=0,0,K$134/NFM!K$15*1000)</f>
        <v>65.027617569681823</v>
      </c>
      <c r="L260" s="278">
        <f>IF(L$134=0,0,L$134/NFM!L$15*1000)</f>
        <v>72.859110951384608</v>
      </c>
      <c r="M260" s="278">
        <f>IF(M$134=0,0,M$134/NFM!M$15*1000)</f>
        <v>66.520443919396683</v>
      </c>
      <c r="N260" s="278">
        <f>IF(N$134=0,0,N$134/NFM!N$15*1000)</f>
        <v>68.190046797623765</v>
      </c>
      <c r="O260" s="278">
        <f>IF(O$134=0,0,O$134/NFM!O$15*1000)</f>
        <v>70.498078797910892</v>
      </c>
      <c r="P260" s="278">
        <f>IF(P$134=0,0,P$134/NFM!P$15*1000)</f>
        <v>69.052187912804456</v>
      </c>
      <c r="Q260" s="278">
        <f>IF(Q$134=0,0,Q$134/NFM!Q$15*1000)</f>
        <v>69.552318263478256</v>
      </c>
      <c r="R260" s="278">
        <f>IF(R$134=0,0,R$134/NFM!R$15*1000)</f>
        <v>69.037682662447565</v>
      </c>
      <c r="S260" s="278">
        <f>IF(S$134=0,0,S$134/NFM!S$15*1000)</f>
        <v>67.931790633869056</v>
      </c>
      <c r="T260" s="278">
        <f>IF(T$134=0,0,T$134/NFM!T$15*1000)</f>
        <v>68.242268241876403</v>
      </c>
      <c r="U260" s="278">
        <f>IF(U$134=0,0,U$134/NFM!U$15*1000)</f>
        <v>66.584553997080135</v>
      </c>
      <c r="V260" s="278">
        <f>IF(V$134=0,0,V$134/NFM!V$15*1000)</f>
        <v>67.787984303546679</v>
      </c>
      <c r="W260" s="278">
        <f>IF(W$134=0,0,W$134/NFM!W$15*1000)</f>
        <v>62.91842617461861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15.029115494775128</v>
      </c>
      <c r="C261" s="279">
        <f>IF(C$141=0,0,C$141/NFM!C$15*1000)</f>
        <v>13.634714883521774</v>
      </c>
      <c r="D261" s="279">
        <f>IF(D$141=0,0,D$141/NFM!D$15*1000)</f>
        <v>12.893383471774879</v>
      </c>
      <c r="E261" s="279">
        <f>IF(E$141=0,0,E$141/NFM!E$15*1000)</f>
        <v>13.984977603973078</v>
      </c>
      <c r="F261" s="279">
        <f>IF(F$141=0,0,F$141/NFM!F$15*1000)</f>
        <v>13.929662517551051</v>
      </c>
      <c r="G261" s="279">
        <f>IF(G$141=0,0,G$141/NFM!G$15*1000)</f>
        <v>13.696197169742826</v>
      </c>
      <c r="H261" s="279">
        <f>IF(H$141=0,0,H$141/NFM!H$15*1000)</f>
        <v>15.594321658850683</v>
      </c>
      <c r="I261" s="279">
        <f>IF(I$141=0,0,I$141/NFM!I$15*1000)</f>
        <v>69.089586566882204</v>
      </c>
      <c r="J261" s="279">
        <f>IF(J$141=0,0,J$141/NFM!J$15*1000)</f>
        <v>54.167472963154793</v>
      </c>
      <c r="K261" s="279">
        <f>IF(K$141=0,0,K$141/NFM!K$15*1000)</f>
        <v>59.65630168008223</v>
      </c>
      <c r="L261" s="279">
        <f>IF(L$141=0,0,L$141/NFM!L$15*1000)</f>
        <v>68.434629211573835</v>
      </c>
      <c r="M261" s="279">
        <f>IF(M$141=0,0,M$141/NFM!M$15*1000)</f>
        <v>60.283643228858544</v>
      </c>
      <c r="N261" s="279">
        <f>IF(N$141=0,0,N$141/NFM!N$15*1000)</f>
        <v>60.65347165206596</v>
      </c>
      <c r="O261" s="279">
        <f>IF(O$141=0,0,O$141/NFM!O$15*1000)</f>
        <v>58.618992088102019</v>
      </c>
      <c r="P261" s="279">
        <f>IF(P$141=0,0,P$141/NFM!P$15*1000)</f>
        <v>61.115815737996236</v>
      </c>
      <c r="Q261" s="279">
        <f>IF(Q$141=0,0,Q$141/NFM!Q$15*1000)</f>
        <v>63.821252336413806</v>
      </c>
      <c r="R261" s="279">
        <f>IF(R$141=0,0,R$141/NFM!R$15*1000)</f>
        <v>62.952498029042069</v>
      </c>
      <c r="S261" s="279">
        <f>IF(S$141=0,0,S$141/NFM!S$15*1000)</f>
        <v>54.658849873372816</v>
      </c>
      <c r="T261" s="279">
        <f>IF(T$141=0,0,T$141/NFM!T$15*1000)</f>
        <v>55.472632301020809</v>
      </c>
      <c r="U261" s="279">
        <f>IF(U$141=0,0,U$141/NFM!U$15*1000)</f>
        <v>56.695367371338115</v>
      </c>
      <c r="V261" s="279">
        <f>IF(V$141=0,0,V$141/NFM!V$15*1000)</f>
        <v>57.992751283357698</v>
      </c>
      <c r="W261" s="279">
        <f>IF(W$141=0,0,W$141/NFM!W$15*1000)</f>
        <v>51.722496431544499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FI: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2.454400768184688</v>
      </c>
      <c r="C72" s="225">
        <v>1.6331129593571529</v>
      </c>
      <c r="D72" s="225">
        <v>1.516457768833211</v>
      </c>
      <c r="E72" s="225">
        <v>1.7454370778571939</v>
      </c>
      <c r="F72" s="225">
        <v>2.184686432836092</v>
      </c>
      <c r="G72" s="225">
        <v>1.8592740045473071</v>
      </c>
      <c r="H72" s="225">
        <v>2.1200324034730782</v>
      </c>
      <c r="I72" s="225">
        <v>3.3189714830348449</v>
      </c>
      <c r="J72" s="225">
        <v>1.7431463983794291</v>
      </c>
      <c r="K72" s="225">
        <v>1.2169809024369009</v>
      </c>
      <c r="L72" s="225">
        <v>1.588577123507132</v>
      </c>
      <c r="M72" s="225">
        <v>1.42040562935776</v>
      </c>
      <c r="N72" s="225">
        <v>1.450061544638382</v>
      </c>
      <c r="O72" s="225">
        <v>1.5725363897301261</v>
      </c>
      <c r="P72" s="225">
        <v>1.650193916050799</v>
      </c>
      <c r="Q72" s="225">
        <v>1.6192663434191239</v>
      </c>
      <c r="R72" s="225">
        <v>1.7243725136036701</v>
      </c>
      <c r="S72" s="225">
        <v>2.003253514122846</v>
      </c>
      <c r="T72" s="225">
        <v>2.1572625931992322</v>
      </c>
      <c r="U72" s="225">
        <v>2.0222552866317258</v>
      </c>
      <c r="V72" s="225">
        <v>2.1584177064819481</v>
      </c>
      <c r="W72" s="225">
        <v>1.943274311179167</v>
      </c>
      <c r="DA72" s="89" t="s">
        <v>708</v>
      </c>
    </row>
    <row r="73" spans="1:105" ht="12" customHeight="1" x14ac:dyDescent="0.25">
      <c r="A73" s="55" t="s">
        <v>92</v>
      </c>
      <c r="B73" s="261">
        <v>4.0241772828451816E-3</v>
      </c>
      <c r="C73" s="261">
        <v>2.7169498200385459E-3</v>
      </c>
      <c r="D73" s="261">
        <v>2.4678854994316592E-3</v>
      </c>
      <c r="E73" s="261">
        <v>2.8402727056330021E-3</v>
      </c>
      <c r="F73" s="261">
        <v>3.5350020146392028E-3</v>
      </c>
      <c r="G73" s="261">
        <v>3.012805488704225E-3</v>
      </c>
      <c r="H73" s="261">
        <v>3.4880815251813208E-3</v>
      </c>
      <c r="I73" s="261">
        <v>5.2858677188749861E-3</v>
      </c>
      <c r="J73" s="261">
        <v>2.8002602759049011E-3</v>
      </c>
      <c r="K73" s="261">
        <v>1.943020993531564E-3</v>
      </c>
      <c r="L73" s="261">
        <v>2.5394356509231769E-3</v>
      </c>
      <c r="M73" s="261">
        <v>2.2745001497763051E-3</v>
      </c>
      <c r="N73" s="261">
        <v>2.319833785896445E-3</v>
      </c>
      <c r="O73" s="261">
        <v>2.5130922239245822E-3</v>
      </c>
      <c r="P73" s="261">
        <v>2.6307186914099022E-3</v>
      </c>
      <c r="Q73" s="261">
        <v>2.5947226226181101E-3</v>
      </c>
      <c r="R73" s="261">
        <v>2.765223908088484E-3</v>
      </c>
      <c r="S73" s="261">
        <v>3.2093661426833208E-3</v>
      </c>
      <c r="T73" s="261">
        <v>3.4764161000878711E-3</v>
      </c>
      <c r="U73" s="261">
        <v>3.2342209476337209E-3</v>
      </c>
      <c r="V73" s="261">
        <v>3.4497825273446529E-3</v>
      </c>
      <c r="W73" s="261">
        <v>3.0498815489326089E-3</v>
      </c>
      <c r="DA73" s="67" t="s">
        <v>709</v>
      </c>
    </row>
    <row r="74" spans="1:105" ht="12" customHeight="1" x14ac:dyDescent="0.25">
      <c r="A74" s="202" t="s">
        <v>93</v>
      </c>
      <c r="B74" s="226">
        <v>5.4329241925383696E-4</v>
      </c>
      <c r="C74" s="226">
        <v>3.6680745826296807E-4</v>
      </c>
      <c r="D74" s="226">
        <v>3.3318201192163329E-4</v>
      </c>
      <c r="E74" s="226">
        <v>3.8345692078779151E-4</v>
      </c>
      <c r="F74" s="226">
        <v>4.7725029530574148E-4</v>
      </c>
      <c r="G74" s="226">
        <v>4.0675006781562052E-4</v>
      </c>
      <c r="H74" s="226">
        <v>4.7091569709138968E-4</v>
      </c>
      <c r="I74" s="226">
        <v>7.1667457254253079E-4</v>
      </c>
      <c r="J74" s="226">
        <v>3.7805495953725869E-4</v>
      </c>
      <c r="K74" s="226">
        <v>2.623215882503081E-4</v>
      </c>
      <c r="L74" s="226">
        <v>3.42841788857286E-4</v>
      </c>
      <c r="M74" s="226">
        <v>3.0707362079523059E-4</v>
      </c>
      <c r="N74" s="226">
        <v>3.1319398257607901E-4</v>
      </c>
      <c r="O74" s="226">
        <v>3.3928523973443439E-4</v>
      </c>
      <c r="P74" s="226">
        <v>3.5516564549111093E-4</v>
      </c>
      <c r="Q74" s="226">
        <v>3.503059213977196E-4</v>
      </c>
      <c r="R74" s="226">
        <v>3.7332480186900839E-4</v>
      </c>
      <c r="S74" s="226">
        <v>4.3328714750285441E-4</v>
      </c>
      <c r="T74" s="226">
        <v>4.6934078212736402E-4</v>
      </c>
      <c r="U74" s="226">
        <v>4.3664272211164451E-4</v>
      </c>
      <c r="V74" s="226">
        <v>4.6574506127512418E-4</v>
      </c>
      <c r="W74" s="226">
        <v>4.1975726833520148E-4</v>
      </c>
      <c r="DA74" s="174" t="s">
        <v>710</v>
      </c>
    </row>
    <row r="75" spans="1:105" ht="12" customHeight="1" x14ac:dyDescent="0.25">
      <c r="A75" s="202" t="s">
        <v>94</v>
      </c>
      <c r="B75" s="226">
        <v>6.9940393584299321E-2</v>
      </c>
      <c r="C75" s="226">
        <v>4.7220717778103348E-2</v>
      </c>
      <c r="D75" s="226">
        <v>4.2891967977414708E-2</v>
      </c>
      <c r="E75" s="226">
        <v>4.9364075426186267E-2</v>
      </c>
      <c r="F75" s="226">
        <v>6.143850403388619E-2</v>
      </c>
      <c r="G75" s="226">
        <v>5.2362703445293868E-2</v>
      </c>
      <c r="H75" s="226">
        <v>6.0623023683693461E-2</v>
      </c>
      <c r="I75" s="226">
        <v>9.1618649599499544E-2</v>
      </c>
      <c r="J75" s="226">
        <v>4.8668657484392981E-2</v>
      </c>
      <c r="K75" s="226">
        <v>3.3769797769464233E-2</v>
      </c>
      <c r="L75" s="226">
        <v>4.4135513031372878E-2</v>
      </c>
      <c r="M75" s="226">
        <v>3.9530921354048752E-2</v>
      </c>
      <c r="N75" s="226">
        <v>4.0318822117359127E-2</v>
      </c>
      <c r="O75" s="226">
        <v>4.3677663010576039E-2</v>
      </c>
      <c r="P75" s="226">
        <v>4.572201663955866E-2</v>
      </c>
      <c r="Q75" s="226">
        <v>4.5096403242873152E-2</v>
      </c>
      <c r="R75" s="226">
        <v>4.8059723736545781E-2</v>
      </c>
      <c r="S75" s="226">
        <v>5.5778937009627647E-2</v>
      </c>
      <c r="T75" s="226">
        <v>6.0420278037808993E-2</v>
      </c>
      <c r="U75" s="226">
        <v>5.6210914708051229E-2</v>
      </c>
      <c r="V75" s="226">
        <v>5.9957385270097793E-2</v>
      </c>
      <c r="W75" s="226">
        <v>5.286520860655438E-2</v>
      </c>
      <c r="DA75" s="174" t="s">
        <v>711</v>
      </c>
    </row>
    <row r="76" spans="1:105" ht="12" customHeight="1" x14ac:dyDescent="0.25">
      <c r="A76" s="202" t="s">
        <v>95</v>
      </c>
      <c r="B76" s="226">
        <v>1.3289040589738251E-3</v>
      </c>
      <c r="C76" s="226">
        <v>8.9721833560092983E-4</v>
      </c>
      <c r="D76" s="226">
        <v>8.1496982532505116E-4</v>
      </c>
      <c r="E76" s="226">
        <v>9.3794325195326533E-4</v>
      </c>
      <c r="F76" s="226">
        <v>1.1673637107789949E-3</v>
      </c>
      <c r="G76" s="226">
        <v>9.9491875268649713E-4</v>
      </c>
      <c r="H76" s="226">
        <v>1.1518691576052509E-3</v>
      </c>
      <c r="I76" s="226">
        <v>1.7530002530186681E-3</v>
      </c>
      <c r="J76" s="226">
        <v>9.2472994733526319E-4</v>
      </c>
      <c r="K76" s="226">
        <v>6.4164382021208001E-4</v>
      </c>
      <c r="L76" s="226">
        <v>8.3859783176070323E-4</v>
      </c>
      <c r="M76" s="226">
        <v>7.5110818155537773E-4</v>
      </c>
      <c r="N76" s="226">
        <v>7.660787081534262E-4</v>
      </c>
      <c r="O76" s="226">
        <v>8.2989844189660647E-4</v>
      </c>
      <c r="P76" s="226">
        <v>8.6874223010403721E-4</v>
      </c>
      <c r="Q76" s="226">
        <v>8.5685524835290195E-4</v>
      </c>
      <c r="R76" s="226">
        <v>9.1315988763600038E-4</v>
      </c>
      <c r="S76" s="226">
        <v>1.059828977198944E-3</v>
      </c>
      <c r="T76" s="226">
        <v>1.1480168842915421E-3</v>
      </c>
      <c r="U76" s="226">
        <v>1.0680367794059669E-3</v>
      </c>
      <c r="V76" s="226">
        <v>1.1392216795985679E-3</v>
      </c>
      <c r="W76" s="226">
        <v>1.0290315442502329E-3</v>
      </c>
      <c r="DA76" s="174" t="s">
        <v>712</v>
      </c>
    </row>
    <row r="77" spans="1:105" ht="12" customHeight="1" x14ac:dyDescent="0.25">
      <c r="A77" s="56" t="s">
        <v>96</v>
      </c>
      <c r="B77" s="262">
        <v>1.220516551219342E-2</v>
      </c>
      <c r="C77" s="262">
        <v>8.1992423826377902E-3</v>
      </c>
      <c r="D77" s="262">
        <v>7.4965746832483717E-3</v>
      </c>
      <c r="E77" s="262">
        <v>8.6070652795797176E-3</v>
      </c>
      <c r="F77" s="262">
        <v>1.078142051906447E-2</v>
      </c>
      <c r="G77" s="262">
        <v>9.1879149033386974E-3</v>
      </c>
      <c r="H77" s="262">
        <v>1.054962195536528E-2</v>
      </c>
      <c r="I77" s="262">
        <v>1.068880210188336E-2</v>
      </c>
      <c r="J77" s="262">
        <v>6.0421572504160189E-3</v>
      </c>
      <c r="K77" s="262">
        <v>3.9025751332879949E-3</v>
      </c>
      <c r="L77" s="262">
        <v>5.0396572748746694E-3</v>
      </c>
      <c r="M77" s="262">
        <v>4.5841218613180482E-3</v>
      </c>
      <c r="N77" s="262">
        <v>4.7018746653291858E-3</v>
      </c>
      <c r="O77" s="262">
        <v>5.2629443998902384E-3</v>
      </c>
      <c r="P77" s="262">
        <v>5.3730851765225861E-3</v>
      </c>
      <c r="Q77" s="262">
        <v>5.2163994795009693E-3</v>
      </c>
      <c r="R77" s="262">
        <v>5.5741900781951974E-3</v>
      </c>
      <c r="S77" s="262">
        <v>6.8092710055275233E-3</v>
      </c>
      <c r="T77" s="262">
        <v>7.3344204533202194E-3</v>
      </c>
      <c r="U77" s="262">
        <v>6.6840407274213389E-3</v>
      </c>
      <c r="V77" s="262">
        <v>7.1601838960434162E-3</v>
      </c>
      <c r="W77" s="262">
        <v>6.6623811644601991E-3</v>
      </c>
      <c r="DA77" s="68" t="s">
        <v>713</v>
      </c>
    </row>
    <row r="78" spans="1:105" ht="12" customHeight="1" x14ac:dyDescent="0.25">
      <c r="A78" s="37" t="s">
        <v>160</v>
      </c>
      <c r="B78" s="228">
        <v>8.454793906087511E-5</v>
      </c>
      <c r="C78" s="228">
        <v>7.136500710750174E-5</v>
      </c>
      <c r="D78" s="228">
        <v>5.2774438170210273E-5</v>
      </c>
      <c r="E78" s="228">
        <v>7.9940948712863447E-5</v>
      </c>
      <c r="F78" s="228">
        <v>5.518716867891863E-5</v>
      </c>
      <c r="G78" s="228">
        <v>5.249867926224971E-5</v>
      </c>
      <c r="H78" s="228">
        <v>1.319108147040057E-4</v>
      </c>
      <c r="I78" s="228">
        <v>2.6730903536845802E-4</v>
      </c>
      <c r="J78" s="228">
        <v>1.8402957366869449E-4</v>
      </c>
      <c r="K78" s="228">
        <v>1.172673327578071E-4</v>
      </c>
      <c r="L78" s="228">
        <v>1.7599212427195371E-4</v>
      </c>
      <c r="M78" s="228">
        <v>1.501284702757638E-4</v>
      </c>
      <c r="N78" s="228">
        <v>1.881767812124278E-4</v>
      </c>
      <c r="O78" s="228">
        <v>1.3863617217898489E-4</v>
      </c>
      <c r="P78" s="228">
        <v>1.4211181216216919E-4</v>
      </c>
      <c r="Q78" s="228">
        <v>1.4286163612073051E-4</v>
      </c>
      <c r="R78" s="228">
        <v>1.5281440330880069E-4</v>
      </c>
      <c r="S78" s="228">
        <v>1.8024906348736299E-4</v>
      </c>
      <c r="T78" s="228">
        <v>2.2159513446981939E-4</v>
      </c>
      <c r="U78" s="228">
        <v>2.5330941014205732E-4</v>
      </c>
      <c r="V78" s="228">
        <v>1.5143729420003671E-4</v>
      </c>
      <c r="W78" s="228">
        <v>1.7014239853166191E-4</v>
      </c>
      <c r="DA78" s="69" t="s">
        <v>714</v>
      </c>
    </row>
    <row r="79" spans="1:105" ht="12" customHeight="1" x14ac:dyDescent="0.25">
      <c r="A79" s="37" t="s">
        <v>162</v>
      </c>
      <c r="B79" s="228">
        <v>1.9632256196336581E-6</v>
      </c>
      <c r="C79" s="228">
        <v>1.657114435372676E-6</v>
      </c>
      <c r="D79" s="228">
        <v>1.225436482880211E-6</v>
      </c>
      <c r="E79" s="228">
        <v>1.2375173203477741E-6</v>
      </c>
      <c r="F79" s="228">
        <v>1.287442816842545E-6</v>
      </c>
      <c r="G79" s="228">
        <v>7.3483437321968914E-6</v>
      </c>
      <c r="H79" s="228">
        <v>1.000754734028442E-5</v>
      </c>
      <c r="I79" s="228">
        <v>1.4558946366432739E-5</v>
      </c>
      <c r="J79" s="228">
        <v>8.5909727998976132E-6</v>
      </c>
      <c r="K79" s="228">
        <v>2.417610687782352E-5</v>
      </c>
      <c r="L79" s="228">
        <v>3.1829580273002659E-5</v>
      </c>
      <c r="M79" s="228">
        <v>3.6040942416540233E-5</v>
      </c>
      <c r="N79" s="228">
        <v>3.02560408682947E-5</v>
      </c>
      <c r="O79" s="228">
        <v>3.2576847834567107E-5</v>
      </c>
      <c r="P79" s="228">
        <v>3.2298686016233452E-5</v>
      </c>
      <c r="Q79" s="228">
        <v>3.3613168020672088E-5</v>
      </c>
      <c r="R79" s="228">
        <v>3.1268640391833278E-5</v>
      </c>
      <c r="S79" s="228">
        <v>3.5839503025320657E-5</v>
      </c>
      <c r="T79" s="228">
        <v>4.1200677986735667E-5</v>
      </c>
      <c r="U79" s="228">
        <v>3.5311330202227297E-5</v>
      </c>
      <c r="V79" s="228">
        <v>4.0107060016625507E-5</v>
      </c>
      <c r="W79" s="228">
        <v>4.0916139120383371E-5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1.2118654347512921E-2</v>
      </c>
      <c r="C82" s="228">
        <v>8.1262202610949165E-3</v>
      </c>
      <c r="D82" s="228">
        <v>7.4425748085952814E-3</v>
      </c>
      <c r="E82" s="228">
        <v>8.5258868135465061E-3</v>
      </c>
      <c r="F82" s="228">
        <v>1.0724945907568711E-2</v>
      </c>
      <c r="G82" s="228">
        <v>9.1280678803442507E-3</v>
      </c>
      <c r="H82" s="228">
        <v>1.040770359332099E-2</v>
      </c>
      <c r="I82" s="228">
        <v>1.0406934120148471E-2</v>
      </c>
      <c r="J82" s="228">
        <v>5.8495367039474271E-3</v>
      </c>
      <c r="K82" s="228">
        <v>3.7611316936523639E-3</v>
      </c>
      <c r="L82" s="228">
        <v>4.8318355703297119E-3</v>
      </c>
      <c r="M82" s="228">
        <v>4.3979524486257443E-3</v>
      </c>
      <c r="N82" s="228">
        <v>4.4834418432484636E-3</v>
      </c>
      <c r="O82" s="228">
        <v>5.091731379876686E-3</v>
      </c>
      <c r="P82" s="228">
        <v>5.1986746783441833E-3</v>
      </c>
      <c r="Q82" s="228">
        <v>5.0399246753595663E-3</v>
      </c>
      <c r="R82" s="228">
        <v>5.3901070344945616E-3</v>
      </c>
      <c r="S82" s="228">
        <v>6.5931824390148396E-3</v>
      </c>
      <c r="T82" s="228">
        <v>7.0716246408636637E-3</v>
      </c>
      <c r="U82" s="228">
        <v>6.3954199870770541E-3</v>
      </c>
      <c r="V82" s="228">
        <v>6.968639541826754E-3</v>
      </c>
      <c r="W82" s="228">
        <v>6.4513226268081538E-3</v>
      </c>
      <c r="DA82" s="69" t="s">
        <v>718</v>
      </c>
    </row>
    <row r="83" spans="1:105" ht="12" customHeight="1" x14ac:dyDescent="0.25">
      <c r="A83" s="57" t="s">
        <v>560</v>
      </c>
      <c r="B83" s="263">
        <v>0.68145793728954729</v>
      </c>
      <c r="C83" s="263">
        <v>0.45028963545135853</v>
      </c>
      <c r="D83" s="263">
        <v>0.42174343642637008</v>
      </c>
      <c r="E83" s="263">
        <v>0.48532353987107218</v>
      </c>
      <c r="F83" s="263">
        <v>0.61148304113632468</v>
      </c>
      <c r="G83" s="263">
        <v>0.51999051310385813</v>
      </c>
      <c r="H83" s="263">
        <v>0.58641877994238867</v>
      </c>
      <c r="I83" s="263">
        <v>0.59966934722006993</v>
      </c>
      <c r="J83" s="263">
        <v>0.33930676304625718</v>
      </c>
      <c r="K83" s="263">
        <v>0.22016593060572581</v>
      </c>
      <c r="L83" s="263">
        <v>0.28403496136546252</v>
      </c>
      <c r="M83" s="263">
        <v>0.25787256492949462</v>
      </c>
      <c r="N83" s="263">
        <v>0.26569082777542341</v>
      </c>
      <c r="O83" s="263">
        <v>0.29763880108372698</v>
      </c>
      <c r="P83" s="263">
        <v>0.30505214842477552</v>
      </c>
      <c r="Q83" s="263">
        <v>0.29417803364219047</v>
      </c>
      <c r="R83" s="263">
        <v>0.31391448862936072</v>
      </c>
      <c r="S83" s="263">
        <v>0.38395475542643731</v>
      </c>
      <c r="T83" s="263">
        <v>0.4127380573350426</v>
      </c>
      <c r="U83" s="263">
        <v>0.38199804311122743</v>
      </c>
      <c r="V83" s="263">
        <v>0.40718286274794308</v>
      </c>
      <c r="W83" s="263">
        <v>0.37589756611965358</v>
      </c>
      <c r="DA83" s="70" t="s">
        <v>719</v>
      </c>
    </row>
    <row r="84" spans="1:105" ht="12" customHeight="1" x14ac:dyDescent="0.25">
      <c r="A84" s="60" t="s">
        <v>562</v>
      </c>
      <c r="B84" s="264">
        <v>5.0085046789784822E-2</v>
      </c>
      <c r="C84" s="264">
        <v>5.1287692428757137E-2</v>
      </c>
      <c r="D84" s="264">
        <v>2.6031982288484742E-2</v>
      </c>
      <c r="E84" s="264">
        <v>2.9546842572923289E-2</v>
      </c>
      <c r="F84" s="264">
        <v>2.494500963718075E-2</v>
      </c>
      <c r="G84" s="264">
        <v>2.3598966837993129E-2</v>
      </c>
      <c r="H84" s="264">
        <v>5.5653859473217999E-2</v>
      </c>
      <c r="I84" s="264">
        <v>8.2237693234970294E-2</v>
      </c>
      <c r="J84" s="264">
        <v>4.7506111529809228E-2</v>
      </c>
      <c r="K84" s="264">
        <v>2.8119188911382969E-2</v>
      </c>
      <c r="L84" s="264">
        <v>3.8473786501893828E-2</v>
      </c>
      <c r="M84" s="264">
        <v>3.6544916430619197E-2</v>
      </c>
      <c r="N84" s="264">
        <v>3.6197300820099178E-2</v>
      </c>
      <c r="O84" s="264">
        <v>3.5068074296581909E-2</v>
      </c>
      <c r="P84" s="264">
        <v>3.2754713769874141E-2</v>
      </c>
      <c r="Q84" s="264">
        <v>4.0373346074403182E-2</v>
      </c>
      <c r="R84" s="264">
        <v>4.3928413162038021E-2</v>
      </c>
      <c r="S84" s="264">
        <v>5.0596512099802073E-2</v>
      </c>
      <c r="T84" s="264">
        <v>5.9935490951734928E-2</v>
      </c>
      <c r="U84" s="264">
        <v>3.8628763649534423E-2</v>
      </c>
      <c r="V84" s="264">
        <v>3.920969462046555E-2</v>
      </c>
      <c r="W84" s="264">
        <v>3.596476962887668E-2</v>
      </c>
      <c r="DA84" s="72" t="s">
        <v>720</v>
      </c>
    </row>
    <row r="85" spans="1:105" ht="12" customHeight="1" x14ac:dyDescent="0.25">
      <c r="A85" s="59" t="s">
        <v>33</v>
      </c>
      <c r="B85" s="232">
        <v>2.2966275876531241E-2</v>
      </c>
      <c r="C85" s="232">
        <v>1.8276806072462359E-2</v>
      </c>
      <c r="D85" s="232">
        <v>1.7878030385267901E-2</v>
      </c>
      <c r="E85" s="232">
        <v>1.9802703883094151E-2</v>
      </c>
      <c r="F85" s="232">
        <v>1.7558669448087441E-2</v>
      </c>
      <c r="G85" s="232">
        <v>1.4948783850613019E-2</v>
      </c>
      <c r="H85" s="232">
        <v>2.9387041442033981E-2</v>
      </c>
      <c r="I85" s="232">
        <v>3.8742833544031657E-2</v>
      </c>
      <c r="J85" s="232">
        <v>2.2936262622829391E-2</v>
      </c>
      <c r="K85" s="232">
        <v>1.0470414206319469E-2</v>
      </c>
      <c r="L85" s="232">
        <v>1.303232611066556E-2</v>
      </c>
      <c r="M85" s="232">
        <v>1.384184637206376E-2</v>
      </c>
      <c r="N85" s="232">
        <v>1.372432875280729E-2</v>
      </c>
      <c r="O85" s="232">
        <v>1.516332887958243E-2</v>
      </c>
      <c r="P85" s="232">
        <v>1.435170938499797E-2</v>
      </c>
      <c r="Q85" s="232">
        <v>2.361506835853034E-2</v>
      </c>
      <c r="R85" s="232">
        <v>2.5149398756232968E-2</v>
      </c>
      <c r="S85" s="232">
        <v>2.8260472197586629E-2</v>
      </c>
      <c r="T85" s="232">
        <v>3.4909634149371101E-2</v>
      </c>
      <c r="U85" s="232">
        <v>1.581265568072274E-2</v>
      </c>
      <c r="V85" s="232">
        <v>1.8594676125460001E-2</v>
      </c>
      <c r="W85" s="232">
        <v>1.7532726954402281E-2</v>
      </c>
      <c r="DA85" s="71" t="s">
        <v>721</v>
      </c>
    </row>
    <row r="86" spans="1:105" ht="12" customHeight="1" x14ac:dyDescent="0.25">
      <c r="A86" s="59" t="s">
        <v>160</v>
      </c>
      <c r="B86" s="232">
        <v>4.5297898575802908E-3</v>
      </c>
      <c r="C86" s="232">
        <v>3.603422878969149E-3</v>
      </c>
      <c r="D86" s="232">
        <v>2.885509634510047E-3</v>
      </c>
      <c r="E86" s="232">
        <v>4.3946606963817421E-3</v>
      </c>
      <c r="F86" s="232">
        <v>3.1037210224532071E-3</v>
      </c>
      <c r="G86" s="232">
        <v>2.9358738509478112E-3</v>
      </c>
      <c r="H86" s="232">
        <v>6.9178508826783667E-3</v>
      </c>
      <c r="I86" s="232">
        <v>1.3667444657036299E-2</v>
      </c>
      <c r="J86" s="232">
        <v>9.4405197308582312E-3</v>
      </c>
      <c r="K86" s="232">
        <v>6.1575641866625898E-3</v>
      </c>
      <c r="L86" s="232">
        <v>9.1978068788993537E-3</v>
      </c>
      <c r="M86" s="232">
        <v>7.7694754238743112E-3</v>
      </c>
      <c r="N86" s="232">
        <v>9.9053182290811895E-3</v>
      </c>
      <c r="O86" s="232">
        <v>7.351921793160565E-3</v>
      </c>
      <c r="P86" s="232">
        <v>7.6546367052657532E-3</v>
      </c>
      <c r="Q86" s="232">
        <v>7.3983472258229762E-3</v>
      </c>
      <c r="R86" s="232">
        <v>7.8713960419594369E-3</v>
      </c>
      <c r="S86" s="232">
        <v>9.3720073391380439E-3</v>
      </c>
      <c r="T86" s="232">
        <v>1.136884258044373E-2</v>
      </c>
      <c r="U86" s="232">
        <v>1.3985795969281151E-2</v>
      </c>
      <c r="V86" s="232">
        <v>8.2232688593069769E-3</v>
      </c>
      <c r="W86" s="232">
        <v>9.3276470860881935E-3</v>
      </c>
      <c r="DA86" s="71" t="s">
        <v>722</v>
      </c>
    </row>
    <row r="87" spans="1:105" ht="12" customHeight="1" x14ac:dyDescent="0.25">
      <c r="A87" s="59" t="s">
        <v>70</v>
      </c>
      <c r="B87" s="232">
        <v>2.2486316747447419E-2</v>
      </c>
      <c r="C87" s="232">
        <v>2.9325794585667111E-2</v>
      </c>
      <c r="D87" s="232">
        <v>5.2030443452224864E-3</v>
      </c>
      <c r="E87" s="232">
        <v>5.2830759291886756E-3</v>
      </c>
      <c r="F87" s="232">
        <v>4.211947268549089E-3</v>
      </c>
      <c r="G87" s="232">
        <v>5.3132090837511563E-3</v>
      </c>
      <c r="H87" s="232">
        <v>1.8836704500807589E-2</v>
      </c>
      <c r="I87" s="232">
        <v>2.910084434383094E-2</v>
      </c>
      <c r="J87" s="232">
        <v>1.4699174279319591E-2</v>
      </c>
      <c r="K87" s="232">
        <v>1.0252150024307729E-2</v>
      </c>
      <c r="L87" s="232">
        <v>1.461998933870487E-2</v>
      </c>
      <c r="M87" s="232">
        <v>1.3113059690403731E-2</v>
      </c>
      <c r="N87" s="232">
        <v>1.1013160954675451E-2</v>
      </c>
      <c r="O87" s="232">
        <v>1.086662930394753E-2</v>
      </c>
      <c r="P87" s="232">
        <v>9.0503058343561465E-3</v>
      </c>
      <c r="Q87" s="232">
        <v>7.6608937118912059E-3</v>
      </c>
      <c r="R87" s="232">
        <v>9.3355525816594901E-3</v>
      </c>
      <c r="S87" s="232">
        <v>1.114518700069066E-2</v>
      </c>
      <c r="T87" s="232">
        <v>1.159384600790323E-2</v>
      </c>
      <c r="U87" s="232">
        <v>6.9273759845621891E-3</v>
      </c>
      <c r="V87" s="232">
        <v>1.0266026402193981E-2</v>
      </c>
      <c r="W87" s="232">
        <v>6.9273270171705068E-3</v>
      </c>
      <c r="DA87" s="71" t="s">
        <v>723</v>
      </c>
    </row>
    <row r="88" spans="1:105" ht="12" customHeight="1" x14ac:dyDescent="0.25">
      <c r="A88" s="59" t="s">
        <v>162</v>
      </c>
      <c r="B88" s="232">
        <v>1.026643082258619E-4</v>
      </c>
      <c r="C88" s="232">
        <v>8.1668891658525272E-5</v>
      </c>
      <c r="D88" s="232">
        <v>6.5397923484308729E-5</v>
      </c>
      <c r="E88" s="232">
        <v>6.6402064258718767E-5</v>
      </c>
      <c r="F88" s="232">
        <v>7.0671898091014007E-5</v>
      </c>
      <c r="G88" s="232">
        <v>4.0110005268113869E-4</v>
      </c>
      <c r="H88" s="232">
        <v>5.12262647698064E-4</v>
      </c>
      <c r="I88" s="232">
        <v>7.2657069007139494E-4</v>
      </c>
      <c r="J88" s="232">
        <v>4.3015489680200741E-4</v>
      </c>
      <c r="K88" s="232">
        <v>1.239060494093175E-3</v>
      </c>
      <c r="L88" s="232">
        <v>1.6236641736240411E-3</v>
      </c>
      <c r="M88" s="232">
        <v>1.8205349442773969E-3</v>
      </c>
      <c r="N88" s="232">
        <v>1.554492883535251E-3</v>
      </c>
      <c r="O88" s="232">
        <v>1.686194319891376E-3</v>
      </c>
      <c r="P88" s="232">
        <v>1.698061845254269E-3</v>
      </c>
      <c r="Q88" s="232">
        <v>1.6990367781586559E-3</v>
      </c>
      <c r="R88" s="232">
        <v>1.5720657821861269E-3</v>
      </c>
      <c r="S88" s="232">
        <v>1.8188455623867339E-3</v>
      </c>
      <c r="T88" s="232">
        <v>2.0631682140168799E-3</v>
      </c>
      <c r="U88" s="232">
        <v>1.902936014968338E-3</v>
      </c>
      <c r="V88" s="232">
        <v>2.125723233504591E-3</v>
      </c>
      <c r="W88" s="232">
        <v>2.177068571215704E-3</v>
      </c>
      <c r="DA88" s="71" t="s">
        <v>724</v>
      </c>
    </row>
    <row r="89" spans="1:105" ht="12" customHeight="1" x14ac:dyDescent="0.25">
      <c r="A89" s="60" t="s">
        <v>568</v>
      </c>
      <c r="B89" s="264">
        <v>0.63137289049976253</v>
      </c>
      <c r="C89" s="264">
        <v>0.39900194302260139</v>
      </c>
      <c r="D89" s="264">
        <v>0.39571145413788539</v>
      </c>
      <c r="E89" s="264">
        <v>0.45577669729814901</v>
      </c>
      <c r="F89" s="264">
        <v>0.58653803149914396</v>
      </c>
      <c r="G89" s="264">
        <v>0.49639154626586501</v>
      </c>
      <c r="H89" s="264">
        <v>0.53076492046917068</v>
      </c>
      <c r="I89" s="264">
        <v>0.5174316539850996</v>
      </c>
      <c r="J89" s="264">
        <v>0.29180065151644802</v>
      </c>
      <c r="K89" s="264">
        <v>0.1920467416943428</v>
      </c>
      <c r="L89" s="264">
        <v>0.2455611748635686</v>
      </c>
      <c r="M89" s="264">
        <v>0.2213276484988754</v>
      </c>
      <c r="N89" s="264">
        <v>0.22949352695532421</v>
      </c>
      <c r="O89" s="264">
        <v>0.2625707267871451</v>
      </c>
      <c r="P89" s="264">
        <v>0.27229743465490142</v>
      </c>
      <c r="Q89" s="264">
        <v>0.25380468756778729</v>
      </c>
      <c r="R89" s="264">
        <v>0.26998607546732262</v>
      </c>
      <c r="S89" s="264">
        <v>0.33335824332663522</v>
      </c>
      <c r="T89" s="264">
        <v>0.35280256638330759</v>
      </c>
      <c r="U89" s="264">
        <v>0.34336927946169288</v>
      </c>
      <c r="V89" s="264">
        <v>0.36797316812747749</v>
      </c>
      <c r="W89" s="264">
        <v>0.33993279649077701</v>
      </c>
      <c r="DA89" s="72" t="s">
        <v>725</v>
      </c>
    </row>
    <row r="90" spans="1:105" ht="12" customHeight="1" x14ac:dyDescent="0.25">
      <c r="A90" s="57" t="s">
        <v>519</v>
      </c>
      <c r="B90" s="296">
        <v>1.3454296144618489</v>
      </c>
      <c r="C90" s="296">
        <v>0.88902480618414648</v>
      </c>
      <c r="D90" s="296">
        <v>0.83266490567245521</v>
      </c>
      <c r="E90" s="296">
        <v>0.95819364249411398</v>
      </c>
      <c r="F90" s="296">
        <v>1.207275383068054</v>
      </c>
      <c r="G90" s="296">
        <v>1.0266380319111059</v>
      </c>
      <c r="H90" s="296">
        <v>1.1577900114410751</v>
      </c>
      <c r="I90" s="296">
        <v>1.1839511354786341</v>
      </c>
      <c r="J90" s="296">
        <v>0.6699068899327445</v>
      </c>
      <c r="K90" s="296">
        <v>0.43468238745693077</v>
      </c>
      <c r="L90" s="296">
        <v>0.56078156501279042</v>
      </c>
      <c r="M90" s="296">
        <v>0.5091281011317379</v>
      </c>
      <c r="N90" s="296">
        <v>0.52456400963167793</v>
      </c>
      <c r="O90" s="296">
        <v>0.58764016893505833</v>
      </c>
      <c r="P90" s="296">
        <v>0.60227663658647335</v>
      </c>
      <c r="Q90" s="296">
        <v>0.58080743759564712</v>
      </c>
      <c r="R90" s="296">
        <v>0.61977390870294524</v>
      </c>
      <c r="S90" s="296">
        <v>0.75805720396898335</v>
      </c>
      <c r="T90" s="296">
        <v>0.81488522617071124</v>
      </c>
      <c r="U90" s="296">
        <v>0.75419398871855048</v>
      </c>
      <c r="V90" s="296">
        <v>0.80391738369270038</v>
      </c>
      <c r="W90" s="296">
        <v>0.74214957341765597</v>
      </c>
      <c r="DA90" s="70" t="s">
        <v>726</v>
      </c>
    </row>
    <row r="91" spans="1:105" ht="12" customHeight="1" x14ac:dyDescent="0.25">
      <c r="A91" s="60" t="s">
        <v>521</v>
      </c>
      <c r="B91" s="264">
        <v>9.8884907644786912E-2</v>
      </c>
      <c r="C91" s="264">
        <v>0.1012593389483719</v>
      </c>
      <c r="D91" s="264">
        <v>5.1395982022573707E-2</v>
      </c>
      <c r="E91" s="264">
        <v>5.833551102151481E-2</v>
      </c>
      <c r="F91" s="264">
        <v>4.9249928517068581E-2</v>
      </c>
      <c r="G91" s="264">
        <v>4.6592382474588988E-2</v>
      </c>
      <c r="H91" s="264">
        <v>0.1098796368741249</v>
      </c>
      <c r="I91" s="264">
        <v>0.16236516129438741</v>
      </c>
      <c r="J91" s="264">
        <v>9.3793212790733507E-2</v>
      </c>
      <c r="K91" s="264">
        <v>5.5516837394979431E-2</v>
      </c>
      <c r="L91" s="264">
        <v>7.5960332850501994E-2</v>
      </c>
      <c r="M91" s="264">
        <v>7.2152087653939892E-2</v>
      </c>
      <c r="N91" s="264">
        <v>7.1465776274688711E-2</v>
      </c>
      <c r="O91" s="264">
        <v>6.9236299262183998E-2</v>
      </c>
      <c r="P91" s="264">
        <v>6.4668939207740528E-2</v>
      </c>
      <c r="Q91" s="264">
        <v>7.971070915905859E-2</v>
      </c>
      <c r="R91" s="264">
        <v>8.6729620054904907E-2</v>
      </c>
      <c r="S91" s="264">
        <v>9.9894714027854589E-2</v>
      </c>
      <c r="T91" s="264">
        <v>0.1183330328567461</v>
      </c>
      <c r="U91" s="264">
        <v>7.6266310420929628E-2</v>
      </c>
      <c r="V91" s="264">
        <v>7.7413265631925604E-2</v>
      </c>
      <c r="W91" s="264">
        <v>7.1006680659482901E-2</v>
      </c>
      <c r="DA91" s="72" t="s">
        <v>727</v>
      </c>
    </row>
    <row r="92" spans="1:105" ht="12" customHeight="1" x14ac:dyDescent="0.25">
      <c r="A92" s="59" t="s">
        <v>33</v>
      </c>
      <c r="B92" s="299">
        <v>4.5343235447644223E-2</v>
      </c>
      <c r="C92" s="299">
        <v>3.6084627974945459E-2</v>
      </c>
      <c r="D92" s="299">
        <v>3.5297309213625012E-2</v>
      </c>
      <c r="E92" s="299">
        <v>3.9097268947669503E-2</v>
      </c>
      <c r="F92" s="299">
        <v>3.4666782164084843E-2</v>
      </c>
      <c r="G92" s="299">
        <v>2.9513980822939791E-2</v>
      </c>
      <c r="H92" s="299">
        <v>5.8020009268349937E-2</v>
      </c>
      <c r="I92" s="299">
        <v>7.6491523168154385E-2</v>
      </c>
      <c r="J92" s="299">
        <v>4.5283979082508252E-2</v>
      </c>
      <c r="K92" s="299">
        <v>2.0672156824374479E-2</v>
      </c>
      <c r="L92" s="299">
        <v>2.5730241787709551E-2</v>
      </c>
      <c r="M92" s="299">
        <v>2.7328509961859909E-2</v>
      </c>
      <c r="N92" s="299">
        <v>2.7096490233984132E-2</v>
      </c>
      <c r="O92" s="299">
        <v>2.9937565639867929E-2</v>
      </c>
      <c r="P92" s="299">
        <v>2.833515286582091E-2</v>
      </c>
      <c r="Q92" s="299">
        <v>4.6624172349478098E-2</v>
      </c>
      <c r="R92" s="299">
        <v>4.9653462115547727E-2</v>
      </c>
      <c r="S92" s="299">
        <v>5.5795778628011307E-2</v>
      </c>
      <c r="T92" s="299">
        <v>6.8923484553436179E-2</v>
      </c>
      <c r="U92" s="299">
        <v>3.121955746931631E-2</v>
      </c>
      <c r="V92" s="299">
        <v>3.6712211512316253E-2</v>
      </c>
      <c r="W92" s="299">
        <v>3.4615562862984887E-2</v>
      </c>
      <c r="DA92" s="71" t="s">
        <v>728</v>
      </c>
    </row>
    <row r="93" spans="1:105" ht="12" customHeight="1" x14ac:dyDescent="0.25">
      <c r="A93" s="59" t="s">
        <v>160</v>
      </c>
      <c r="B93" s="299">
        <v>8.943344978734797E-3</v>
      </c>
      <c r="C93" s="299">
        <v>7.1143816654006048E-3</v>
      </c>
      <c r="D93" s="299">
        <v>5.6969768824268064E-3</v>
      </c>
      <c r="E93" s="299">
        <v>8.6765540804189922E-3</v>
      </c>
      <c r="F93" s="299">
        <v>6.1278003382651443E-3</v>
      </c>
      <c r="G93" s="299">
        <v>5.7964129658541258E-3</v>
      </c>
      <c r="H93" s="299">
        <v>1.3658189209749899E-2</v>
      </c>
      <c r="I93" s="299">
        <v>2.6984181692467121E-2</v>
      </c>
      <c r="J93" s="299">
        <v>1.863879504042119E-2</v>
      </c>
      <c r="K93" s="299">
        <v>1.21571248295043E-2</v>
      </c>
      <c r="L93" s="299">
        <v>1.815959736589589E-2</v>
      </c>
      <c r="M93" s="299">
        <v>1.5339585544621059E-2</v>
      </c>
      <c r="N93" s="299">
        <v>1.9556465273677069E-2</v>
      </c>
      <c r="O93" s="299">
        <v>1.4515192739655271E-2</v>
      </c>
      <c r="P93" s="299">
        <v>1.51128548772561E-2</v>
      </c>
      <c r="Q93" s="299">
        <v>1.4606852325009349E-2</v>
      </c>
      <c r="R93" s="299">
        <v>1.5540811490335919E-2</v>
      </c>
      <c r="S93" s="299">
        <v>1.850352828992359E-2</v>
      </c>
      <c r="T93" s="299">
        <v>2.244595983535326E-2</v>
      </c>
      <c r="U93" s="299">
        <v>2.761271539918515E-2</v>
      </c>
      <c r="V93" s="299">
        <v>1.623552804300607E-2</v>
      </c>
      <c r="W93" s="299">
        <v>1.8415946071135929E-2</v>
      </c>
      <c r="DA93" s="71" t="s">
        <v>729</v>
      </c>
    </row>
    <row r="94" spans="1:105" ht="12" customHeight="1" x14ac:dyDescent="0.25">
      <c r="A94" s="59" t="s">
        <v>70</v>
      </c>
      <c r="B94" s="299">
        <v>4.4395632975554551E-2</v>
      </c>
      <c r="C94" s="299">
        <v>5.7899087154394631E-2</v>
      </c>
      <c r="D94" s="299">
        <v>1.027257819501514E-2</v>
      </c>
      <c r="E94" s="299">
        <v>1.043058774669587E-2</v>
      </c>
      <c r="F94" s="299">
        <v>8.315815664569506E-3</v>
      </c>
      <c r="G94" s="299">
        <v>1.0490080836888309E-2</v>
      </c>
      <c r="H94" s="299">
        <v>3.7190057797338499E-2</v>
      </c>
      <c r="I94" s="299">
        <v>5.7454958910250112E-2</v>
      </c>
      <c r="J94" s="299">
        <v>2.9021166680063919E-2</v>
      </c>
      <c r="K94" s="299">
        <v>2.0241229135098619E-2</v>
      </c>
      <c r="L94" s="299">
        <v>2.8864828690156281E-2</v>
      </c>
      <c r="M94" s="299">
        <v>2.5889637317671792E-2</v>
      </c>
      <c r="N94" s="299">
        <v>2.1743723400142089E-2</v>
      </c>
      <c r="O94" s="299">
        <v>2.145442011147624E-2</v>
      </c>
      <c r="P94" s="299">
        <v>1.7868380164315089E-2</v>
      </c>
      <c r="Q94" s="299">
        <v>1.5125208335263001E-2</v>
      </c>
      <c r="R94" s="299">
        <v>1.8431554206688551E-2</v>
      </c>
      <c r="S94" s="299">
        <v>2.2004387694251979E-2</v>
      </c>
      <c r="T94" s="299">
        <v>2.289019308599748E-2</v>
      </c>
      <c r="U94" s="299">
        <v>1.367699499871208E-2</v>
      </c>
      <c r="V94" s="299">
        <v>2.02686258220077E-2</v>
      </c>
      <c r="W94" s="299">
        <v>1.367689832043553E-2</v>
      </c>
      <c r="DA94" s="71" t="s">
        <v>730</v>
      </c>
    </row>
    <row r="95" spans="1:105" ht="12" customHeight="1" x14ac:dyDescent="0.25">
      <c r="A95" s="59" t="s">
        <v>162</v>
      </c>
      <c r="B95" s="299">
        <v>2.0269424285335489E-4</v>
      </c>
      <c r="C95" s="299">
        <v>1.6124215363122111E-4</v>
      </c>
      <c r="D95" s="299">
        <v>1.2911773150675531E-4</v>
      </c>
      <c r="E95" s="299">
        <v>1.3110024673044379E-4</v>
      </c>
      <c r="F95" s="299">
        <v>1.3953035014907961E-4</v>
      </c>
      <c r="G95" s="299">
        <v>7.9190784890677312E-4</v>
      </c>
      <c r="H95" s="299">
        <v>1.011380598686564E-3</v>
      </c>
      <c r="I95" s="299">
        <v>1.4344975235157939E-3</v>
      </c>
      <c r="J95" s="299">
        <v>8.4927198774015754E-4</v>
      </c>
      <c r="K95" s="299">
        <v>2.4463266060020402E-3</v>
      </c>
      <c r="L95" s="299">
        <v>3.2056650067402771E-3</v>
      </c>
      <c r="M95" s="299">
        <v>3.594354829787135E-3</v>
      </c>
      <c r="N95" s="299">
        <v>3.0690973668854229E-3</v>
      </c>
      <c r="O95" s="299">
        <v>3.329120771184559E-3</v>
      </c>
      <c r="P95" s="299">
        <v>3.352551300348425E-3</v>
      </c>
      <c r="Q95" s="299">
        <v>3.3544761493081322E-3</v>
      </c>
      <c r="R95" s="299">
        <v>3.1037922423327101E-3</v>
      </c>
      <c r="S95" s="299">
        <v>3.5910194156677038E-3</v>
      </c>
      <c r="T95" s="299">
        <v>4.073395381959187E-3</v>
      </c>
      <c r="U95" s="299">
        <v>3.757042553716089E-3</v>
      </c>
      <c r="V95" s="299">
        <v>4.1969002545955789E-3</v>
      </c>
      <c r="W95" s="299">
        <v>4.298273404926535E-3</v>
      </c>
      <c r="DA95" s="71" t="s">
        <v>731</v>
      </c>
    </row>
    <row r="96" spans="1:105" ht="12" customHeight="1" x14ac:dyDescent="0.25">
      <c r="A96" s="60" t="s">
        <v>527</v>
      </c>
      <c r="B96" s="264">
        <v>1.246544706817063</v>
      </c>
      <c r="C96" s="264">
        <v>0.78776546723577456</v>
      </c>
      <c r="D96" s="264">
        <v>0.78126892364988154</v>
      </c>
      <c r="E96" s="264">
        <v>0.89985813147259919</v>
      </c>
      <c r="F96" s="264">
        <v>1.158025454550986</v>
      </c>
      <c r="G96" s="264">
        <v>0.98004564943651729</v>
      </c>
      <c r="H96" s="264">
        <v>1.04791037456695</v>
      </c>
      <c r="I96" s="264">
        <v>1.0215859741842459</v>
      </c>
      <c r="J96" s="264">
        <v>0.576113677142011</v>
      </c>
      <c r="K96" s="264">
        <v>0.37916555006195141</v>
      </c>
      <c r="L96" s="264">
        <v>0.48482123216228851</v>
      </c>
      <c r="M96" s="264">
        <v>0.43697601347779802</v>
      </c>
      <c r="N96" s="264">
        <v>0.45309823335698918</v>
      </c>
      <c r="O96" s="264">
        <v>0.51840386967287433</v>
      </c>
      <c r="P96" s="264">
        <v>0.53760769737873282</v>
      </c>
      <c r="Q96" s="264">
        <v>0.50109672843658859</v>
      </c>
      <c r="R96" s="264">
        <v>0.53304428864804032</v>
      </c>
      <c r="S96" s="264">
        <v>0.6581624899411288</v>
      </c>
      <c r="T96" s="264">
        <v>0.69655219331396512</v>
      </c>
      <c r="U96" s="264">
        <v>0.67792767829762091</v>
      </c>
      <c r="V96" s="264">
        <v>0.72650411806077475</v>
      </c>
      <c r="W96" s="264">
        <v>0.67114289275817307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0.33947128357572504</v>
      </c>
      <c r="C97" s="296">
        <f t="shared" si="1"/>
        <v>0.234397581947004</v>
      </c>
      <c r="D97" s="296">
        <f t="shared" si="1"/>
        <v>0.20804484673704454</v>
      </c>
      <c r="E97" s="296">
        <f t="shared" si="1"/>
        <v>0.23978708190786818</v>
      </c>
      <c r="F97" s="296">
        <f t="shared" si="1"/>
        <v>0.28852846805803756</v>
      </c>
      <c r="G97" s="296">
        <f t="shared" si="1"/>
        <v>0.24668036687450315</v>
      </c>
      <c r="H97" s="296">
        <f t="shared" si="1"/>
        <v>0.29954010007067816</v>
      </c>
      <c r="I97" s="296">
        <f t="shared" si="1"/>
        <v>1.425288006090323</v>
      </c>
      <c r="J97" s="296">
        <f t="shared" si="1"/>
        <v>0.67511888548284094</v>
      </c>
      <c r="K97" s="296">
        <f t="shared" si="1"/>
        <v>0.52161322506949848</v>
      </c>
      <c r="L97" s="296">
        <f t="shared" si="1"/>
        <v>0.69086455155109106</v>
      </c>
      <c r="M97" s="296">
        <f t="shared" si="1"/>
        <v>0.60595723812903435</v>
      </c>
      <c r="N97" s="296">
        <f t="shared" si="1"/>
        <v>0.61138690397196671</v>
      </c>
      <c r="O97" s="296">
        <f t="shared" si="1"/>
        <v>0.6346345363953193</v>
      </c>
      <c r="P97" s="296">
        <f t="shared" si="1"/>
        <v>0.68791540265646423</v>
      </c>
      <c r="Q97" s="296">
        <f t="shared" si="1"/>
        <v>0.69016618566654386</v>
      </c>
      <c r="R97" s="296">
        <f t="shared" si="1"/>
        <v>0.73299849385903015</v>
      </c>
      <c r="S97" s="296">
        <f t="shared" si="1"/>
        <v>0.79395086444488472</v>
      </c>
      <c r="T97" s="296">
        <f t="shared" si="1"/>
        <v>0.85679083743584183</v>
      </c>
      <c r="U97" s="296">
        <f t="shared" si="1"/>
        <v>0.81842939891732425</v>
      </c>
      <c r="V97" s="296">
        <f t="shared" si="1"/>
        <v>0.87514514160694512</v>
      </c>
      <c r="W97" s="296">
        <f t="shared" si="1"/>
        <v>0.76120091150932501</v>
      </c>
      <c r="DA97" s="70"/>
    </row>
    <row r="98" spans="1:105" ht="12" customHeight="1" x14ac:dyDescent="0.25">
      <c r="A98" s="60" t="s">
        <v>530</v>
      </c>
      <c r="B98" s="264">
        <v>4.1563126136205438E-3</v>
      </c>
      <c r="C98" s="264">
        <v>3.4851166714560378E-3</v>
      </c>
      <c r="D98" s="264">
        <v>3.0363402668829391E-3</v>
      </c>
      <c r="E98" s="264">
        <v>3.531287451345351E-3</v>
      </c>
      <c r="F98" s="264">
        <v>2.9831199077599811E-3</v>
      </c>
      <c r="G98" s="264">
        <v>2.644701116058835E-3</v>
      </c>
      <c r="H98" s="264">
        <v>5.5423706049032937E-3</v>
      </c>
      <c r="I98" s="264">
        <v>1.20069960977932E-2</v>
      </c>
      <c r="J98" s="264">
        <v>6.8565336125458506E-3</v>
      </c>
      <c r="K98" s="264">
        <v>4.0251905994400346E-3</v>
      </c>
      <c r="L98" s="264">
        <v>5.4656187346375481E-3</v>
      </c>
      <c r="M98" s="264">
        <v>5.2837120414016897E-3</v>
      </c>
      <c r="N98" s="264">
        <v>5.5590037611628444E-3</v>
      </c>
      <c r="O98" s="264">
        <v>5.1640412990361919E-3</v>
      </c>
      <c r="P98" s="264">
        <v>5.1356861518938564E-3</v>
      </c>
      <c r="Q98" s="264">
        <v>7.1539653698691171E-3</v>
      </c>
      <c r="R98" s="264">
        <v>7.5852017743231947E-3</v>
      </c>
      <c r="S98" s="264">
        <v>8.2202658351819089E-3</v>
      </c>
      <c r="T98" s="264">
        <v>1.0097436498375389E-2</v>
      </c>
      <c r="U98" s="264">
        <v>6.6510332314489084E-3</v>
      </c>
      <c r="V98" s="264">
        <v>6.146442279773289E-3</v>
      </c>
      <c r="W98" s="264">
        <v>6.0093865401510986E-3</v>
      </c>
      <c r="DA98" s="72" t="s">
        <v>733</v>
      </c>
    </row>
    <row r="99" spans="1:105" ht="12" customHeight="1" x14ac:dyDescent="0.25">
      <c r="A99" s="59" t="s">
        <v>33</v>
      </c>
      <c r="B99" s="232">
        <v>3.4586744378123468E-3</v>
      </c>
      <c r="C99" s="232">
        <v>2.9003322936477791E-3</v>
      </c>
      <c r="D99" s="232">
        <v>2.6061714571916201E-3</v>
      </c>
      <c r="E99" s="232">
        <v>2.88203561927741E-3</v>
      </c>
      <c r="F99" s="232">
        <v>2.5263810744916761E-3</v>
      </c>
      <c r="G99" s="232">
        <v>2.162068745784796E-3</v>
      </c>
      <c r="H99" s="232">
        <v>4.4238582469356049E-3</v>
      </c>
      <c r="I99" s="232">
        <v>8.754471913335643E-3</v>
      </c>
      <c r="J99" s="232">
        <v>4.7935975985463784E-3</v>
      </c>
      <c r="K99" s="232">
        <v>2.3588359045889759E-3</v>
      </c>
      <c r="L99" s="232">
        <v>2.9860958932056772E-3</v>
      </c>
      <c r="M99" s="232">
        <v>3.1212349564165641E-3</v>
      </c>
      <c r="N99" s="232">
        <v>3.0294302511017059E-3</v>
      </c>
      <c r="O99" s="232">
        <v>3.2355116229160459E-3</v>
      </c>
      <c r="P99" s="232">
        <v>3.1093742288370108E-3</v>
      </c>
      <c r="Q99" s="232">
        <v>5.164436446764919E-3</v>
      </c>
      <c r="R99" s="232">
        <v>5.514527011308887E-3</v>
      </c>
      <c r="S99" s="232">
        <v>5.8884864705637486E-3</v>
      </c>
      <c r="T99" s="232">
        <v>7.2918042903662014E-3</v>
      </c>
      <c r="U99" s="232">
        <v>3.317536112974391E-3</v>
      </c>
      <c r="V99" s="232">
        <v>3.948742870265096E-3</v>
      </c>
      <c r="W99" s="232">
        <v>3.6284508515723821E-3</v>
      </c>
      <c r="DA99" s="71" t="s">
        <v>734</v>
      </c>
    </row>
    <row r="100" spans="1:105" ht="12" customHeight="1" x14ac:dyDescent="0.25">
      <c r="A100" s="59" t="s">
        <v>160</v>
      </c>
      <c r="B100" s="232">
        <v>6.8217713978975677E-4</v>
      </c>
      <c r="C100" s="232">
        <v>5.7182440422619393E-4</v>
      </c>
      <c r="D100" s="232">
        <v>4.2063542162386932E-4</v>
      </c>
      <c r="E100" s="232">
        <v>6.39587842972465E-4</v>
      </c>
      <c r="F100" s="232">
        <v>4.4657040072485849E-4</v>
      </c>
      <c r="G100" s="232">
        <v>4.246205683441472E-4</v>
      </c>
      <c r="H100" s="232">
        <v>1.041397506406799E-3</v>
      </c>
      <c r="I100" s="232">
        <v>3.0883456224519222E-3</v>
      </c>
      <c r="J100" s="232">
        <v>1.97303516510264E-3</v>
      </c>
      <c r="K100" s="232">
        <v>1.387211928974547E-3</v>
      </c>
      <c r="L100" s="232">
        <v>2.1074927924879579E-3</v>
      </c>
      <c r="M100" s="232">
        <v>1.7519597916473811E-3</v>
      </c>
      <c r="N100" s="232">
        <v>2.1864435944694009E-3</v>
      </c>
      <c r="O100" s="232">
        <v>1.568733923892565E-3</v>
      </c>
      <c r="P100" s="232">
        <v>1.6584177859219199E-3</v>
      </c>
      <c r="Q100" s="232">
        <v>1.617962458493605E-3</v>
      </c>
      <c r="R100" s="232">
        <v>1.725966752160916E-3</v>
      </c>
      <c r="S100" s="232">
        <v>1.9527960478753551E-3</v>
      </c>
      <c r="T100" s="232">
        <v>2.3746847288593251E-3</v>
      </c>
      <c r="U100" s="232">
        <v>2.9342562143654552E-3</v>
      </c>
      <c r="V100" s="232">
        <v>1.7462834017313721E-3</v>
      </c>
      <c r="W100" s="232">
        <v>1.930384765627417E-3</v>
      </c>
      <c r="DA100" s="71" t="s">
        <v>735</v>
      </c>
    </row>
    <row r="101" spans="1:105" ht="12" customHeight="1" x14ac:dyDescent="0.25">
      <c r="A101" s="59" t="s">
        <v>162</v>
      </c>
      <c r="B101" s="232">
        <v>1.5461036018439878E-5</v>
      </c>
      <c r="C101" s="232">
        <v>1.2959973582065281E-5</v>
      </c>
      <c r="D101" s="232">
        <v>9.5333880674491876E-6</v>
      </c>
      <c r="E101" s="232">
        <v>9.6639890954766484E-6</v>
      </c>
      <c r="F101" s="232">
        <v>1.0168432543445941E-5</v>
      </c>
      <c r="G101" s="232">
        <v>5.8011801929891643E-5</v>
      </c>
      <c r="H101" s="232">
        <v>7.7114851560889261E-5</v>
      </c>
      <c r="I101" s="232">
        <v>1.6417856200563841E-4</v>
      </c>
      <c r="J101" s="232">
        <v>8.9900848896833148E-5</v>
      </c>
      <c r="K101" s="232">
        <v>2.7914276587651191E-4</v>
      </c>
      <c r="L101" s="232">
        <v>3.720300489439127E-4</v>
      </c>
      <c r="M101" s="232">
        <v>4.1051729333774429E-4</v>
      </c>
      <c r="N101" s="232">
        <v>3.4312991559173677E-4</v>
      </c>
      <c r="O101" s="232">
        <v>3.5979575222758132E-4</v>
      </c>
      <c r="P101" s="232">
        <v>3.6789413713492582E-4</v>
      </c>
      <c r="Q101" s="232">
        <v>3.7156646461059309E-4</v>
      </c>
      <c r="R101" s="232">
        <v>3.4470801085339202E-4</v>
      </c>
      <c r="S101" s="232">
        <v>3.7898331674280451E-4</v>
      </c>
      <c r="T101" s="232">
        <v>4.3094747914986339E-4</v>
      </c>
      <c r="U101" s="232">
        <v>3.9924090410906168E-4</v>
      </c>
      <c r="V101" s="232">
        <v>4.5141600777682107E-4</v>
      </c>
      <c r="W101" s="232">
        <v>4.5055092295130048E-4</v>
      </c>
      <c r="DA101" s="71" t="s">
        <v>736</v>
      </c>
    </row>
    <row r="102" spans="1:105" ht="12" customHeight="1" x14ac:dyDescent="0.25">
      <c r="A102" s="60" t="s">
        <v>535</v>
      </c>
      <c r="B102" s="264">
        <v>0.24023149774950961</v>
      </c>
      <c r="C102" s="264">
        <v>0.16759515392538429</v>
      </c>
      <c r="D102" s="264">
        <v>0.1473236343207236</v>
      </c>
      <c r="E102" s="264">
        <v>0.16992320251329371</v>
      </c>
      <c r="F102" s="264">
        <v>0.2011529295430439</v>
      </c>
      <c r="G102" s="264">
        <v>0.17224168849726379</v>
      </c>
      <c r="H102" s="264">
        <v>0.21409758792777231</v>
      </c>
      <c r="I102" s="264">
        <v>1.2963602670444141</v>
      </c>
      <c r="J102" s="264">
        <v>0.60727704988952436</v>
      </c>
      <c r="K102" s="264">
        <v>0.47432262579171541</v>
      </c>
      <c r="L102" s="264">
        <v>0.62913351944632911</v>
      </c>
      <c r="M102" s="264">
        <v>0.55076576271941591</v>
      </c>
      <c r="N102" s="264">
        <v>0.55517080466081026</v>
      </c>
      <c r="O102" s="264">
        <v>0.57344383728889037</v>
      </c>
      <c r="P102" s="264">
        <v>0.6237850279151107</v>
      </c>
      <c r="Q102" s="264">
        <v>0.62750705897617465</v>
      </c>
      <c r="R102" s="264">
        <v>0.66621324836704798</v>
      </c>
      <c r="S102" s="264">
        <v>0.71627048867398069</v>
      </c>
      <c r="T102" s="264">
        <v>0.77300121452845039</v>
      </c>
      <c r="U102" s="264">
        <v>0.73973860160697424</v>
      </c>
      <c r="V102" s="264">
        <v>0.79085636362374268</v>
      </c>
      <c r="W102" s="264">
        <v>0.6848414049842938</v>
      </c>
      <c r="DA102" s="72" t="s">
        <v>737</v>
      </c>
    </row>
    <row r="103" spans="1:105" ht="12" customHeight="1" x14ac:dyDescent="0.25">
      <c r="A103" s="64" t="s">
        <v>30</v>
      </c>
      <c r="B103" s="231">
        <v>6.5143297994341584E-2</v>
      </c>
      <c r="C103" s="231">
        <v>3.8565532779107028E-2</v>
      </c>
      <c r="D103" s="231">
        <v>4.2174089213057972E-2</v>
      </c>
      <c r="E103" s="231">
        <v>5.1825840740294872E-2</v>
      </c>
      <c r="F103" s="231">
        <v>7.0284675561683302E-2</v>
      </c>
      <c r="G103" s="231">
        <v>5.2717394917055009E-2</v>
      </c>
      <c r="H103" s="231">
        <v>4.0415949734182818E-2</v>
      </c>
      <c r="I103" s="231">
        <v>4.7910656916466754E-3</v>
      </c>
      <c r="J103" s="231">
        <v>4.1291786074757796E-3</v>
      </c>
      <c r="K103" s="231">
        <v>1.7163246427637331E-3</v>
      </c>
      <c r="L103" s="231">
        <v>2.3188527964628529E-3</v>
      </c>
      <c r="M103" s="231">
        <v>2.333366694167525E-3</v>
      </c>
      <c r="N103" s="231">
        <v>2.1690424421222871E-3</v>
      </c>
      <c r="O103" s="231">
        <v>3.1293641121677681E-3</v>
      </c>
      <c r="P103" s="231">
        <v>2.7016272851170318E-3</v>
      </c>
      <c r="Q103" s="231">
        <v>2.2936027732034319E-3</v>
      </c>
      <c r="R103" s="231">
        <v>2.9804329912953161E-3</v>
      </c>
      <c r="S103" s="231">
        <v>4.1772851010006993E-3</v>
      </c>
      <c r="T103" s="231">
        <v>4.1758589266671633E-3</v>
      </c>
      <c r="U103" s="231">
        <v>3.7061485717310811E-3</v>
      </c>
      <c r="V103" s="231">
        <v>3.9824030680530552E-3</v>
      </c>
      <c r="W103" s="231">
        <v>3.5355022594204368E-3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8.0585013044345635E-2</v>
      </c>
      <c r="C105" s="231">
        <v>4.6238765075053569E-2</v>
      </c>
      <c r="D105" s="231">
        <v>7.2236416201613807E-2</v>
      </c>
      <c r="E105" s="231">
        <v>7.9098135266563549E-2</v>
      </c>
      <c r="F105" s="231">
        <v>9.2088193480065597E-2</v>
      </c>
      <c r="G105" s="231">
        <v>7.5742774597805262E-2</v>
      </c>
      <c r="H105" s="231">
        <v>9.1870236750621864E-2</v>
      </c>
      <c r="I105" s="231">
        <v>9.499743073098128E-3</v>
      </c>
      <c r="J105" s="231">
        <v>7.4412368033610126E-3</v>
      </c>
      <c r="K105" s="231">
        <v>2.6511179383122822E-3</v>
      </c>
      <c r="L105" s="231">
        <v>3.0850078829882041E-3</v>
      </c>
      <c r="M105" s="231">
        <v>3.415274086519583E-3</v>
      </c>
      <c r="N105" s="231">
        <v>3.582916497494299E-3</v>
      </c>
      <c r="O105" s="231">
        <v>4.608276307517316E-3</v>
      </c>
      <c r="P105" s="231">
        <v>4.0675165024951238E-3</v>
      </c>
      <c r="Q105" s="231">
        <v>5.859414294474819E-3</v>
      </c>
      <c r="R105" s="231">
        <v>6.1616564612132297E-3</v>
      </c>
      <c r="S105" s="231">
        <v>8.7498012545624525E-3</v>
      </c>
      <c r="T105" s="231">
        <v>1.0301525706653721E-2</v>
      </c>
      <c r="U105" s="231">
        <v>4.8657686746021922E-3</v>
      </c>
      <c r="V105" s="231">
        <v>5.7473400983320986E-3</v>
      </c>
      <c r="W105" s="231">
        <v>5.8017626058585918E-3</v>
      </c>
      <c r="DA105" s="73" t="s">
        <v>740</v>
      </c>
    </row>
    <row r="106" spans="1:105" ht="12" customHeight="1" x14ac:dyDescent="0.25">
      <c r="A106" s="64" t="s">
        <v>160</v>
      </c>
      <c r="B106" s="231">
        <v>1.6196572571633081E-2</v>
      </c>
      <c r="C106" s="231">
        <v>9.2897177201704661E-3</v>
      </c>
      <c r="D106" s="231">
        <v>1.188065575660659E-2</v>
      </c>
      <c r="E106" s="231">
        <v>1.7887451305579689E-2</v>
      </c>
      <c r="F106" s="231">
        <v>1.6587326421983711E-2</v>
      </c>
      <c r="G106" s="231">
        <v>1.5158425779872959E-2</v>
      </c>
      <c r="H106" s="231">
        <v>2.203796705988801E-2</v>
      </c>
      <c r="I106" s="231">
        <v>3.4149878753681352E-3</v>
      </c>
      <c r="J106" s="231">
        <v>3.1210429125822421E-3</v>
      </c>
      <c r="K106" s="231">
        <v>1.5887497544489751E-3</v>
      </c>
      <c r="L106" s="231">
        <v>2.2187071810315369E-3</v>
      </c>
      <c r="M106" s="231">
        <v>1.953460340361503E-3</v>
      </c>
      <c r="N106" s="231">
        <v>2.6350894966296742E-3</v>
      </c>
      <c r="O106" s="231">
        <v>2.2768068959482949E-3</v>
      </c>
      <c r="P106" s="231">
        <v>2.2107093025222129E-3</v>
      </c>
      <c r="Q106" s="231">
        <v>1.870600613260539E-3</v>
      </c>
      <c r="R106" s="231">
        <v>1.9651830115813861E-3</v>
      </c>
      <c r="S106" s="231">
        <v>2.956873584202247E-3</v>
      </c>
      <c r="T106" s="231">
        <v>3.418643931604274E-3</v>
      </c>
      <c r="U106" s="231">
        <v>4.3854604142946393E-3</v>
      </c>
      <c r="V106" s="231">
        <v>2.5900260469103932E-3</v>
      </c>
      <c r="W106" s="231">
        <v>3.140686342631295E-3</v>
      </c>
      <c r="DA106" s="73" t="s">
        <v>741</v>
      </c>
    </row>
    <row r="107" spans="1:105" ht="12" customHeight="1" x14ac:dyDescent="0.25">
      <c r="A107" s="64" t="s">
        <v>70</v>
      </c>
      <c r="B107" s="231">
        <v>7.7947246806786399E-2</v>
      </c>
      <c r="C107" s="231">
        <v>7.3295019367477704E-2</v>
      </c>
      <c r="D107" s="231">
        <v>2.0768866787817451E-2</v>
      </c>
      <c r="E107" s="231">
        <v>2.084718196353488E-2</v>
      </c>
      <c r="F107" s="231">
        <v>2.182297868930334E-2</v>
      </c>
      <c r="G107" s="231">
        <v>2.6595674379187851E-2</v>
      </c>
      <c r="H107" s="231">
        <v>5.8175838003874443E-2</v>
      </c>
      <c r="I107" s="231">
        <v>7.0492809835491013E-3</v>
      </c>
      <c r="J107" s="231">
        <v>4.711228457718963E-3</v>
      </c>
      <c r="K107" s="231">
        <v>2.5644774901184691E-3</v>
      </c>
      <c r="L107" s="231">
        <v>3.4190082442040362E-3</v>
      </c>
      <c r="M107" s="231">
        <v>3.1963500048642979E-3</v>
      </c>
      <c r="N107" s="231">
        <v>2.840379132616924E-3</v>
      </c>
      <c r="O107" s="231">
        <v>3.2625528946580331E-3</v>
      </c>
      <c r="P107" s="231">
        <v>2.534006358819149E-3</v>
      </c>
      <c r="Q107" s="231">
        <v>1.8778599037646991E-3</v>
      </c>
      <c r="R107" s="231">
        <v>2.259584860570373E-3</v>
      </c>
      <c r="S107" s="231">
        <v>3.4089834039120908E-3</v>
      </c>
      <c r="T107" s="231">
        <v>3.3798897469709218E-3</v>
      </c>
      <c r="U107" s="231">
        <v>2.1058826006805178E-3</v>
      </c>
      <c r="V107" s="231">
        <v>3.134724718865489E-3</v>
      </c>
      <c r="W107" s="231">
        <v>2.2680927461919292E-3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8.0930552162307053E-3</v>
      </c>
      <c r="P108" s="231">
        <v>1.6839976238969521E-2</v>
      </c>
      <c r="Q108" s="231">
        <v>2.4352783312201118E-2</v>
      </c>
      <c r="R108" s="231">
        <v>2.5782085783617049E-2</v>
      </c>
      <c r="S108" s="231">
        <v>1.0345747874651669E-2</v>
      </c>
      <c r="T108" s="231">
        <v>2.373157322513374E-2</v>
      </c>
      <c r="U108" s="231">
        <v>3.3295000571151742E-2</v>
      </c>
      <c r="V108" s="231">
        <v>3.6440239898250189E-2</v>
      </c>
      <c r="W108" s="231">
        <v>2.30180633673913E-2</v>
      </c>
      <c r="DA108" s="73" t="s">
        <v>743</v>
      </c>
    </row>
    <row r="109" spans="1:105" ht="12" customHeight="1" x14ac:dyDescent="0.25">
      <c r="A109" s="64" t="s">
        <v>162</v>
      </c>
      <c r="B109" s="231">
        <v>3.5936733240286048E-4</v>
      </c>
      <c r="C109" s="231">
        <v>2.061189835755869E-4</v>
      </c>
      <c r="D109" s="231">
        <v>2.6360636162777389E-4</v>
      </c>
      <c r="E109" s="231">
        <v>2.6459323732067188E-4</v>
      </c>
      <c r="F109" s="231">
        <v>3.697553900079394E-4</v>
      </c>
      <c r="G109" s="231">
        <v>2.0274188233427299E-3</v>
      </c>
      <c r="H109" s="231">
        <v>1.597596379205198E-3</v>
      </c>
      <c r="I109" s="231">
        <v>1.7772714357405041E-4</v>
      </c>
      <c r="J109" s="231">
        <v>1.392203596744093E-4</v>
      </c>
      <c r="K109" s="231">
        <v>3.1297749017578471E-4</v>
      </c>
      <c r="L109" s="231">
        <v>3.8342988101773068E-4</v>
      </c>
      <c r="M109" s="231">
        <v>4.4811137169017761E-4</v>
      </c>
      <c r="N109" s="231">
        <v>4.0484587619841371E-4</v>
      </c>
      <c r="O109" s="231">
        <v>5.1121899951790076E-4</v>
      </c>
      <c r="P109" s="231">
        <v>4.8010320292055163E-4</v>
      </c>
      <c r="Q109" s="231">
        <v>4.2055537372918088E-4</v>
      </c>
      <c r="R109" s="231">
        <v>3.8423418089593149E-4</v>
      </c>
      <c r="S109" s="231">
        <v>5.6178482877364082E-4</v>
      </c>
      <c r="T109" s="231">
        <v>6.073601574327985E-4</v>
      </c>
      <c r="U109" s="231">
        <v>5.8415249641647878E-4</v>
      </c>
      <c r="V109" s="231">
        <v>6.5545126453042657E-4</v>
      </c>
      <c r="W109" s="231">
        <v>7.1962239383743852E-4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1.492156395168121E-3</v>
      </c>
      <c r="R111" s="231">
        <v>4.518167425948224E-4</v>
      </c>
      <c r="S111" s="231">
        <v>0</v>
      </c>
      <c r="T111" s="231">
        <v>1.947316532679598E-2</v>
      </c>
      <c r="U111" s="231">
        <v>1.8415312311460871E-2</v>
      </c>
      <c r="V111" s="231">
        <v>2.1198687593027211E-2</v>
      </c>
      <c r="W111" s="231">
        <v>8.0271811614224444E-3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1.271427462277178</v>
      </c>
      <c r="J112" s="231">
        <v>0.58773514274871197</v>
      </c>
      <c r="K112" s="231">
        <v>0.46548897847589621</v>
      </c>
      <c r="L112" s="231">
        <v>0.61770851346062472</v>
      </c>
      <c r="M112" s="231">
        <v>0.53941920022181278</v>
      </c>
      <c r="N112" s="231">
        <v>0.54353853121574869</v>
      </c>
      <c r="O112" s="231">
        <v>0.55156256286285033</v>
      </c>
      <c r="P112" s="231">
        <v>0.59495108902426708</v>
      </c>
      <c r="Q112" s="231">
        <v>0.58934008631037271</v>
      </c>
      <c r="R112" s="231">
        <v>0.62622825433527984</v>
      </c>
      <c r="S112" s="231">
        <v>0.68607001262687783</v>
      </c>
      <c r="T112" s="231">
        <v>0.70791319750719184</v>
      </c>
      <c r="U112" s="231">
        <v>0.67238087596663676</v>
      </c>
      <c r="V112" s="231">
        <v>0.71710749093577386</v>
      </c>
      <c r="W112" s="231">
        <v>0.63833049410754039</v>
      </c>
      <c r="DA112" s="73" t="s">
        <v>747</v>
      </c>
    </row>
    <row r="113" spans="1:105" ht="12" customHeight="1" x14ac:dyDescent="0.25">
      <c r="A113" s="61" t="s">
        <v>547</v>
      </c>
      <c r="B113" s="265">
        <v>9.5083473212594888E-2</v>
      </c>
      <c r="C113" s="265">
        <v>6.3317311350163677E-2</v>
      </c>
      <c r="D113" s="265">
        <v>5.768487214943803E-2</v>
      </c>
      <c r="E113" s="265">
        <v>6.6332591943229144E-2</v>
      </c>
      <c r="F113" s="265">
        <v>8.4392418607233705E-2</v>
      </c>
      <c r="G113" s="265">
        <v>7.179397726118053E-2</v>
      </c>
      <c r="H113" s="265">
        <v>7.9900141538002581E-2</v>
      </c>
      <c r="I113" s="265">
        <v>0.1169207429481158</v>
      </c>
      <c r="J113" s="265">
        <v>6.0985301980770651E-2</v>
      </c>
      <c r="K113" s="265">
        <v>4.3265408678343033E-2</v>
      </c>
      <c r="L113" s="265">
        <v>5.6265413370124383E-2</v>
      </c>
      <c r="M113" s="265">
        <v>4.990776336821677E-2</v>
      </c>
      <c r="N113" s="265">
        <v>5.065709554999364E-2</v>
      </c>
      <c r="O113" s="265">
        <v>5.6026657807392771E-2</v>
      </c>
      <c r="P113" s="265">
        <v>5.8994688589459623E-2</v>
      </c>
      <c r="Q113" s="265">
        <v>5.5505161320500082E-2</v>
      </c>
      <c r="R113" s="265">
        <v>5.9200043717659002E-2</v>
      </c>
      <c r="S113" s="265">
        <v>6.9460109935722214E-2</v>
      </c>
      <c r="T113" s="265">
        <v>7.3692186409016092E-2</v>
      </c>
      <c r="U113" s="265">
        <v>7.2039764078901114E-2</v>
      </c>
      <c r="V113" s="265">
        <v>7.8142335703429225E-2</v>
      </c>
      <c r="W113" s="265">
        <v>7.0350119984880041E-2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77.422613020662055</v>
      </c>
      <c r="C115" s="225">
        <v>71.445742981175442</v>
      </c>
      <c r="D115" s="225">
        <v>72.717775248429234</v>
      </c>
      <c r="E115" s="225">
        <v>83.118057326072233</v>
      </c>
      <c r="F115" s="225">
        <v>88.16151938674804</v>
      </c>
      <c r="G115" s="225">
        <v>80.481151204621824</v>
      </c>
      <c r="H115" s="225">
        <v>91.928860334327936</v>
      </c>
      <c r="I115" s="225">
        <v>126.5779210581984</v>
      </c>
      <c r="J115" s="225">
        <v>116.4339927659546</v>
      </c>
      <c r="K115" s="225">
        <v>104.907989727732</v>
      </c>
      <c r="L115" s="225">
        <v>122.1842034293806</v>
      </c>
      <c r="M115" s="225">
        <v>115.270356187619</v>
      </c>
      <c r="N115" s="225">
        <v>118.5644726985511</v>
      </c>
      <c r="O115" s="225">
        <v>117.45142759581</v>
      </c>
      <c r="P115" s="225">
        <v>119.2169655361553</v>
      </c>
      <c r="Q115" s="225">
        <v>121.0146570700207</v>
      </c>
      <c r="R115" s="225">
        <v>121.6301103509137</v>
      </c>
      <c r="S115" s="225">
        <v>121.01922471972991</v>
      </c>
      <c r="T115" s="225">
        <v>127.22719425771059</v>
      </c>
      <c r="U115" s="225">
        <v>124.0059125577702</v>
      </c>
      <c r="V115" s="225">
        <v>125.0527567203426</v>
      </c>
      <c r="W115" s="225">
        <v>123.8834448568809</v>
      </c>
      <c r="DA115" s="89" t="s">
        <v>749</v>
      </c>
    </row>
    <row r="116" spans="1:105" ht="12" customHeight="1" x14ac:dyDescent="0.25">
      <c r="A116" s="55" t="s">
        <v>92</v>
      </c>
      <c r="B116" s="261">
        <v>0.1389559616727282</v>
      </c>
      <c r="C116" s="261">
        <v>0.13026193917324921</v>
      </c>
      <c r="D116" s="261">
        <v>0.1295716491334348</v>
      </c>
      <c r="E116" s="261">
        <v>0.14813868637663699</v>
      </c>
      <c r="F116" s="261">
        <v>0.15610821483340701</v>
      </c>
      <c r="G116" s="261">
        <v>0.14266402824515531</v>
      </c>
      <c r="H116" s="261">
        <v>0.16550458346894359</v>
      </c>
      <c r="I116" s="261">
        <v>0.21704679230699961</v>
      </c>
      <c r="J116" s="261">
        <v>0.2018992757866904</v>
      </c>
      <c r="K116" s="261">
        <v>0.17950207363477991</v>
      </c>
      <c r="L116" s="261">
        <v>0.20935622112602359</v>
      </c>
      <c r="M116" s="261">
        <v>0.19836858908044289</v>
      </c>
      <c r="N116" s="261">
        <v>0.20354191705542571</v>
      </c>
      <c r="O116" s="261">
        <v>0.20178622611539609</v>
      </c>
      <c r="P116" s="261">
        <v>0.20310097841187419</v>
      </c>
      <c r="Q116" s="261">
        <v>0.20755475345929661</v>
      </c>
      <c r="R116" s="261">
        <v>0.20912984613009339</v>
      </c>
      <c r="S116" s="261">
        <v>0.20739810420193319</v>
      </c>
      <c r="T116" s="261">
        <v>0.2177464913937919</v>
      </c>
      <c r="U116" s="261">
        <v>0.21133056487188931</v>
      </c>
      <c r="V116" s="261">
        <v>0.21423260889501949</v>
      </c>
      <c r="W116" s="261">
        <v>0.2098195651222162</v>
      </c>
      <c r="DA116" s="67" t="s">
        <v>750</v>
      </c>
    </row>
    <row r="117" spans="1:105" ht="12" customHeight="1" x14ac:dyDescent="0.25">
      <c r="A117" s="202" t="s">
        <v>93</v>
      </c>
      <c r="B117" s="226">
        <v>1.7999723433593968E-2</v>
      </c>
      <c r="C117" s="226">
        <v>1.6873539291278199E-2</v>
      </c>
      <c r="D117" s="226">
        <v>1.6784122258312821E-2</v>
      </c>
      <c r="E117" s="226">
        <v>1.918921183731194E-2</v>
      </c>
      <c r="F117" s="226">
        <v>2.022154831565515E-2</v>
      </c>
      <c r="G117" s="226">
        <v>1.848004951657441E-2</v>
      </c>
      <c r="H117" s="226">
        <v>2.14387111828238E-2</v>
      </c>
      <c r="I117" s="226">
        <v>2.81152545500425E-2</v>
      </c>
      <c r="J117" s="226">
        <v>2.6153114136711311E-2</v>
      </c>
      <c r="K117" s="226">
        <v>2.325188241143868E-2</v>
      </c>
      <c r="L117" s="226">
        <v>2.7119052928769399E-2</v>
      </c>
      <c r="M117" s="226">
        <v>2.569576503503836E-2</v>
      </c>
      <c r="N117" s="226">
        <v>2.6365894417470191E-2</v>
      </c>
      <c r="O117" s="226">
        <v>2.6138470196335799E-2</v>
      </c>
      <c r="P117" s="226">
        <v>2.643257428763653E-2</v>
      </c>
      <c r="Q117" s="226">
        <v>2.6885698998608289E-2</v>
      </c>
      <c r="R117" s="226">
        <v>2.7089729341137941E-2</v>
      </c>
      <c r="S117" s="226">
        <v>2.7126302318051951E-2</v>
      </c>
      <c r="T117" s="226">
        <v>2.8725804041007021E-2</v>
      </c>
      <c r="U117" s="226">
        <v>2.7645063779387021E-2</v>
      </c>
      <c r="V117" s="226">
        <v>2.7814287309377791E-2</v>
      </c>
      <c r="W117" s="226">
        <v>2.7628576112288469E-2</v>
      </c>
      <c r="DA117" s="174" t="s">
        <v>751</v>
      </c>
    </row>
    <row r="118" spans="1:105" ht="12" customHeight="1" x14ac:dyDescent="0.25">
      <c r="A118" s="202" t="s">
        <v>94</v>
      </c>
      <c r="B118" s="226">
        <v>2.5147273631532712</v>
      </c>
      <c r="C118" s="226">
        <v>2.357389052424276</v>
      </c>
      <c r="D118" s="226">
        <v>2.3448966682851768</v>
      </c>
      <c r="E118" s="226">
        <v>2.6809098630132611</v>
      </c>
      <c r="F118" s="226">
        <v>2.8251367895906849</v>
      </c>
      <c r="G118" s="226">
        <v>2.5818333466737049</v>
      </c>
      <c r="H118" s="226">
        <v>2.99518566721791</v>
      </c>
      <c r="I118" s="226">
        <v>3.9279603489382282</v>
      </c>
      <c r="J118" s="226">
        <v>3.6538312376795679</v>
      </c>
      <c r="K118" s="226">
        <v>3.2485024095279709</v>
      </c>
      <c r="L118" s="226">
        <v>3.7887817951412539</v>
      </c>
      <c r="M118" s="226">
        <v>3.5812358952267691</v>
      </c>
      <c r="N118" s="226">
        <v>3.6835586052326228</v>
      </c>
      <c r="O118" s="226">
        <v>3.651785344157783</v>
      </c>
      <c r="P118" s="226">
        <v>3.6660475273956288</v>
      </c>
      <c r="Q118" s="226">
        <v>3.7561800990296179</v>
      </c>
      <c r="R118" s="226">
        <v>3.7846850195171888</v>
      </c>
      <c r="S118" s="226">
        <v>3.7437601553612758</v>
      </c>
      <c r="T118" s="226">
        <v>3.9216828737569811</v>
      </c>
      <c r="U118" s="226">
        <v>3.7985138246171739</v>
      </c>
      <c r="V118" s="226">
        <v>3.843837398457687</v>
      </c>
      <c r="W118" s="226">
        <v>3.7587144877213352</v>
      </c>
      <c r="DA118" s="174" t="s">
        <v>752</v>
      </c>
    </row>
    <row r="119" spans="1:105" ht="12" customHeight="1" x14ac:dyDescent="0.25">
      <c r="A119" s="202" t="s">
        <v>95</v>
      </c>
      <c r="B119" s="226">
        <v>4.5894560267297123E-2</v>
      </c>
      <c r="C119" s="226">
        <v>4.302308692592783E-2</v>
      </c>
      <c r="D119" s="226">
        <v>4.2795097011333223E-2</v>
      </c>
      <c r="E119" s="226">
        <v>4.8927442824247942E-2</v>
      </c>
      <c r="F119" s="226">
        <v>5.1559629307348302E-2</v>
      </c>
      <c r="G119" s="226">
        <v>4.7119265438164241E-2</v>
      </c>
      <c r="H119" s="226">
        <v>5.4663074466851758E-2</v>
      </c>
      <c r="I119" s="226">
        <v>7.168650391422636E-2</v>
      </c>
      <c r="J119" s="226">
        <v>6.6683561964326218E-2</v>
      </c>
      <c r="K119" s="226">
        <v>5.9286184179264692E-2</v>
      </c>
      <c r="L119" s="226">
        <v>6.9146451812060861E-2</v>
      </c>
      <c r="M119" s="226">
        <v>6.5517442052130823E-2</v>
      </c>
      <c r="N119" s="226">
        <v>6.722609571241453E-2</v>
      </c>
      <c r="O119" s="226">
        <v>6.6646223768181481E-2</v>
      </c>
      <c r="P119" s="226">
        <v>6.7396111842454254E-2</v>
      </c>
      <c r="Q119" s="226">
        <v>6.8551460669507999E-2</v>
      </c>
      <c r="R119" s="226">
        <v>6.9071684376618314E-2</v>
      </c>
      <c r="S119" s="226">
        <v>6.9164935847915998E-2</v>
      </c>
      <c r="T119" s="226">
        <v>7.3243244522637085E-2</v>
      </c>
      <c r="U119" s="226">
        <v>7.0487641123884781E-2</v>
      </c>
      <c r="V119" s="226">
        <v>7.0919116614297659E-2</v>
      </c>
      <c r="W119" s="226">
        <v>7.0445601909553915E-2</v>
      </c>
      <c r="DA119" s="174" t="s">
        <v>753</v>
      </c>
    </row>
    <row r="120" spans="1:105" ht="12" customHeight="1" x14ac:dyDescent="0.25">
      <c r="A120" s="56" t="s">
        <v>96</v>
      </c>
      <c r="B120" s="262">
        <v>0.41821848952748392</v>
      </c>
      <c r="C120" s="262">
        <v>0.39053986548127201</v>
      </c>
      <c r="D120" s="262">
        <v>0.39032874571787518</v>
      </c>
      <c r="E120" s="262">
        <v>0.44530394564207071</v>
      </c>
      <c r="F120" s="262">
        <v>0.47148669662227383</v>
      </c>
      <c r="G120" s="262">
        <v>0.43075782903762311</v>
      </c>
      <c r="H120" s="262">
        <v>0.49680796345744149</v>
      </c>
      <c r="I120" s="262">
        <v>0.51942252740754702</v>
      </c>
      <c r="J120" s="262">
        <v>0.50161939189558169</v>
      </c>
      <c r="K120" s="262">
        <v>0.42856118334789139</v>
      </c>
      <c r="L120" s="262">
        <v>0.4957677317653949</v>
      </c>
      <c r="M120" s="262">
        <v>0.47384797165758902</v>
      </c>
      <c r="N120" s="262">
        <v>0.4876372031738575</v>
      </c>
      <c r="O120" s="262">
        <v>0.49338912677294938</v>
      </c>
      <c r="P120" s="262">
        <v>0.49219384761710377</v>
      </c>
      <c r="Q120" s="262">
        <v>0.49596861882533672</v>
      </c>
      <c r="R120" s="262">
        <v>0.50005888677475852</v>
      </c>
      <c r="S120" s="262">
        <v>0.5157623787809138</v>
      </c>
      <c r="T120" s="262">
        <v>0.54411788450145104</v>
      </c>
      <c r="U120" s="262">
        <v>0.51729272368903034</v>
      </c>
      <c r="V120" s="262">
        <v>0.52312200075770954</v>
      </c>
      <c r="W120" s="262">
        <v>0.52364014380724244</v>
      </c>
      <c r="DA120" s="68" t="s">
        <v>754</v>
      </c>
    </row>
    <row r="121" spans="1:105" ht="12" customHeight="1" x14ac:dyDescent="0.25">
      <c r="A121" s="37" t="s">
        <v>160</v>
      </c>
      <c r="B121" s="228">
        <v>2.8970939665976221E-3</v>
      </c>
      <c r="C121" s="228">
        <v>3.39920189880609E-3</v>
      </c>
      <c r="D121" s="228">
        <v>2.747838996785359E-3</v>
      </c>
      <c r="E121" s="228">
        <v>4.1359068072441456E-3</v>
      </c>
      <c r="F121" s="228">
        <v>2.4134125749338061E-3</v>
      </c>
      <c r="G121" s="228">
        <v>2.461300234521287E-3</v>
      </c>
      <c r="H121" s="228">
        <v>6.2120086850865636E-3</v>
      </c>
      <c r="I121" s="228">
        <v>1.298988730696897E-2</v>
      </c>
      <c r="J121" s="228">
        <v>1.52781198847709E-2</v>
      </c>
      <c r="K121" s="228">
        <v>1.287770899426475E-2</v>
      </c>
      <c r="L121" s="228">
        <v>1.7312926554326018E-2</v>
      </c>
      <c r="M121" s="228">
        <v>1.5518363883060779E-2</v>
      </c>
      <c r="N121" s="228">
        <v>1.9516045370014709E-2</v>
      </c>
      <c r="O121" s="228">
        <v>1.2996827390378701E-2</v>
      </c>
      <c r="P121" s="228">
        <v>1.301795101361225E-2</v>
      </c>
      <c r="Q121" s="228">
        <v>1.3583102411609191E-2</v>
      </c>
      <c r="R121" s="228">
        <v>1.370893337503298E-2</v>
      </c>
      <c r="S121" s="228">
        <v>1.36528103642531E-2</v>
      </c>
      <c r="T121" s="228">
        <v>1.6439455107724311E-2</v>
      </c>
      <c r="U121" s="228">
        <v>1.9604176583017181E-2</v>
      </c>
      <c r="V121" s="228">
        <v>1.1063986830705931E-2</v>
      </c>
      <c r="W121" s="228">
        <v>1.3372604754301401E-2</v>
      </c>
      <c r="DA121" s="69" t="s">
        <v>755</v>
      </c>
    </row>
    <row r="122" spans="1:105" ht="12" customHeight="1" x14ac:dyDescent="0.25">
      <c r="A122" s="37" t="s">
        <v>162</v>
      </c>
      <c r="B122" s="228">
        <v>6.727129201358062E-5</v>
      </c>
      <c r="C122" s="228">
        <v>7.8930371670427079E-5</v>
      </c>
      <c r="D122" s="228">
        <v>6.3805551939394935E-5</v>
      </c>
      <c r="E122" s="228">
        <v>6.4025463691867642E-5</v>
      </c>
      <c r="F122" s="228">
        <v>5.6301686751741549E-5</v>
      </c>
      <c r="G122" s="228">
        <v>3.4451305071982462E-4</v>
      </c>
      <c r="H122" s="228">
        <v>4.7128032022058299E-4</v>
      </c>
      <c r="I122" s="228">
        <v>7.0749225647193494E-4</v>
      </c>
      <c r="J122" s="228">
        <v>7.1322184661437072E-4</v>
      </c>
      <c r="K122" s="228">
        <v>2.65489852685446E-3</v>
      </c>
      <c r="L122" s="228">
        <v>3.1311809423357111E-3</v>
      </c>
      <c r="M122" s="228">
        <v>3.7254523281358039E-3</v>
      </c>
      <c r="N122" s="228">
        <v>3.1378912026138002E-3</v>
      </c>
      <c r="O122" s="228">
        <v>3.0540057589146341E-3</v>
      </c>
      <c r="P122" s="228">
        <v>2.958675327308923E-3</v>
      </c>
      <c r="Q122" s="228">
        <v>3.195897205164118E-3</v>
      </c>
      <c r="R122" s="228">
        <v>2.8051001645001401E-3</v>
      </c>
      <c r="S122" s="228">
        <v>2.714632347524417E-3</v>
      </c>
      <c r="T122" s="228">
        <v>3.0565503967010361E-3</v>
      </c>
      <c r="U122" s="228">
        <v>2.7328220940448849E-3</v>
      </c>
      <c r="V122" s="228">
        <v>2.9302160091167931E-3</v>
      </c>
      <c r="W122" s="228">
        <v>3.2158671868439421E-3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0.4152541242688727</v>
      </c>
      <c r="C125" s="228">
        <v>0.38706173321079551</v>
      </c>
      <c r="D125" s="228">
        <v>0.3875171011691505</v>
      </c>
      <c r="E125" s="228">
        <v>0.44110401337113458</v>
      </c>
      <c r="F125" s="228">
        <v>0.46901698236058831</v>
      </c>
      <c r="G125" s="228">
        <v>0.42795201575238201</v>
      </c>
      <c r="H125" s="228">
        <v>0.49012467445213442</v>
      </c>
      <c r="I125" s="228">
        <v>0.50572514784410616</v>
      </c>
      <c r="J125" s="228">
        <v>0.48562805016419641</v>
      </c>
      <c r="K125" s="228">
        <v>0.41302857582677222</v>
      </c>
      <c r="L125" s="228">
        <v>0.4753236242687332</v>
      </c>
      <c r="M125" s="228">
        <v>0.45460415544639238</v>
      </c>
      <c r="N125" s="228">
        <v>0.46498326660122902</v>
      </c>
      <c r="O125" s="228">
        <v>0.4773382936236561</v>
      </c>
      <c r="P125" s="228">
        <v>0.47621722127618271</v>
      </c>
      <c r="Q125" s="228">
        <v>0.47918961920856329</v>
      </c>
      <c r="R125" s="228">
        <v>0.48354485323522539</v>
      </c>
      <c r="S125" s="228">
        <v>0.49939493606913632</v>
      </c>
      <c r="T125" s="228">
        <v>0.52462187899702573</v>
      </c>
      <c r="U125" s="228">
        <v>0.49495572501196827</v>
      </c>
      <c r="V125" s="228">
        <v>0.50912779791788676</v>
      </c>
      <c r="W125" s="228">
        <v>0.50705167186609712</v>
      </c>
      <c r="DA125" s="69" t="s">
        <v>759</v>
      </c>
    </row>
    <row r="126" spans="1:105" ht="12" customHeight="1" x14ac:dyDescent="0.25">
      <c r="A126" s="57" t="s">
        <v>604</v>
      </c>
      <c r="B126" s="296">
        <v>40.517091285286959</v>
      </c>
      <c r="C126" s="296">
        <v>37.242451492214741</v>
      </c>
      <c r="D126" s="296">
        <v>38.090273225782212</v>
      </c>
      <c r="E126" s="296">
        <v>43.515188286383363</v>
      </c>
      <c r="F126" s="296">
        <v>46.330060338870609</v>
      </c>
      <c r="G126" s="296">
        <v>42.303773755861791</v>
      </c>
      <c r="H126" s="296">
        <v>48.07220304805238</v>
      </c>
      <c r="I126" s="296">
        <v>50.915694907565303</v>
      </c>
      <c r="J126" s="296">
        <v>49.166087183313202</v>
      </c>
      <c r="K126" s="296">
        <v>42.244811755496379</v>
      </c>
      <c r="L126" s="296">
        <v>48.802321245231248</v>
      </c>
      <c r="M126" s="296">
        <v>46.542543648533048</v>
      </c>
      <c r="N126" s="296">
        <v>48.14582540297372</v>
      </c>
      <c r="O126" s="296">
        <v>48.710569996403471</v>
      </c>
      <c r="P126" s="296">
        <v>48.804554678565047</v>
      </c>
      <c r="Q126" s="296">
        <v>48.867145845509178</v>
      </c>
      <c r="R126" s="296">
        <v>49.149556256719023</v>
      </c>
      <c r="S126" s="296">
        <v>50.77174535347929</v>
      </c>
      <c r="T126" s="296">
        <v>53.473550047316976</v>
      </c>
      <c r="U126" s="296">
        <v>51.62383671209929</v>
      </c>
      <c r="V126" s="296">
        <v>51.943803810960127</v>
      </c>
      <c r="W126" s="296">
        <v>52.167909626857401</v>
      </c>
      <c r="DA126" s="70" t="s">
        <v>760</v>
      </c>
    </row>
    <row r="127" spans="1:105" ht="12" customHeight="1" x14ac:dyDescent="0.25">
      <c r="A127" s="60" t="s">
        <v>606</v>
      </c>
      <c r="B127" s="264">
        <v>3.9831241408018299</v>
      </c>
      <c r="C127" s="264">
        <v>5.3329027661967192</v>
      </c>
      <c r="D127" s="264">
        <v>3.2226567606436571</v>
      </c>
      <c r="E127" s="264">
        <v>3.7236490802657438</v>
      </c>
      <c r="F127" s="264">
        <v>2.8523620719415321</v>
      </c>
      <c r="G127" s="264">
        <v>2.719817485787916</v>
      </c>
      <c r="H127" s="264">
        <v>5.5099467933905464</v>
      </c>
      <c r="I127" s="264">
        <v>8.3822073567048943</v>
      </c>
      <c r="J127" s="264">
        <v>8.4270688099535125</v>
      </c>
      <c r="K127" s="264">
        <v>6.5067088155997128</v>
      </c>
      <c r="L127" s="264">
        <v>8.0306358677279874</v>
      </c>
      <c r="M127" s="264">
        <v>8.0225903940639096</v>
      </c>
      <c r="N127" s="264">
        <v>7.8325264511628987</v>
      </c>
      <c r="O127" s="264">
        <v>7.1898804152415661</v>
      </c>
      <c r="P127" s="264">
        <v>6.5731582751431317</v>
      </c>
      <c r="Q127" s="264">
        <v>8.0034312354995834</v>
      </c>
      <c r="R127" s="264">
        <v>8.4700083266552877</v>
      </c>
      <c r="S127" s="264">
        <v>8.2013734967308203</v>
      </c>
      <c r="T127" s="264">
        <v>9.2949271512256271</v>
      </c>
      <c r="U127" s="264">
        <v>6.6524072342035954</v>
      </c>
      <c r="V127" s="264">
        <v>6.4556591103268977</v>
      </c>
      <c r="W127" s="264">
        <v>6.2473354832468644</v>
      </c>
      <c r="DA127" s="72" t="s">
        <v>761</v>
      </c>
    </row>
    <row r="128" spans="1:105" ht="12" customHeight="1" x14ac:dyDescent="0.25">
      <c r="A128" s="59" t="s">
        <v>30</v>
      </c>
      <c r="B128" s="232">
        <v>1.0849866354052671</v>
      </c>
      <c r="C128" s="232">
        <v>1.231250758683192</v>
      </c>
      <c r="D128" s="232">
        <v>0.92888142315775224</v>
      </c>
      <c r="E128" s="232">
        <v>1.144064929458749</v>
      </c>
      <c r="F128" s="232">
        <v>1.003289132035222</v>
      </c>
      <c r="G128" s="232">
        <v>0.83795531798676881</v>
      </c>
      <c r="H128" s="232">
        <v>1.047041018897803</v>
      </c>
      <c r="I128" s="232">
        <v>1.622172723180495</v>
      </c>
      <c r="J128" s="232">
        <v>1.794621828077315</v>
      </c>
      <c r="K128" s="232">
        <v>1.2739906812778969</v>
      </c>
      <c r="L128" s="232">
        <v>1.6426507988018071</v>
      </c>
      <c r="M128" s="232">
        <v>1.6622983919416121</v>
      </c>
      <c r="N128" s="232">
        <v>1.474035087293817</v>
      </c>
      <c r="O128" s="232">
        <v>1.6445150011531231</v>
      </c>
      <c r="P128" s="232">
        <v>1.4931350165719051</v>
      </c>
      <c r="Q128" s="232">
        <v>1.503138007483751</v>
      </c>
      <c r="R128" s="232">
        <v>1.851192946552275</v>
      </c>
      <c r="S128" s="232">
        <v>1.7401193418948351</v>
      </c>
      <c r="T128" s="232">
        <v>1.789688513103088</v>
      </c>
      <c r="U128" s="232">
        <v>1.593158127799063</v>
      </c>
      <c r="V128" s="232">
        <v>1.608631073909063</v>
      </c>
      <c r="W128" s="232">
        <v>1.438549098562818</v>
      </c>
      <c r="DA128" s="71" t="s">
        <v>762</v>
      </c>
    </row>
    <row r="129" spans="1:105" ht="12" customHeight="1" x14ac:dyDescent="0.25">
      <c r="A129" s="59" t="s">
        <v>33</v>
      </c>
      <c r="B129" s="232">
        <v>1.328928088186089</v>
      </c>
      <c r="C129" s="232">
        <v>1.461658631301914</v>
      </c>
      <c r="D129" s="232">
        <v>1.5753001337393779</v>
      </c>
      <c r="E129" s="232">
        <v>1.728873092069946</v>
      </c>
      <c r="F129" s="232">
        <v>1.3015533370981509</v>
      </c>
      <c r="G129" s="232">
        <v>1.192067050063184</v>
      </c>
      <c r="H129" s="232">
        <v>2.3565588835761582</v>
      </c>
      <c r="I129" s="232">
        <v>3.184706261278675</v>
      </c>
      <c r="J129" s="232">
        <v>3.2021889586321941</v>
      </c>
      <c r="K129" s="232">
        <v>1.94844618256715</v>
      </c>
      <c r="L129" s="232">
        <v>2.163818853759313</v>
      </c>
      <c r="M129" s="232">
        <v>2.4090405280303169</v>
      </c>
      <c r="N129" s="232">
        <v>2.4108434571775939</v>
      </c>
      <c r="O129" s="232">
        <v>2.397799172550537</v>
      </c>
      <c r="P129" s="232">
        <v>2.225848101994413</v>
      </c>
      <c r="Q129" s="232">
        <v>3.8021339288350018</v>
      </c>
      <c r="R129" s="232">
        <v>3.789329395397985</v>
      </c>
      <c r="S129" s="232">
        <v>3.6089067373677279</v>
      </c>
      <c r="T129" s="232">
        <v>4.3714522213819933</v>
      </c>
      <c r="U129" s="232">
        <v>2.0709998603215269</v>
      </c>
      <c r="V129" s="232">
        <v>2.2986385734606332</v>
      </c>
      <c r="W129" s="232">
        <v>2.3461130495048779</v>
      </c>
      <c r="DA129" s="71" t="s">
        <v>763</v>
      </c>
    </row>
    <row r="130" spans="1:105" ht="12" customHeight="1" x14ac:dyDescent="0.25">
      <c r="A130" s="59" t="s">
        <v>160</v>
      </c>
      <c r="B130" s="232">
        <v>0.26211323976432671</v>
      </c>
      <c r="C130" s="232">
        <v>0.28817804010142622</v>
      </c>
      <c r="D130" s="232">
        <v>0.25425304774599911</v>
      </c>
      <c r="E130" s="232">
        <v>0.38367541481232392</v>
      </c>
      <c r="F130" s="232">
        <v>0.23006631944060391</v>
      </c>
      <c r="G130" s="232">
        <v>0.23411660211499299</v>
      </c>
      <c r="H130" s="232">
        <v>0.55474529428174135</v>
      </c>
      <c r="I130" s="232">
        <v>1.1234799469552119</v>
      </c>
      <c r="J130" s="232">
        <v>1.318014558126577</v>
      </c>
      <c r="K130" s="232">
        <v>1.145865120233128</v>
      </c>
      <c r="L130" s="232">
        <v>1.527155457037831</v>
      </c>
      <c r="M130" s="232">
        <v>1.3522026378954899</v>
      </c>
      <c r="N130" s="232">
        <v>1.739988313742316</v>
      </c>
      <c r="O130" s="232">
        <v>1.1625700485883099</v>
      </c>
      <c r="P130" s="232">
        <v>1.187179737605518</v>
      </c>
      <c r="Q130" s="232">
        <v>1.191167714508977</v>
      </c>
      <c r="R130" s="232">
        <v>1.186004989372714</v>
      </c>
      <c r="S130" s="232">
        <v>1.19682007407376</v>
      </c>
      <c r="T130" s="232">
        <v>1.4236285588148521</v>
      </c>
      <c r="U130" s="232">
        <v>1.831734155457357</v>
      </c>
      <c r="V130" s="232">
        <v>1.0165448901828089</v>
      </c>
      <c r="W130" s="232">
        <v>1.245416446032295</v>
      </c>
      <c r="DA130" s="71" t="s">
        <v>764</v>
      </c>
    </row>
    <row r="131" spans="1:105" ht="12" customHeight="1" x14ac:dyDescent="0.25">
      <c r="A131" s="59" t="s">
        <v>70</v>
      </c>
      <c r="B131" s="232">
        <v>1.301155576384442</v>
      </c>
      <c r="C131" s="232">
        <v>2.3452839957912999</v>
      </c>
      <c r="D131" s="232">
        <v>0.45845970032778183</v>
      </c>
      <c r="E131" s="232">
        <v>0.4612384183118729</v>
      </c>
      <c r="F131" s="232">
        <v>0.31221466064210468</v>
      </c>
      <c r="G131" s="232">
        <v>0.42369342831700829</v>
      </c>
      <c r="H131" s="232">
        <v>1.5105230452080769</v>
      </c>
      <c r="I131" s="232">
        <v>2.392123464200556</v>
      </c>
      <c r="J131" s="232">
        <v>2.052188464715142</v>
      </c>
      <c r="K131" s="232">
        <v>1.9078292591244039</v>
      </c>
      <c r="L131" s="232">
        <v>2.4274261021568422</v>
      </c>
      <c r="M131" s="232">
        <v>2.2822021998755462</v>
      </c>
      <c r="N131" s="232">
        <v>1.9345942164925249</v>
      </c>
      <c r="O131" s="232">
        <v>1.718355841275953</v>
      </c>
      <c r="P131" s="232">
        <v>1.403638097976539</v>
      </c>
      <c r="Q131" s="232">
        <v>1.2334388986284099</v>
      </c>
      <c r="R131" s="232">
        <v>1.4066135004996281</v>
      </c>
      <c r="S131" s="232">
        <v>1.423257905062556</v>
      </c>
      <c r="T131" s="232">
        <v>1.451803925207344</v>
      </c>
      <c r="U131" s="232">
        <v>0.90728559364718087</v>
      </c>
      <c r="V131" s="232">
        <v>1.2690667008681</v>
      </c>
      <c r="W131" s="232">
        <v>0.92492853927711483</v>
      </c>
      <c r="DA131" s="71" t="s">
        <v>765</v>
      </c>
    </row>
    <row r="132" spans="1:105" ht="12" customHeight="1" x14ac:dyDescent="0.25">
      <c r="A132" s="59" t="s">
        <v>162</v>
      </c>
      <c r="B132" s="232">
        <v>5.9406010617054569E-3</v>
      </c>
      <c r="C132" s="232">
        <v>6.5313403188865752E-3</v>
      </c>
      <c r="D132" s="232">
        <v>5.7624556727458214E-3</v>
      </c>
      <c r="E132" s="232">
        <v>5.7972256128520621E-3</v>
      </c>
      <c r="F132" s="232">
        <v>5.2386227254502442E-3</v>
      </c>
      <c r="G132" s="232">
        <v>3.1985087305960717E-2</v>
      </c>
      <c r="H132" s="232">
        <v>4.1078551426766703E-2</v>
      </c>
      <c r="I132" s="232">
        <v>5.9724961089956147E-2</v>
      </c>
      <c r="J132" s="232">
        <v>6.0055000402286111E-2</v>
      </c>
      <c r="K132" s="232">
        <v>0.2305775723971345</v>
      </c>
      <c r="L132" s="232">
        <v>0.26958465597219561</v>
      </c>
      <c r="M132" s="232">
        <v>0.31684663632094412</v>
      </c>
      <c r="N132" s="232">
        <v>0.27306537645664591</v>
      </c>
      <c r="O132" s="232">
        <v>0.26664035167364258</v>
      </c>
      <c r="P132" s="232">
        <v>0.2633573209947549</v>
      </c>
      <c r="Q132" s="232">
        <v>0.27355268604344463</v>
      </c>
      <c r="R132" s="232">
        <v>0.23686749483268779</v>
      </c>
      <c r="S132" s="232">
        <v>0.23226943833194089</v>
      </c>
      <c r="T132" s="232">
        <v>0.25835393271834939</v>
      </c>
      <c r="U132" s="232">
        <v>0.24922949697846719</v>
      </c>
      <c r="V132" s="232">
        <v>0.26277787190629232</v>
      </c>
      <c r="W132" s="232">
        <v>0.29232834986975809</v>
      </c>
      <c r="DA132" s="71" t="s">
        <v>766</v>
      </c>
    </row>
    <row r="133" spans="1:105" ht="12" customHeight="1" x14ac:dyDescent="0.25">
      <c r="A133" s="60" t="s">
        <v>613</v>
      </c>
      <c r="B133" s="264">
        <v>36.533967144485132</v>
      </c>
      <c r="C133" s="264">
        <v>31.90954872601802</v>
      </c>
      <c r="D133" s="264">
        <v>34.867616465138553</v>
      </c>
      <c r="E133" s="264">
        <v>39.791539206117619</v>
      </c>
      <c r="F133" s="264">
        <v>43.477698266929067</v>
      </c>
      <c r="G133" s="264">
        <v>39.583956270073877</v>
      </c>
      <c r="H133" s="264">
        <v>42.562256254661833</v>
      </c>
      <c r="I133" s="264">
        <v>42.5334875508604</v>
      </c>
      <c r="J133" s="264">
        <v>40.739018373359691</v>
      </c>
      <c r="K133" s="264">
        <v>35.738102939896663</v>
      </c>
      <c r="L133" s="264">
        <v>40.771685377503267</v>
      </c>
      <c r="M133" s="264">
        <v>38.519953254469137</v>
      </c>
      <c r="N133" s="264">
        <v>40.313298951810822</v>
      </c>
      <c r="O133" s="264">
        <v>41.520689581161903</v>
      </c>
      <c r="P133" s="264">
        <v>42.231396403421932</v>
      </c>
      <c r="Q133" s="264">
        <v>40.863714610009588</v>
      </c>
      <c r="R133" s="264">
        <v>40.679547930063727</v>
      </c>
      <c r="S133" s="264">
        <v>42.570371856748473</v>
      </c>
      <c r="T133" s="264">
        <v>44.178622896091348</v>
      </c>
      <c r="U133" s="264">
        <v>44.971429477895697</v>
      </c>
      <c r="V133" s="264">
        <v>45.488144700633228</v>
      </c>
      <c r="W133" s="264">
        <v>45.920574143610537</v>
      </c>
      <c r="DA133" s="72" t="s">
        <v>767</v>
      </c>
    </row>
    <row r="134" spans="1:105" ht="12" customHeight="1" x14ac:dyDescent="0.25">
      <c r="A134" s="57" t="s">
        <v>615</v>
      </c>
      <c r="B134" s="296">
        <v>28.020303169256369</v>
      </c>
      <c r="C134" s="296">
        <v>25.73699377820661</v>
      </c>
      <c r="D134" s="296">
        <v>26.350582257232009</v>
      </c>
      <c r="E134" s="296">
        <v>30.130547450380678</v>
      </c>
      <c r="F134" s="296">
        <v>32.088697859986723</v>
      </c>
      <c r="G134" s="296">
        <v>29.25404028806944</v>
      </c>
      <c r="H134" s="296">
        <v>33.138568281550398</v>
      </c>
      <c r="I134" s="296">
        <v>34.96856529187248</v>
      </c>
      <c r="J134" s="296">
        <v>33.80251616516545</v>
      </c>
      <c r="K134" s="296">
        <v>29.012549500546939</v>
      </c>
      <c r="L134" s="296">
        <v>33.5292062803627</v>
      </c>
      <c r="M134" s="296">
        <v>31.986169283350119</v>
      </c>
      <c r="N134" s="296">
        <v>33.065611968870023</v>
      </c>
      <c r="O134" s="296">
        <v>33.483015079388068</v>
      </c>
      <c r="P134" s="296">
        <v>33.532100803669529</v>
      </c>
      <c r="Q134" s="296">
        <v>33.563544291114567</v>
      </c>
      <c r="R134" s="296">
        <v>33.792860556561983</v>
      </c>
      <c r="S134" s="296">
        <v>34.898222837703493</v>
      </c>
      <c r="T134" s="296">
        <v>36.743111731903163</v>
      </c>
      <c r="U134" s="296">
        <v>35.475836102911977</v>
      </c>
      <c r="V134" s="296">
        <v>35.697887770763757</v>
      </c>
      <c r="W134" s="296">
        <v>35.833941046641208</v>
      </c>
      <c r="DA134" s="70" t="s">
        <v>768</v>
      </c>
    </row>
    <row r="135" spans="1:105" ht="12" customHeight="1" x14ac:dyDescent="0.25">
      <c r="A135" s="60" t="s">
        <v>617</v>
      </c>
      <c r="B135" s="264">
        <v>2.0594054577720269</v>
      </c>
      <c r="C135" s="264">
        <v>2.931426613038457</v>
      </c>
      <c r="D135" s="264">
        <v>1.626481484629535</v>
      </c>
      <c r="E135" s="264">
        <v>1.8343691764650329</v>
      </c>
      <c r="F135" s="264">
        <v>1.3090352855484939</v>
      </c>
      <c r="G135" s="264">
        <v>1.3276494652077979</v>
      </c>
      <c r="H135" s="264">
        <v>3.145003682293793</v>
      </c>
      <c r="I135" s="264">
        <v>4.795533002764417</v>
      </c>
      <c r="J135" s="264">
        <v>4.7326675381109622</v>
      </c>
      <c r="K135" s="264">
        <v>3.7054296182985942</v>
      </c>
      <c r="L135" s="264">
        <v>4.541678664510667</v>
      </c>
      <c r="M135" s="264">
        <v>4.5329827301142656</v>
      </c>
      <c r="N135" s="264">
        <v>4.5048070091811168</v>
      </c>
      <c r="O135" s="264">
        <v>3.9449992951263448</v>
      </c>
      <c r="P135" s="264">
        <v>3.6004806705946111</v>
      </c>
      <c r="Q135" s="264">
        <v>4.6063010632428991</v>
      </c>
      <c r="R135" s="264">
        <v>4.7288888988125208</v>
      </c>
      <c r="S135" s="264">
        <v>4.5987927721024242</v>
      </c>
      <c r="T135" s="264">
        <v>5.3356272861419356</v>
      </c>
      <c r="U135" s="264">
        <v>3.5874207022835138</v>
      </c>
      <c r="V135" s="264">
        <v>3.437529931002405</v>
      </c>
      <c r="W135" s="264">
        <v>3.3968054400872618</v>
      </c>
      <c r="DA135" s="72" t="s">
        <v>769</v>
      </c>
    </row>
    <row r="136" spans="1:105" ht="12" customHeight="1" x14ac:dyDescent="0.25">
      <c r="A136" s="59" t="s">
        <v>33</v>
      </c>
      <c r="B136" s="299">
        <v>0.94433123090289306</v>
      </c>
      <c r="C136" s="299">
        <v>1.044638843843132</v>
      </c>
      <c r="D136" s="299">
        <v>1.1170215575993709</v>
      </c>
      <c r="E136" s="299">
        <v>1.2294196756949241</v>
      </c>
      <c r="F136" s="299">
        <v>0.92142349147741109</v>
      </c>
      <c r="G136" s="299">
        <v>0.84100058367051511</v>
      </c>
      <c r="H136" s="299">
        <v>1.6606638680897421</v>
      </c>
      <c r="I136" s="299">
        <v>2.2592138662032268</v>
      </c>
      <c r="J136" s="299">
        <v>2.2849629671866429</v>
      </c>
      <c r="K136" s="299">
        <v>1.3797475822727201</v>
      </c>
      <c r="L136" s="299">
        <v>1.538414666901621</v>
      </c>
      <c r="M136" s="299">
        <v>1.716924176761532</v>
      </c>
      <c r="N136" s="299">
        <v>1.708012778887164</v>
      </c>
      <c r="O136" s="299">
        <v>1.7058057204912509</v>
      </c>
      <c r="P136" s="299">
        <v>1.577576058020763</v>
      </c>
      <c r="Q136" s="299">
        <v>2.6943051558814859</v>
      </c>
      <c r="R136" s="299">
        <v>2.7073300406156049</v>
      </c>
      <c r="S136" s="299">
        <v>2.5686366487497732</v>
      </c>
      <c r="T136" s="299">
        <v>3.107754580113689</v>
      </c>
      <c r="U136" s="299">
        <v>1.4685079973505559</v>
      </c>
      <c r="V136" s="299">
        <v>1.6302028454259261</v>
      </c>
      <c r="W136" s="299">
        <v>1.657235096780348</v>
      </c>
      <c r="DA136" s="71" t="s">
        <v>770</v>
      </c>
    </row>
    <row r="137" spans="1:105" ht="12" customHeight="1" x14ac:dyDescent="0.25">
      <c r="A137" s="59" t="s">
        <v>160</v>
      </c>
      <c r="B137" s="299">
        <v>0.1862566684706356</v>
      </c>
      <c r="C137" s="299">
        <v>0.20595915365299261</v>
      </c>
      <c r="D137" s="299">
        <v>0.1802870001308651</v>
      </c>
      <c r="E137" s="299">
        <v>0.27283558649520528</v>
      </c>
      <c r="F137" s="299">
        <v>0.16287347224889981</v>
      </c>
      <c r="G137" s="299">
        <v>0.16516872856709741</v>
      </c>
      <c r="H137" s="299">
        <v>0.39092826096009869</v>
      </c>
      <c r="I137" s="299">
        <v>0.79699076345690578</v>
      </c>
      <c r="J137" s="299">
        <v>0.94048617818559255</v>
      </c>
      <c r="K137" s="299">
        <v>0.81141816663843758</v>
      </c>
      <c r="L137" s="299">
        <v>1.085764804047306</v>
      </c>
      <c r="M137" s="299">
        <v>0.9637153770848762</v>
      </c>
      <c r="N137" s="299">
        <v>1.232731335640296</v>
      </c>
      <c r="O137" s="299">
        <v>0.8270578545759899</v>
      </c>
      <c r="P137" s="299">
        <v>0.84141695425474194</v>
      </c>
      <c r="Q137" s="299">
        <v>0.84409686107624171</v>
      </c>
      <c r="R137" s="299">
        <v>0.84735492774744858</v>
      </c>
      <c r="S137" s="299">
        <v>0.8518357851684305</v>
      </c>
      <c r="T137" s="299">
        <v>1.012086590446323</v>
      </c>
      <c r="U137" s="299">
        <v>1.298849076644399</v>
      </c>
      <c r="V137" s="299">
        <v>0.72093733726233544</v>
      </c>
      <c r="W137" s="299">
        <v>0.87973077209887285</v>
      </c>
      <c r="DA137" s="71" t="s">
        <v>771</v>
      </c>
    </row>
    <row r="138" spans="1:105" ht="12" customHeight="1" x14ac:dyDescent="0.25">
      <c r="A138" s="59" t="s">
        <v>70</v>
      </c>
      <c r="B138" s="299">
        <v>0.9245961899416385</v>
      </c>
      <c r="C138" s="299">
        <v>1.676160704955445</v>
      </c>
      <c r="D138" s="299">
        <v>0.32508685652241842</v>
      </c>
      <c r="E138" s="299">
        <v>0.32799144671752511</v>
      </c>
      <c r="F138" s="299">
        <v>0.22102968391651001</v>
      </c>
      <c r="G138" s="299">
        <v>0.29891474686183012</v>
      </c>
      <c r="H138" s="299">
        <v>1.0644635534365481</v>
      </c>
      <c r="I138" s="299">
        <v>1.696959799935247</v>
      </c>
      <c r="J138" s="299">
        <v>1.464365377602413</v>
      </c>
      <c r="K138" s="299">
        <v>1.3509856372824569</v>
      </c>
      <c r="L138" s="299">
        <v>1.7258320454551801</v>
      </c>
      <c r="M138" s="299">
        <v>1.6265264480329931</v>
      </c>
      <c r="N138" s="299">
        <v>1.370603982557554</v>
      </c>
      <c r="O138" s="299">
        <v>1.2224465073820929</v>
      </c>
      <c r="P138" s="299">
        <v>0.99483242163267271</v>
      </c>
      <c r="Q138" s="299">
        <v>0.87405147904865488</v>
      </c>
      <c r="R138" s="299">
        <v>1.0049712199902741</v>
      </c>
      <c r="S138" s="299">
        <v>1.0130027406119679</v>
      </c>
      <c r="T138" s="299">
        <v>1.032117033310221</v>
      </c>
      <c r="U138" s="299">
        <v>0.64333956543337556</v>
      </c>
      <c r="V138" s="299">
        <v>0.9000267248085938</v>
      </c>
      <c r="W138" s="299">
        <v>0.65334619643640024</v>
      </c>
      <c r="DA138" s="71" t="s">
        <v>772</v>
      </c>
    </row>
    <row r="139" spans="1:105" ht="12" customHeight="1" x14ac:dyDescent="0.25">
      <c r="A139" s="59" t="s">
        <v>162</v>
      </c>
      <c r="B139" s="299">
        <v>4.2213684568594961E-3</v>
      </c>
      <c r="C139" s="299">
        <v>4.6679105868861369E-3</v>
      </c>
      <c r="D139" s="299">
        <v>4.0860703768801866E-3</v>
      </c>
      <c r="E139" s="299">
        <v>4.1224675573784328E-3</v>
      </c>
      <c r="F139" s="299">
        <v>3.7086379056729098E-3</v>
      </c>
      <c r="G139" s="299">
        <v>2.2565406108355689E-2</v>
      </c>
      <c r="H139" s="299">
        <v>2.894799980740357E-2</v>
      </c>
      <c r="I139" s="299">
        <v>4.2368573169037409E-2</v>
      </c>
      <c r="J139" s="299">
        <v>4.2853015136313913E-2</v>
      </c>
      <c r="K139" s="299">
        <v>0.16327823210497899</v>
      </c>
      <c r="L139" s="299">
        <v>0.19166714810655999</v>
      </c>
      <c r="M139" s="299">
        <v>0.22581672823486479</v>
      </c>
      <c r="N139" s="299">
        <v>0.193458912096103</v>
      </c>
      <c r="O139" s="299">
        <v>0.1896892126770105</v>
      </c>
      <c r="P139" s="299">
        <v>0.18665523668643269</v>
      </c>
      <c r="Q139" s="299">
        <v>0.19384756723651611</v>
      </c>
      <c r="R139" s="299">
        <v>0.16923271045919339</v>
      </c>
      <c r="S139" s="299">
        <v>0.16531759757225239</v>
      </c>
      <c r="T139" s="299">
        <v>0.18366908227170439</v>
      </c>
      <c r="U139" s="299">
        <v>0.17672406285518241</v>
      </c>
      <c r="V139" s="299">
        <v>0.18636302350554981</v>
      </c>
      <c r="W139" s="299">
        <v>0.20649337477164079</v>
      </c>
      <c r="DA139" s="71" t="s">
        <v>773</v>
      </c>
    </row>
    <row r="140" spans="1:105" ht="12" customHeight="1" x14ac:dyDescent="0.25">
      <c r="A140" s="60" t="s">
        <v>623</v>
      </c>
      <c r="B140" s="264">
        <v>25.96089771148435</v>
      </c>
      <c r="C140" s="264">
        <v>22.805567165168149</v>
      </c>
      <c r="D140" s="264">
        <v>24.72410077260248</v>
      </c>
      <c r="E140" s="264">
        <v>28.29617827391565</v>
      </c>
      <c r="F140" s="264">
        <v>30.77966257443823</v>
      </c>
      <c r="G140" s="264">
        <v>27.926390822861642</v>
      </c>
      <c r="H140" s="264">
        <v>29.993564599256612</v>
      </c>
      <c r="I140" s="264">
        <v>30.173032289108061</v>
      </c>
      <c r="J140" s="264">
        <v>29.06984862705449</v>
      </c>
      <c r="K140" s="264">
        <v>25.307119882248351</v>
      </c>
      <c r="L140" s="264">
        <v>28.987527615852031</v>
      </c>
      <c r="M140" s="264">
        <v>27.453186553235849</v>
      </c>
      <c r="N140" s="264">
        <v>28.560804959688902</v>
      </c>
      <c r="O140" s="264">
        <v>29.538015784261731</v>
      </c>
      <c r="P140" s="264">
        <v>29.931620133074919</v>
      </c>
      <c r="Q140" s="264">
        <v>28.957243227871661</v>
      </c>
      <c r="R140" s="264">
        <v>29.063971657749448</v>
      </c>
      <c r="S140" s="264">
        <v>30.299430065601069</v>
      </c>
      <c r="T140" s="264">
        <v>31.40748444576122</v>
      </c>
      <c r="U140" s="264">
        <v>31.88841540062846</v>
      </c>
      <c r="V140" s="264">
        <v>32.260357839761348</v>
      </c>
      <c r="W140" s="264">
        <v>32.437135606553937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5.7494224680643491</v>
      </c>
      <c r="C141" s="263">
        <f t="shared" si="2"/>
        <v>5.5282102274580893</v>
      </c>
      <c r="D141" s="263">
        <f t="shared" si="2"/>
        <v>5.3525434830088825</v>
      </c>
      <c r="E141" s="263">
        <f t="shared" si="2"/>
        <v>6.1298524396146652</v>
      </c>
      <c r="F141" s="263">
        <f t="shared" si="2"/>
        <v>6.2182483092213534</v>
      </c>
      <c r="G141" s="263">
        <f t="shared" si="2"/>
        <v>5.7024826417793735</v>
      </c>
      <c r="H141" s="263">
        <f t="shared" si="2"/>
        <v>6.9844890049311843</v>
      </c>
      <c r="I141" s="263">
        <f t="shared" si="2"/>
        <v>35.929429431643555</v>
      </c>
      <c r="J141" s="263">
        <f t="shared" si="2"/>
        <v>29.015202836013039</v>
      </c>
      <c r="K141" s="263">
        <f t="shared" si="2"/>
        <v>29.711524738587347</v>
      </c>
      <c r="L141" s="263">
        <f t="shared" si="2"/>
        <v>35.262504651013138</v>
      </c>
      <c r="M141" s="263">
        <f t="shared" si="2"/>
        <v>32.396977592683918</v>
      </c>
      <c r="N141" s="263">
        <f t="shared" si="2"/>
        <v>32.884705611115592</v>
      </c>
      <c r="O141" s="263">
        <f t="shared" si="2"/>
        <v>30.818097129007821</v>
      </c>
      <c r="P141" s="263">
        <f t="shared" si="2"/>
        <v>32.425139014366039</v>
      </c>
      <c r="Q141" s="263">
        <f t="shared" si="2"/>
        <v>34.028826302414615</v>
      </c>
      <c r="R141" s="263">
        <f t="shared" si="2"/>
        <v>34.097658371492912</v>
      </c>
      <c r="S141" s="263">
        <f t="shared" si="2"/>
        <v>30.786044652037056</v>
      </c>
      <c r="T141" s="263">
        <f t="shared" si="2"/>
        <v>32.225016180274608</v>
      </c>
      <c r="U141" s="263">
        <f t="shared" si="2"/>
        <v>32.280969924677578</v>
      </c>
      <c r="V141" s="263">
        <f t="shared" si="2"/>
        <v>32.731139726584573</v>
      </c>
      <c r="W141" s="263">
        <f t="shared" si="2"/>
        <v>31.291345808709679</v>
      </c>
      <c r="DA141" s="70"/>
    </row>
    <row r="142" spans="1:105" ht="12" customHeight="1" x14ac:dyDescent="0.25">
      <c r="A142" s="60" t="s">
        <v>626</v>
      </c>
      <c r="B142" s="264">
        <v>5.3728823667392768E-2</v>
      </c>
      <c r="C142" s="264">
        <v>6.2434511025998028E-2</v>
      </c>
      <c r="D142" s="264">
        <v>5.9522934765038921E-2</v>
      </c>
      <c r="E142" s="264">
        <v>6.8724077204367989E-2</v>
      </c>
      <c r="F142" s="264">
        <v>4.9338745796995202E-2</v>
      </c>
      <c r="G142" s="264">
        <v>4.6927647702588712E-2</v>
      </c>
      <c r="H142" s="264">
        <v>9.8192151162176652E-2</v>
      </c>
      <c r="I142" s="264">
        <v>0.1485540602193014</v>
      </c>
      <c r="J142" s="264">
        <v>0.15555558408613129</v>
      </c>
      <c r="K142" s="264">
        <v>0.1125836209099836</v>
      </c>
      <c r="L142" s="264">
        <v>0.13557295421661331</v>
      </c>
      <c r="M142" s="264">
        <v>0.13979924417969511</v>
      </c>
      <c r="N142" s="264">
        <v>0.1487462057093068</v>
      </c>
      <c r="O142" s="264">
        <v>0.12835727996796281</v>
      </c>
      <c r="P142" s="264">
        <v>0.121656169386401</v>
      </c>
      <c r="Q142" s="264">
        <v>0.17328797829414239</v>
      </c>
      <c r="R142" s="264">
        <v>0.17379858164879899</v>
      </c>
      <c r="S142" s="264">
        <v>0.16722649094061259</v>
      </c>
      <c r="T142" s="264">
        <v>0.20039180425067971</v>
      </c>
      <c r="U142" s="264">
        <v>0.13523137399789109</v>
      </c>
      <c r="V142" s="264">
        <v>0.11774498408471849</v>
      </c>
      <c r="W142" s="264">
        <v>0.12604776212235341</v>
      </c>
      <c r="DA142" s="72" t="s">
        <v>775</v>
      </c>
    </row>
    <row r="143" spans="1:105" ht="12" customHeight="1" x14ac:dyDescent="0.25">
      <c r="A143" s="59" t="s">
        <v>33</v>
      </c>
      <c r="B143" s="232">
        <v>4.4710426348383438E-2</v>
      </c>
      <c r="C143" s="232">
        <v>5.1958326115709948E-2</v>
      </c>
      <c r="D143" s="232">
        <v>5.1090115072041732E-2</v>
      </c>
      <c r="E143" s="232">
        <v>5.6088676193579268E-2</v>
      </c>
      <c r="F143" s="232">
        <v>4.1784600510504692E-2</v>
      </c>
      <c r="G143" s="232">
        <v>3.836380594952251E-2</v>
      </c>
      <c r="H143" s="232">
        <v>7.8375877159647681E-2</v>
      </c>
      <c r="I143" s="232">
        <v>0.1083128816907728</v>
      </c>
      <c r="J143" s="232">
        <v>0.10875333170559461</v>
      </c>
      <c r="K143" s="232">
        <v>6.597607758202749E-2</v>
      </c>
      <c r="L143" s="232">
        <v>7.406916974475658E-2</v>
      </c>
      <c r="M143" s="232">
        <v>8.2583283190906673E-2</v>
      </c>
      <c r="N143" s="232">
        <v>8.1060613497068487E-2</v>
      </c>
      <c r="O143" s="232">
        <v>8.0421795096747906E-2</v>
      </c>
      <c r="P143" s="232">
        <v>7.3656089309431669E-2</v>
      </c>
      <c r="Q143" s="232">
        <v>0.1250963213573468</v>
      </c>
      <c r="R143" s="232">
        <v>0.12635352381446591</v>
      </c>
      <c r="S143" s="232">
        <v>0.1197906429265567</v>
      </c>
      <c r="T143" s="232">
        <v>0.14471176107167699</v>
      </c>
      <c r="U143" s="232">
        <v>6.7453424337712412E-2</v>
      </c>
      <c r="V143" s="232">
        <v>7.5644518446719808E-2</v>
      </c>
      <c r="W143" s="232">
        <v>7.614138090194586E-2</v>
      </c>
      <c r="DA143" s="71" t="s">
        <v>776</v>
      </c>
    </row>
    <row r="144" spans="1:105" ht="12" customHeight="1" x14ac:dyDescent="0.25">
      <c r="A144" s="59" t="s">
        <v>160</v>
      </c>
      <c r="B144" s="232">
        <v>8.8185318721159204E-3</v>
      </c>
      <c r="C144" s="232">
        <v>1.0244012019167029E-2</v>
      </c>
      <c r="D144" s="232">
        <v>8.2459317996284049E-3</v>
      </c>
      <c r="E144" s="232">
        <v>1.2447325488234851E-2</v>
      </c>
      <c r="F144" s="232">
        <v>7.3859664254564876E-3</v>
      </c>
      <c r="G144" s="232">
        <v>7.534478780052754E-3</v>
      </c>
      <c r="H144" s="232">
        <v>1.8450058406152811E-2</v>
      </c>
      <c r="I144" s="232">
        <v>3.8209913440386642E-2</v>
      </c>
      <c r="J144" s="232">
        <v>4.4762653386316388E-2</v>
      </c>
      <c r="K144" s="232">
        <v>3.8799986752230863E-2</v>
      </c>
      <c r="L144" s="232">
        <v>5.227569608123421E-2</v>
      </c>
      <c r="M144" s="232">
        <v>4.6354277596200283E-2</v>
      </c>
      <c r="N144" s="232">
        <v>5.8504221736074259E-2</v>
      </c>
      <c r="O144" s="232">
        <v>3.8992410750452337E-2</v>
      </c>
      <c r="P144" s="232">
        <v>3.9285257920820688E-2</v>
      </c>
      <c r="Q144" s="232">
        <v>3.9191333602067273E-2</v>
      </c>
      <c r="R144" s="232">
        <v>3.9546815288946852E-2</v>
      </c>
      <c r="S144" s="232">
        <v>3.9726115572960137E-2</v>
      </c>
      <c r="T144" s="232">
        <v>4.7127541472453939E-2</v>
      </c>
      <c r="U144" s="232">
        <v>5.9660429548635492E-2</v>
      </c>
      <c r="V144" s="232">
        <v>3.3452866224890757E-2</v>
      </c>
      <c r="W144" s="232">
        <v>4.0419078705054318E-2</v>
      </c>
      <c r="DA144" s="71" t="s">
        <v>777</v>
      </c>
    </row>
    <row r="145" spans="1:105" ht="12" customHeight="1" x14ac:dyDescent="0.25">
      <c r="A145" s="59" t="s">
        <v>162</v>
      </c>
      <c r="B145" s="232">
        <v>1.998654468934046E-4</v>
      </c>
      <c r="C145" s="232">
        <v>2.3217289112104409E-4</v>
      </c>
      <c r="D145" s="232">
        <v>1.8688789336878891E-4</v>
      </c>
      <c r="E145" s="232">
        <v>1.880755225538719E-4</v>
      </c>
      <c r="F145" s="232">
        <v>1.6817886103401601E-4</v>
      </c>
      <c r="G145" s="232">
        <v>1.02936297301345E-3</v>
      </c>
      <c r="H145" s="232">
        <v>1.3662155963761601E-3</v>
      </c>
      <c r="I145" s="232">
        <v>2.0312650881419438E-3</v>
      </c>
      <c r="J145" s="232">
        <v>2.0395989942202579E-3</v>
      </c>
      <c r="K145" s="232">
        <v>7.8075565757252541E-3</v>
      </c>
      <c r="L145" s="232">
        <v>9.2280883906224829E-3</v>
      </c>
      <c r="M145" s="232">
        <v>1.0861683392588171E-2</v>
      </c>
      <c r="N145" s="232">
        <v>9.1813704761640677E-3</v>
      </c>
      <c r="O145" s="232">
        <v>8.9430741207625133E-3</v>
      </c>
      <c r="P145" s="232">
        <v>8.7148221561486466E-3</v>
      </c>
      <c r="Q145" s="232">
        <v>9.0003233347283763E-3</v>
      </c>
      <c r="R145" s="232">
        <v>7.8982425453861978E-3</v>
      </c>
      <c r="S145" s="232">
        <v>7.7097324410958616E-3</v>
      </c>
      <c r="T145" s="232">
        <v>8.552501706548768E-3</v>
      </c>
      <c r="U145" s="232">
        <v>8.1175201115432031E-3</v>
      </c>
      <c r="V145" s="232">
        <v>8.6475994131078818E-3</v>
      </c>
      <c r="W145" s="232">
        <v>9.4873025153531746E-3</v>
      </c>
      <c r="DA145" s="71" t="s">
        <v>778</v>
      </c>
    </row>
    <row r="146" spans="1:105" ht="12" customHeight="1" x14ac:dyDescent="0.25">
      <c r="A146" s="60" t="s">
        <v>631</v>
      </c>
      <c r="B146" s="264">
        <v>4.4665456854149719</v>
      </c>
      <c r="C146" s="264">
        <v>4.3314706855543861</v>
      </c>
      <c r="D146" s="264">
        <v>4.1621944286121773</v>
      </c>
      <c r="E146" s="264">
        <v>4.7701980055129676</v>
      </c>
      <c r="F146" s="264">
        <v>4.7731171656650231</v>
      </c>
      <c r="G146" s="264">
        <v>4.3816407314696546</v>
      </c>
      <c r="H146" s="264">
        <v>5.4707352944539487</v>
      </c>
      <c r="I146" s="264">
        <v>34.334297813862442</v>
      </c>
      <c r="J146" s="264">
        <v>27.476061200087301</v>
      </c>
      <c r="K146" s="264">
        <v>28.388817957339139</v>
      </c>
      <c r="L146" s="264">
        <v>33.731285809083033</v>
      </c>
      <c r="M146" s="264">
        <v>30.9366923827844</v>
      </c>
      <c r="N146" s="264">
        <v>31.380491577167369</v>
      </c>
      <c r="O146" s="264">
        <v>29.297142659084201</v>
      </c>
      <c r="P146" s="264">
        <v>30.905993275783391</v>
      </c>
      <c r="Q146" s="264">
        <v>32.511056390977473</v>
      </c>
      <c r="R146" s="264">
        <v>32.567418137032043</v>
      </c>
      <c r="S146" s="264">
        <v>29.20577743007938</v>
      </c>
      <c r="T146" s="264">
        <v>30.562143260539209</v>
      </c>
      <c r="U146" s="264">
        <v>30.680998270506489</v>
      </c>
      <c r="V146" s="264">
        <v>31.11645266528858</v>
      </c>
      <c r="W146" s="264">
        <v>29.674979441589759</v>
      </c>
      <c r="DA146" s="72" t="s">
        <v>779</v>
      </c>
    </row>
    <row r="147" spans="1:105" ht="12" customHeight="1" x14ac:dyDescent="0.25">
      <c r="A147" s="64" t="s">
        <v>30</v>
      </c>
      <c r="B147" s="231">
        <v>1.2111880386880789</v>
      </c>
      <c r="C147" s="231">
        <v>0.99672019621676999</v>
      </c>
      <c r="D147" s="231">
        <v>1.191504404325509</v>
      </c>
      <c r="E147" s="231">
        <v>1.4548897294590859</v>
      </c>
      <c r="F147" s="231">
        <v>1.6677708456385181</v>
      </c>
      <c r="G147" s="231">
        <v>1.3410730401032329</v>
      </c>
      <c r="H147" s="231">
        <v>1.0327298163875731</v>
      </c>
      <c r="I147" s="231">
        <v>0.1263298981158418</v>
      </c>
      <c r="J147" s="231">
        <v>0.18600655003763661</v>
      </c>
      <c r="K147" s="231">
        <v>0.102268826644098</v>
      </c>
      <c r="L147" s="231">
        <v>0.1237749355318558</v>
      </c>
      <c r="M147" s="231">
        <v>0.13087242264732499</v>
      </c>
      <c r="N147" s="231">
        <v>0.1220607710517444</v>
      </c>
      <c r="O147" s="231">
        <v>0.1591839091505981</v>
      </c>
      <c r="P147" s="231">
        <v>0.13428273089113399</v>
      </c>
      <c r="Q147" s="231">
        <v>0.11832699519466711</v>
      </c>
      <c r="R147" s="231">
        <v>0.14507781744420231</v>
      </c>
      <c r="S147" s="231">
        <v>0.17168226471504491</v>
      </c>
      <c r="T147" s="231">
        <v>0.16809519222379221</v>
      </c>
      <c r="U147" s="231">
        <v>0.15563324866680939</v>
      </c>
      <c r="V147" s="231">
        <v>0.15787243164152459</v>
      </c>
      <c r="W147" s="231">
        <v>0.153004043337269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1.498290797394265</v>
      </c>
      <c r="C149" s="231">
        <v>1.1950336914156761</v>
      </c>
      <c r="D149" s="231">
        <v>2.040826717610877</v>
      </c>
      <c r="E149" s="231">
        <v>2.220495856408061</v>
      </c>
      <c r="F149" s="231">
        <v>2.185142110797476</v>
      </c>
      <c r="G149" s="231">
        <v>1.9268135907616859</v>
      </c>
      <c r="H149" s="231">
        <v>2.3475170905289362</v>
      </c>
      <c r="I149" s="231">
        <v>0.2504873971241019</v>
      </c>
      <c r="J149" s="231">
        <v>0.33520438745380482</v>
      </c>
      <c r="K149" s="231">
        <v>0.15796936901735109</v>
      </c>
      <c r="L149" s="231">
        <v>0.1646705010402538</v>
      </c>
      <c r="M149" s="231">
        <v>0.1915537728487684</v>
      </c>
      <c r="N149" s="231">
        <v>0.20162516961644261</v>
      </c>
      <c r="O149" s="231">
        <v>0.2344129384702815</v>
      </c>
      <c r="P149" s="231">
        <v>0.2021734185573042</v>
      </c>
      <c r="Q149" s="231">
        <v>0.30228725530250761</v>
      </c>
      <c r="R149" s="231">
        <v>0.29992946455920128</v>
      </c>
      <c r="S149" s="231">
        <v>0.3596081327630628</v>
      </c>
      <c r="T149" s="231">
        <v>0.41467802774658119</v>
      </c>
      <c r="U149" s="231">
        <v>0.20432947342308599</v>
      </c>
      <c r="V149" s="231">
        <v>0.22783895584886579</v>
      </c>
      <c r="W149" s="231">
        <v>0.25201976396380898</v>
      </c>
      <c r="DA149" s="73" t="s">
        <v>782</v>
      </c>
    </row>
    <row r="150" spans="1:105" ht="12" customHeight="1" x14ac:dyDescent="0.25">
      <c r="A150" s="64" t="s">
        <v>160</v>
      </c>
      <c r="B150" s="231">
        <v>0.30113757777829092</v>
      </c>
      <c r="C150" s="231">
        <v>0.24009130956082461</v>
      </c>
      <c r="D150" s="231">
        <v>0.33565285995290728</v>
      </c>
      <c r="E150" s="231">
        <v>0.50214851932837823</v>
      </c>
      <c r="F150" s="231">
        <v>0.39359731253785929</v>
      </c>
      <c r="G150" s="231">
        <v>0.38561382207482348</v>
      </c>
      <c r="H150" s="231">
        <v>0.56312584078815564</v>
      </c>
      <c r="I150" s="231">
        <v>9.0045743082645041E-2</v>
      </c>
      <c r="J150" s="231">
        <v>0.14059319779430141</v>
      </c>
      <c r="K150" s="231">
        <v>9.4667156300314442E-2</v>
      </c>
      <c r="L150" s="231">
        <v>0.11842939694798491</v>
      </c>
      <c r="M150" s="231">
        <v>0.1095644709113275</v>
      </c>
      <c r="N150" s="231">
        <v>0.14828711946930051</v>
      </c>
      <c r="O150" s="231">
        <v>0.1158161879178151</v>
      </c>
      <c r="P150" s="231">
        <v>0.1098819529934742</v>
      </c>
      <c r="Q150" s="231">
        <v>9.6504308576186554E-2</v>
      </c>
      <c r="R150" s="231">
        <v>9.5658739193711539E-2</v>
      </c>
      <c r="S150" s="231">
        <v>0.12152456467247701</v>
      </c>
      <c r="T150" s="231">
        <v>0.13761422953202279</v>
      </c>
      <c r="U150" s="231">
        <v>0.18415976531064179</v>
      </c>
      <c r="V150" s="231">
        <v>0.10267511928181899</v>
      </c>
      <c r="W150" s="231">
        <v>0.13632692059306051</v>
      </c>
      <c r="DA150" s="73" t="s">
        <v>783</v>
      </c>
    </row>
    <row r="151" spans="1:105" ht="12" customHeight="1" x14ac:dyDescent="0.25">
      <c r="A151" s="64" t="s">
        <v>70</v>
      </c>
      <c r="B151" s="231">
        <v>1.449247672250916</v>
      </c>
      <c r="C151" s="231">
        <v>1.894298375290224</v>
      </c>
      <c r="D151" s="231">
        <v>0.58676302706905492</v>
      </c>
      <c r="E151" s="231">
        <v>0.58523606165697162</v>
      </c>
      <c r="F151" s="231">
        <v>0.51783304585462764</v>
      </c>
      <c r="G151" s="231">
        <v>0.67656495449767151</v>
      </c>
      <c r="H151" s="231">
        <v>1.4865399154314649</v>
      </c>
      <c r="I151" s="231">
        <v>0.1858740843387654</v>
      </c>
      <c r="J151" s="231">
        <v>0.21222607088801751</v>
      </c>
      <c r="K151" s="231">
        <v>0.15280681599216581</v>
      </c>
      <c r="L151" s="231">
        <v>0.18249865867068521</v>
      </c>
      <c r="M151" s="231">
        <v>0.17927489485943049</v>
      </c>
      <c r="N151" s="231">
        <v>0.15983959570070971</v>
      </c>
      <c r="O151" s="231">
        <v>0.16595893126111971</v>
      </c>
      <c r="P151" s="231">
        <v>0.12595123532852301</v>
      </c>
      <c r="Q151" s="231">
        <v>9.687881546231257E-2</v>
      </c>
      <c r="R151" s="231">
        <v>0.10998926694843809</v>
      </c>
      <c r="S151" s="231">
        <v>0.14010582878803909</v>
      </c>
      <c r="T151" s="231">
        <v>0.13605421703403861</v>
      </c>
      <c r="U151" s="231">
        <v>8.8432868815546087E-2</v>
      </c>
      <c r="V151" s="231">
        <v>0.1242683388489938</v>
      </c>
      <c r="W151" s="231">
        <v>9.8155038624747643E-2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0.41167602110667278</v>
      </c>
      <c r="P152" s="231">
        <v>0.83702071339299411</v>
      </c>
      <c r="Q152" s="231">
        <v>1.256360389700317</v>
      </c>
      <c r="R152" s="231">
        <v>1.2549883676535041</v>
      </c>
      <c r="S152" s="231">
        <v>0.42519995220473811</v>
      </c>
      <c r="T152" s="231">
        <v>0.95529169761385802</v>
      </c>
      <c r="U152" s="231">
        <v>1.398165508737627</v>
      </c>
      <c r="V152" s="231">
        <v>1.444582375020564</v>
      </c>
      <c r="W152" s="231">
        <v>0.99614043679940101</v>
      </c>
      <c r="DA152" s="73" t="s">
        <v>785</v>
      </c>
    </row>
    <row r="153" spans="1:105" ht="12" customHeight="1" x14ac:dyDescent="0.25">
      <c r="A153" s="64" t="s">
        <v>162</v>
      </c>
      <c r="B153" s="231">
        <v>6.6815993034217416E-3</v>
      </c>
      <c r="C153" s="231">
        <v>5.3271130708910999E-3</v>
      </c>
      <c r="D153" s="231">
        <v>7.4474196538301821E-3</v>
      </c>
      <c r="E153" s="231">
        <v>7.4278386604710173E-3</v>
      </c>
      <c r="F153" s="231">
        <v>8.7738508365417574E-3</v>
      </c>
      <c r="G153" s="231">
        <v>5.1575324032241507E-2</v>
      </c>
      <c r="H153" s="231">
        <v>4.0822631317818651E-2</v>
      </c>
      <c r="I153" s="231">
        <v>4.6862751181381947E-3</v>
      </c>
      <c r="J153" s="231">
        <v>6.2714407052172272E-3</v>
      </c>
      <c r="K153" s="231">
        <v>1.864905967600115E-2</v>
      </c>
      <c r="L153" s="231">
        <v>2.046658971899816E-2</v>
      </c>
      <c r="M153" s="231">
        <v>2.5133392439130701E-2</v>
      </c>
      <c r="N153" s="231">
        <v>2.2782311146270981E-2</v>
      </c>
      <c r="O153" s="231">
        <v>2.6004592581252959E-2</v>
      </c>
      <c r="P153" s="231">
        <v>2.386323589227415E-2</v>
      </c>
      <c r="Q153" s="231">
        <v>2.1696456887711681E-2</v>
      </c>
      <c r="R153" s="231">
        <v>1.8703274495567829E-2</v>
      </c>
      <c r="S153" s="231">
        <v>2.3088797952360851E-2</v>
      </c>
      <c r="T153" s="231">
        <v>2.444870006521568E-2</v>
      </c>
      <c r="U153" s="231">
        <v>2.45304657853096E-2</v>
      </c>
      <c r="V153" s="231">
        <v>2.598372971938261E-2</v>
      </c>
      <c r="W153" s="231">
        <v>3.1326509563352617E-2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7.6980366724159741E-2</v>
      </c>
      <c r="R155" s="231">
        <v>2.1992974541567529E-2</v>
      </c>
      <c r="S155" s="231">
        <v>0</v>
      </c>
      <c r="T155" s="231">
        <v>0.78387357578336059</v>
      </c>
      <c r="U155" s="231">
        <v>0.77331893872453872</v>
      </c>
      <c r="V155" s="231">
        <v>0.84036906880859197</v>
      </c>
      <c r="W155" s="231">
        <v>0.34868856915200153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33.676874416082953</v>
      </c>
      <c r="J156" s="231">
        <v>26.595759553208321</v>
      </c>
      <c r="K156" s="231">
        <v>27.862456729709209</v>
      </c>
      <c r="L156" s="231">
        <v>33.121445727173253</v>
      </c>
      <c r="M156" s="231">
        <v>30.300293429078419</v>
      </c>
      <c r="N156" s="231">
        <v>30.7258966101829</v>
      </c>
      <c r="O156" s="231">
        <v>28.184090078596459</v>
      </c>
      <c r="P156" s="231">
        <v>29.472819988727679</v>
      </c>
      <c r="Q156" s="231">
        <v>30.542021803129611</v>
      </c>
      <c r="R156" s="231">
        <v>30.621078232195849</v>
      </c>
      <c r="S156" s="231">
        <v>27.964567888983659</v>
      </c>
      <c r="T156" s="231">
        <v>27.942087620540342</v>
      </c>
      <c r="U156" s="231">
        <v>27.852428001042931</v>
      </c>
      <c r="V156" s="231">
        <v>28.19286264611884</v>
      </c>
      <c r="W156" s="231">
        <v>27.659318159556118</v>
      </c>
      <c r="DA156" s="73" t="s">
        <v>789</v>
      </c>
    </row>
    <row r="157" spans="1:105" ht="12" customHeight="1" x14ac:dyDescent="0.25">
      <c r="A157" s="61" t="s">
        <v>643</v>
      </c>
      <c r="B157" s="265">
        <v>1.2291479589819849</v>
      </c>
      <c r="C157" s="265">
        <v>1.134305030877705</v>
      </c>
      <c r="D157" s="265">
        <v>1.130826119631666</v>
      </c>
      <c r="E157" s="265">
        <v>1.29093035689733</v>
      </c>
      <c r="F157" s="265">
        <v>1.3957923977593349</v>
      </c>
      <c r="G157" s="265">
        <v>1.27391426260713</v>
      </c>
      <c r="H157" s="265">
        <v>1.415561559315059</v>
      </c>
      <c r="I157" s="265">
        <v>1.4465775575618069</v>
      </c>
      <c r="J157" s="265">
        <v>1.3835860518396079</v>
      </c>
      <c r="K157" s="265">
        <v>1.2101231603382241</v>
      </c>
      <c r="L157" s="265">
        <v>1.395645887713489</v>
      </c>
      <c r="M157" s="265">
        <v>1.3204859657198249</v>
      </c>
      <c r="N157" s="265">
        <v>1.3554678282389161</v>
      </c>
      <c r="O157" s="265">
        <v>1.3925971899556571</v>
      </c>
      <c r="P157" s="265">
        <v>1.397489569196247</v>
      </c>
      <c r="Q157" s="265">
        <v>1.344481933142998</v>
      </c>
      <c r="R157" s="265">
        <v>1.356441652812074</v>
      </c>
      <c r="S157" s="265">
        <v>1.413040731017061</v>
      </c>
      <c r="T157" s="265">
        <v>1.462481115484719</v>
      </c>
      <c r="U157" s="265">
        <v>1.464740280173197</v>
      </c>
      <c r="V157" s="265">
        <v>1.4969420772112709</v>
      </c>
      <c r="W157" s="265">
        <v>1.4903186049975661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0.99999999999999989</v>
      </c>
      <c r="C187" s="234">
        <f t="shared" si="25"/>
        <v>0.99999999999999967</v>
      </c>
      <c r="D187" s="234">
        <f t="shared" si="25"/>
        <v>1.0000000000000002</v>
      </c>
      <c r="E187" s="234">
        <f t="shared" si="25"/>
        <v>1.0000000000000002</v>
      </c>
      <c r="F187" s="234">
        <f t="shared" si="25"/>
        <v>0.99999999999999978</v>
      </c>
      <c r="G187" s="234">
        <f t="shared" si="25"/>
        <v>0.99999999999999978</v>
      </c>
      <c r="H187" s="234">
        <f t="shared" si="25"/>
        <v>1.0000000000000002</v>
      </c>
      <c r="I187" s="234">
        <f t="shared" si="25"/>
        <v>1.0000000000000002</v>
      </c>
      <c r="J187" s="234">
        <f t="shared" si="25"/>
        <v>0.99999999999999989</v>
      </c>
      <c r="K187" s="234">
        <f t="shared" si="25"/>
        <v>1.0000000000000002</v>
      </c>
      <c r="L187" s="234">
        <f t="shared" si="25"/>
        <v>1.0000000000000004</v>
      </c>
      <c r="M187" s="234">
        <f t="shared" si="25"/>
        <v>1.0000000000000004</v>
      </c>
      <c r="N187" s="234">
        <f t="shared" si="25"/>
        <v>1.0000000000000002</v>
      </c>
      <c r="O187" s="234">
        <f t="shared" si="25"/>
        <v>1.0000000000000002</v>
      </c>
      <c r="P187" s="234">
        <f t="shared" si="25"/>
        <v>1.0000000000000002</v>
      </c>
      <c r="Q187" s="234">
        <f t="shared" si="25"/>
        <v>1.0000000000000002</v>
      </c>
      <c r="R187" s="234">
        <f t="shared" si="25"/>
        <v>1.0000000000000002</v>
      </c>
      <c r="S187" s="234">
        <f t="shared" si="25"/>
        <v>0.99999999999999989</v>
      </c>
      <c r="T187" s="234">
        <f t="shared" si="25"/>
        <v>0.99999999999999978</v>
      </c>
      <c r="U187" s="234">
        <f t="shared" si="25"/>
        <v>1.0000000000000002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1.6395762806990662E-3</v>
      </c>
      <c r="C188" s="301">
        <f t="shared" si="26"/>
        <v>1.6636631314884836E-3</v>
      </c>
      <c r="D188" s="301">
        <f t="shared" si="26"/>
        <v>1.6274014022365378E-3</v>
      </c>
      <c r="E188" s="301">
        <f t="shared" si="26"/>
        <v>1.6272558556621793E-3</v>
      </c>
      <c r="F188" s="301">
        <f t="shared" si="26"/>
        <v>1.6180821016269016E-3</v>
      </c>
      <c r="G188" s="301">
        <f t="shared" si="26"/>
        <v>1.620420379855619E-3</v>
      </c>
      <c r="H188" s="301">
        <f t="shared" si="26"/>
        <v>1.645296326351936E-3</v>
      </c>
      <c r="I188" s="301">
        <f t="shared" si="26"/>
        <v>1.5926222162179063E-3</v>
      </c>
      <c r="J188" s="301">
        <f t="shared" si="26"/>
        <v>1.6064401007903014E-3</v>
      </c>
      <c r="K188" s="301">
        <f t="shared" si="26"/>
        <v>1.5965911951788475E-3</v>
      </c>
      <c r="L188" s="301">
        <f t="shared" si="26"/>
        <v>1.5985598768518184E-3</v>
      </c>
      <c r="M188" s="301">
        <f t="shared" si="26"/>
        <v>1.6013032494138495E-3</v>
      </c>
      <c r="N188" s="301">
        <f t="shared" si="26"/>
        <v>1.5998174660062224E-3</v>
      </c>
      <c r="O188" s="301">
        <f t="shared" si="26"/>
        <v>1.5981138753525896E-3</v>
      </c>
      <c r="P188" s="301">
        <f t="shared" si="26"/>
        <v>1.5941876077847077E-3</v>
      </c>
      <c r="Q188" s="301">
        <f t="shared" si="26"/>
        <v>1.6024063200988199E-3</v>
      </c>
      <c r="R188" s="301">
        <f t="shared" si="26"/>
        <v>1.6036116826691912E-3</v>
      </c>
      <c r="S188" s="301">
        <f t="shared" si="26"/>
        <v>1.6020768814617998E-3</v>
      </c>
      <c r="T188" s="301">
        <f t="shared" si="26"/>
        <v>1.6114941737029459E-3</v>
      </c>
      <c r="U188" s="301">
        <f t="shared" si="26"/>
        <v>1.5993138794166036E-3</v>
      </c>
      <c r="V188" s="301">
        <f t="shared" si="26"/>
        <v>1.5982923587888503E-3</v>
      </c>
      <c r="W188" s="301">
        <f t="shared" si="26"/>
        <v>1.5694549819278778E-3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2.2135440401433067E-4</v>
      </c>
      <c r="C189" s="235">
        <f t="shared" si="27"/>
        <v>2.2460629937524687E-4</v>
      </c>
      <c r="D189" s="235">
        <f t="shared" si="27"/>
        <v>2.1971070923919582E-4</v>
      </c>
      <c r="E189" s="235">
        <f t="shared" si="27"/>
        <v>2.1969105942137247E-4</v>
      </c>
      <c r="F189" s="235">
        <f t="shared" si="27"/>
        <v>2.1845253768806996E-4</v>
      </c>
      <c r="G189" s="235">
        <f t="shared" si="27"/>
        <v>2.1876822180099019E-4</v>
      </c>
      <c r="H189" s="235">
        <f t="shared" si="27"/>
        <v>2.2212665066813434E-4</v>
      </c>
      <c r="I189" s="235">
        <f t="shared" si="27"/>
        <v>2.1593272982484575E-4</v>
      </c>
      <c r="J189" s="235">
        <f t="shared" si="27"/>
        <v>2.1688078516453316E-4</v>
      </c>
      <c r="K189" s="235">
        <f t="shared" si="27"/>
        <v>2.1555111318923031E-4</v>
      </c>
      <c r="L189" s="235">
        <f t="shared" si="27"/>
        <v>2.1581689915084993E-4</v>
      </c>
      <c r="M189" s="235">
        <f t="shared" si="27"/>
        <v>2.1618727386632134E-4</v>
      </c>
      <c r="N189" s="235">
        <f t="shared" si="27"/>
        <v>2.1598668258883017E-4</v>
      </c>
      <c r="O189" s="235">
        <f t="shared" si="27"/>
        <v>2.1575668579132943E-4</v>
      </c>
      <c r="P189" s="235">
        <f t="shared" si="27"/>
        <v>2.1522661187667208E-4</v>
      </c>
      <c r="Q189" s="235">
        <f t="shared" si="27"/>
        <v>2.1633619621713333E-4</v>
      </c>
      <c r="R189" s="235">
        <f t="shared" si="27"/>
        <v>2.164989286965713E-4</v>
      </c>
      <c r="S189" s="235">
        <f t="shared" si="27"/>
        <v>2.1629171966912813E-4</v>
      </c>
      <c r="T189" s="235">
        <f t="shared" si="27"/>
        <v>2.1756312078416429E-4</v>
      </c>
      <c r="U189" s="235">
        <f t="shared" si="27"/>
        <v>2.1591869483447753E-4</v>
      </c>
      <c r="V189" s="235">
        <f t="shared" si="27"/>
        <v>2.1578078231866072E-4</v>
      </c>
      <c r="W189" s="235">
        <f t="shared" si="27"/>
        <v>2.160051547640206E-4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2.8495914151798564E-2</v>
      </c>
      <c r="C190" s="235">
        <f t="shared" si="28"/>
        <v>2.8914544770185999E-2</v>
      </c>
      <c r="D190" s="235">
        <f t="shared" si="28"/>
        <v>2.828431418200095E-2</v>
      </c>
      <c r="E190" s="235">
        <f t="shared" si="28"/>
        <v>2.8281784575579571E-2</v>
      </c>
      <c r="F190" s="235">
        <f t="shared" si="28"/>
        <v>2.8122344291820697E-2</v>
      </c>
      <c r="G190" s="235">
        <f t="shared" si="28"/>
        <v>2.8162983679236159E-2</v>
      </c>
      <c r="H190" s="235">
        <f t="shared" si="28"/>
        <v>2.8595328818738643E-2</v>
      </c>
      <c r="I190" s="235">
        <f t="shared" si="28"/>
        <v>2.7604530520317722E-2</v>
      </c>
      <c r="J190" s="235">
        <f t="shared" si="28"/>
        <v>2.792000576064026E-2</v>
      </c>
      <c r="K190" s="235">
        <f t="shared" si="28"/>
        <v>2.7748831310206331E-2</v>
      </c>
      <c r="L190" s="235">
        <f t="shared" si="28"/>
        <v>2.7783047091811359E-2</v>
      </c>
      <c r="M190" s="235">
        <f t="shared" si="28"/>
        <v>2.7830727038108655E-2</v>
      </c>
      <c r="N190" s="235">
        <f t="shared" si="28"/>
        <v>2.7804904051444163E-2</v>
      </c>
      <c r="O190" s="235">
        <f t="shared" si="28"/>
        <v>2.7775295564430064E-2</v>
      </c>
      <c r="P190" s="235">
        <f t="shared" si="28"/>
        <v>2.7707056846373181E-2</v>
      </c>
      <c r="Q190" s="235">
        <f t="shared" si="28"/>
        <v>2.7849898459354684E-2</v>
      </c>
      <c r="R190" s="235">
        <f t="shared" si="28"/>
        <v>2.7870847718459883E-2</v>
      </c>
      <c r="S190" s="235">
        <f t="shared" si="28"/>
        <v>2.7844172800091792E-2</v>
      </c>
      <c r="T190" s="235">
        <f t="shared" si="28"/>
        <v>2.8007845789512993E-2</v>
      </c>
      <c r="U190" s="235">
        <f t="shared" si="28"/>
        <v>2.7796151692438539E-2</v>
      </c>
      <c r="V190" s="235">
        <f t="shared" si="28"/>
        <v>2.7778397615086117E-2</v>
      </c>
      <c r="W190" s="235">
        <f t="shared" si="28"/>
        <v>2.7204192584872947E-2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5.4143727308099833E-4</v>
      </c>
      <c r="C191" s="235">
        <f t="shared" si="29"/>
        <v>5.4939147378642111E-4</v>
      </c>
      <c r="D191" s="235">
        <f t="shared" si="29"/>
        <v>5.3741676298186864E-4</v>
      </c>
      <c r="E191" s="235">
        <f t="shared" si="29"/>
        <v>5.3736869913680431E-4</v>
      </c>
      <c r="F191" s="235">
        <f t="shared" si="29"/>
        <v>5.3433925035345216E-4</v>
      </c>
      <c r="G191" s="235">
        <f t="shared" si="29"/>
        <v>5.3511141996993514E-4</v>
      </c>
      <c r="H191" s="235">
        <f t="shared" si="29"/>
        <v>5.4332620374963913E-4</v>
      </c>
      <c r="I191" s="235">
        <f t="shared" si="29"/>
        <v>5.2817575022239623E-4</v>
      </c>
      <c r="J191" s="235">
        <f t="shared" si="29"/>
        <v>5.3049471243205243E-4</v>
      </c>
      <c r="K191" s="235">
        <f t="shared" si="29"/>
        <v>5.2724230834456215E-4</v>
      </c>
      <c r="L191" s="235">
        <f t="shared" si="29"/>
        <v>5.2789242609091263E-4</v>
      </c>
      <c r="M191" s="235">
        <f t="shared" si="29"/>
        <v>5.2879837000856798E-4</v>
      </c>
      <c r="N191" s="235">
        <f t="shared" si="29"/>
        <v>5.2830771975576507E-4</v>
      </c>
      <c r="O191" s="235">
        <f t="shared" si="29"/>
        <v>5.2774514301639217E-4</v>
      </c>
      <c r="P191" s="235">
        <f t="shared" si="29"/>
        <v>5.2644857168246536E-4</v>
      </c>
      <c r="Q191" s="235">
        <f t="shared" si="29"/>
        <v>5.2916263703945657E-4</v>
      </c>
      <c r="R191" s="235">
        <f t="shared" si="29"/>
        <v>5.2956068391953103E-4</v>
      </c>
      <c r="S191" s="235">
        <f t="shared" si="29"/>
        <v>5.290538465187746E-4</v>
      </c>
      <c r="T191" s="235">
        <f t="shared" si="29"/>
        <v>5.3216371892353951E-4</v>
      </c>
      <c r="U191" s="235">
        <f t="shared" si="29"/>
        <v>5.2814142035691842E-4</v>
      </c>
      <c r="V191" s="235">
        <f t="shared" si="29"/>
        <v>5.2780408360132019E-4</v>
      </c>
      <c r="W191" s="235">
        <f t="shared" si="29"/>
        <v>5.2953488775643967E-4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4.9727679645490599E-3</v>
      </c>
      <c r="C192" s="302">
        <f t="shared" si="30"/>
        <v>5.0206217124535478E-3</v>
      </c>
      <c r="D192" s="302">
        <f t="shared" si="30"/>
        <v>4.9434773834924305E-3</v>
      </c>
      <c r="E192" s="302">
        <f t="shared" si="30"/>
        <v>4.9311804984378364E-3</v>
      </c>
      <c r="F192" s="302">
        <f t="shared" si="30"/>
        <v>4.9349967835285021E-3</v>
      </c>
      <c r="G192" s="302">
        <f t="shared" si="30"/>
        <v>4.9416680278793852E-3</v>
      </c>
      <c r="H192" s="302">
        <f t="shared" si="30"/>
        <v>4.9761607124884904E-3</v>
      </c>
      <c r="I192" s="302">
        <f t="shared" si="30"/>
        <v>3.220516402903707E-3</v>
      </c>
      <c r="J192" s="302">
        <f t="shared" si="30"/>
        <v>3.4662362587751096E-3</v>
      </c>
      <c r="K192" s="302">
        <f t="shared" si="30"/>
        <v>3.2067677688889114E-3</v>
      </c>
      <c r="L192" s="302">
        <f t="shared" si="30"/>
        <v>3.1724347532768962E-3</v>
      </c>
      <c r="M192" s="302">
        <f t="shared" si="30"/>
        <v>3.227332929812993E-3</v>
      </c>
      <c r="N192" s="302">
        <f t="shared" si="30"/>
        <v>3.2425345549741786E-3</v>
      </c>
      <c r="O192" s="302">
        <f t="shared" si="30"/>
        <v>3.3467870341578861E-3</v>
      </c>
      <c r="P192" s="302">
        <f t="shared" si="30"/>
        <v>3.2560325936610611E-3</v>
      </c>
      <c r="Q192" s="302">
        <f t="shared" si="30"/>
        <v>3.2214585949377566E-3</v>
      </c>
      <c r="R192" s="302">
        <f t="shared" si="30"/>
        <v>3.2325904259202136E-3</v>
      </c>
      <c r="S192" s="302">
        <f t="shared" si="30"/>
        <v>3.3991059831032233E-3</v>
      </c>
      <c r="T192" s="302">
        <f t="shared" si="30"/>
        <v>3.3998737457562986E-3</v>
      </c>
      <c r="U192" s="302">
        <f t="shared" si="30"/>
        <v>3.3052408227619455E-3</v>
      </c>
      <c r="V192" s="302">
        <f t="shared" si="30"/>
        <v>3.3173300397511822E-3</v>
      </c>
      <c r="W192" s="302">
        <f t="shared" si="30"/>
        <v>3.4284306266661379E-3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0.27764737777260551</v>
      </c>
      <c r="C193" s="303">
        <f t="shared" si="31"/>
        <v>0.27572473347379922</v>
      </c>
      <c r="D193" s="303">
        <f t="shared" si="31"/>
        <v>0.27811090100508817</v>
      </c>
      <c r="E193" s="303">
        <f t="shared" si="31"/>
        <v>0.27805272732425579</v>
      </c>
      <c r="F193" s="303">
        <f t="shared" si="31"/>
        <v>0.27989510620181607</v>
      </c>
      <c r="G193" s="303">
        <f t="shared" si="31"/>
        <v>0.27967395436718567</v>
      </c>
      <c r="H193" s="303">
        <f t="shared" si="31"/>
        <v>0.27660840418368421</v>
      </c>
      <c r="I193" s="303">
        <f t="shared" si="31"/>
        <v>0.18067927075761928</v>
      </c>
      <c r="J193" s="303">
        <f t="shared" si="31"/>
        <v>0.19465190265241311</v>
      </c>
      <c r="K193" s="303">
        <f t="shared" si="31"/>
        <v>0.1809115740147296</v>
      </c>
      <c r="L193" s="303">
        <f t="shared" si="31"/>
        <v>0.17879834548944853</v>
      </c>
      <c r="M193" s="303">
        <f t="shared" si="31"/>
        <v>0.18154853768503604</v>
      </c>
      <c r="N193" s="303">
        <f t="shared" si="31"/>
        <v>0.1832272766337526</v>
      </c>
      <c r="O193" s="303">
        <f t="shared" si="31"/>
        <v>0.18927307693961018</v>
      </c>
      <c r="P193" s="303">
        <f t="shared" si="31"/>
        <v>0.18485836449743939</v>
      </c>
      <c r="Q193" s="303">
        <f t="shared" si="31"/>
        <v>0.18167365414452186</v>
      </c>
      <c r="R193" s="303">
        <f t="shared" si="31"/>
        <v>0.18204563466007023</v>
      </c>
      <c r="S193" s="303">
        <f t="shared" si="31"/>
        <v>0.19166558437041231</v>
      </c>
      <c r="T193" s="303">
        <f t="shared" si="31"/>
        <v>0.19132490343836622</v>
      </c>
      <c r="U193" s="303">
        <f t="shared" si="31"/>
        <v>0.18889704264167581</v>
      </c>
      <c r="V193" s="303">
        <f t="shared" si="31"/>
        <v>0.18864877800303967</v>
      </c>
      <c r="W193" s="303">
        <f t="shared" si="31"/>
        <v>0.1934351542431296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2.0406221933685461E-2</v>
      </c>
      <c r="C194" s="304">
        <f t="shared" si="32"/>
        <v>3.1404865251296307E-2</v>
      </c>
      <c r="D194" s="304">
        <f t="shared" si="32"/>
        <v>1.7166308764743381E-2</v>
      </c>
      <c r="E194" s="304">
        <f t="shared" si="32"/>
        <v>1.692804796446562E-2</v>
      </c>
      <c r="F194" s="304">
        <f t="shared" si="32"/>
        <v>1.1418118985980937E-2</v>
      </c>
      <c r="G194" s="304">
        <f t="shared" si="32"/>
        <v>1.269257074550395E-2</v>
      </c>
      <c r="H194" s="304">
        <f t="shared" si="32"/>
        <v>2.6251419262292769E-2</v>
      </c>
      <c r="I194" s="304">
        <f t="shared" si="32"/>
        <v>2.4778065631275839E-2</v>
      </c>
      <c r="J194" s="304">
        <f t="shared" si="32"/>
        <v>2.725308188341196E-2</v>
      </c>
      <c r="K194" s="304">
        <f t="shared" si="32"/>
        <v>2.3105694473164434E-2</v>
      </c>
      <c r="L194" s="304">
        <f t="shared" si="32"/>
        <v>2.4219023384243706E-2</v>
      </c>
      <c r="M194" s="304">
        <f t="shared" si="32"/>
        <v>2.5728507178011589E-2</v>
      </c>
      <c r="N194" s="304">
        <f t="shared" si="32"/>
        <v>2.4962596211132611E-2</v>
      </c>
      <c r="O194" s="304">
        <f t="shared" si="32"/>
        <v>2.2300326100943322E-2</v>
      </c>
      <c r="P194" s="304">
        <f t="shared" si="32"/>
        <v>1.9849008926333862E-2</v>
      </c>
      <c r="Q194" s="304">
        <f t="shared" si="32"/>
        <v>2.4933110132551627E-2</v>
      </c>
      <c r="R194" s="304">
        <f t="shared" si="32"/>
        <v>2.5475013557386437E-2</v>
      </c>
      <c r="S194" s="304">
        <f t="shared" si="32"/>
        <v>2.5257168772249226E-2</v>
      </c>
      <c r="T194" s="304">
        <f t="shared" si="32"/>
        <v>2.778312252791176E-2</v>
      </c>
      <c r="U194" s="304">
        <f t="shared" si="32"/>
        <v>1.9101823545668462E-2</v>
      </c>
      <c r="V194" s="304">
        <f t="shared" si="32"/>
        <v>1.8165943738653944E-2</v>
      </c>
      <c r="W194" s="304">
        <f t="shared" si="32"/>
        <v>1.8507304615709902E-2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0.2572411558389201</v>
      </c>
      <c r="C195" s="304">
        <f t="shared" si="33"/>
        <v>0.24431986822250293</v>
      </c>
      <c r="D195" s="304">
        <f t="shared" si="33"/>
        <v>0.26094459224034483</v>
      </c>
      <c r="E195" s="304">
        <f t="shared" si="33"/>
        <v>0.26112467935979022</v>
      </c>
      <c r="F195" s="304">
        <f t="shared" si="33"/>
        <v>0.26847698721583513</v>
      </c>
      <c r="G195" s="304">
        <f t="shared" si="33"/>
        <v>0.26698138362168172</v>
      </c>
      <c r="H195" s="304">
        <f t="shared" si="33"/>
        <v>0.25035698492139141</v>
      </c>
      <c r="I195" s="304">
        <f t="shared" si="33"/>
        <v>0.15590120512634342</v>
      </c>
      <c r="J195" s="304">
        <f t="shared" si="33"/>
        <v>0.1673988207690012</v>
      </c>
      <c r="K195" s="304">
        <f t="shared" si="33"/>
        <v>0.15780587954156511</v>
      </c>
      <c r="L195" s="304">
        <f t="shared" si="33"/>
        <v>0.15457932210520475</v>
      </c>
      <c r="M195" s="304">
        <f t="shared" si="33"/>
        <v>0.15582003050702442</v>
      </c>
      <c r="N195" s="304">
        <f t="shared" si="33"/>
        <v>0.15826468042261999</v>
      </c>
      <c r="O195" s="304">
        <f t="shared" si="33"/>
        <v>0.16697275083866689</v>
      </c>
      <c r="P195" s="304">
        <f t="shared" si="33"/>
        <v>0.16500935557110555</v>
      </c>
      <c r="Q195" s="304">
        <f t="shared" si="33"/>
        <v>0.15674054401197024</v>
      </c>
      <c r="R195" s="304">
        <f t="shared" si="33"/>
        <v>0.15657062110268374</v>
      </c>
      <c r="S195" s="304">
        <f t="shared" si="33"/>
        <v>0.16640841559816308</v>
      </c>
      <c r="T195" s="304">
        <f t="shared" si="33"/>
        <v>0.16354178091045443</v>
      </c>
      <c r="U195" s="304">
        <f t="shared" si="33"/>
        <v>0.16979521909600728</v>
      </c>
      <c r="V195" s="304">
        <f t="shared" si="33"/>
        <v>0.17048283426438571</v>
      </c>
      <c r="W195" s="304">
        <f t="shared" si="33"/>
        <v>0.17492784962741975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0.54817030368555053</v>
      </c>
      <c r="C196" s="303">
        <f t="shared" si="34"/>
        <v>0.54437435028015202</v>
      </c>
      <c r="D196" s="303">
        <f t="shared" si="34"/>
        <v>0.54908545611073767</v>
      </c>
      <c r="E196" s="303">
        <f t="shared" si="34"/>
        <v>0.54897060148994403</v>
      </c>
      <c r="F196" s="303">
        <f t="shared" si="34"/>
        <v>0.55260808366938352</v>
      </c>
      <c r="G196" s="303">
        <f t="shared" si="34"/>
        <v>0.55217145477224594</v>
      </c>
      <c r="H196" s="303">
        <f t="shared" si="34"/>
        <v>0.54611901664538764</v>
      </c>
      <c r="I196" s="303">
        <f t="shared" si="34"/>
        <v>0.35672229831756108</v>
      </c>
      <c r="J196" s="303">
        <f t="shared" si="34"/>
        <v>0.38430902335887823</v>
      </c>
      <c r="K196" s="303">
        <f t="shared" si="34"/>
        <v>0.35718094391334837</v>
      </c>
      <c r="L196" s="303">
        <f t="shared" si="34"/>
        <v>0.35300871246008014</v>
      </c>
      <c r="M196" s="303">
        <f t="shared" si="34"/>
        <v>0.3584385267199634</v>
      </c>
      <c r="N196" s="303">
        <f t="shared" si="34"/>
        <v>0.36175292805416359</v>
      </c>
      <c r="O196" s="303">
        <f t="shared" si="34"/>
        <v>0.37368939299134907</v>
      </c>
      <c r="P196" s="303">
        <f t="shared" si="34"/>
        <v>0.36497324994860364</v>
      </c>
      <c r="Q196" s="303">
        <f t="shared" si="34"/>
        <v>0.35868554914150613</v>
      </c>
      <c r="R196" s="303">
        <f t="shared" si="34"/>
        <v>0.35941996512558316</v>
      </c>
      <c r="S196" s="303">
        <f t="shared" si="34"/>
        <v>0.37841301593867904</v>
      </c>
      <c r="T196" s="303">
        <f t="shared" si="34"/>
        <v>0.37774039597202302</v>
      </c>
      <c r="U196" s="303">
        <f t="shared" si="34"/>
        <v>0.37294697346285005</v>
      </c>
      <c r="V196" s="303">
        <f t="shared" si="34"/>
        <v>0.37245681467421926</v>
      </c>
      <c r="W196" s="303">
        <f t="shared" si="34"/>
        <v>0.38190674839278049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4.028881873188285E-2</v>
      </c>
      <c r="C197" s="304">
        <f t="shared" si="35"/>
        <v>6.2003879381516212E-2</v>
      </c>
      <c r="D197" s="304">
        <f t="shared" si="35"/>
        <v>3.3892128801000947E-2</v>
      </c>
      <c r="E197" s="304">
        <f t="shared" si="35"/>
        <v>3.3421720989868668E-2</v>
      </c>
      <c r="F197" s="304">
        <f t="shared" si="35"/>
        <v>2.2543248210286113E-2</v>
      </c>
      <c r="G197" s="304">
        <f t="shared" si="35"/>
        <v>2.5059449204708921E-2</v>
      </c>
      <c r="H197" s="304">
        <f t="shared" si="35"/>
        <v>5.1829225201519537E-2</v>
      </c>
      <c r="I197" s="304">
        <f t="shared" si="35"/>
        <v>4.8920324300563686E-2</v>
      </c>
      <c r="J197" s="304">
        <f t="shared" si="35"/>
        <v>5.3806847708219641E-2</v>
      </c>
      <c r="K197" s="304">
        <f t="shared" si="35"/>
        <v>4.5618495149604796E-2</v>
      </c>
      <c r="L197" s="304">
        <f t="shared" si="35"/>
        <v>4.7816584871122225E-2</v>
      </c>
      <c r="M197" s="304">
        <f t="shared" si="35"/>
        <v>5.0796818994982187E-2</v>
      </c>
      <c r="N197" s="304">
        <f t="shared" si="35"/>
        <v>4.9284650392208647E-2</v>
      </c>
      <c r="O197" s="304">
        <f t="shared" si="35"/>
        <v>4.4028424216031099E-2</v>
      </c>
      <c r="P197" s="304">
        <f t="shared" si="35"/>
        <v>3.918869084337951E-2</v>
      </c>
      <c r="Q197" s="304">
        <f t="shared" si="35"/>
        <v>4.9226434849962551E-2</v>
      </c>
      <c r="R197" s="304">
        <f t="shared" si="35"/>
        <v>5.0296336418430558E-2</v>
      </c>
      <c r="S197" s="304">
        <f t="shared" si="35"/>
        <v>4.9866236761149506E-2</v>
      </c>
      <c r="T197" s="304">
        <f t="shared" si="35"/>
        <v>5.4853328115821803E-2</v>
      </c>
      <c r="U197" s="304">
        <f t="shared" si="35"/>
        <v>3.7713492913132154E-2</v>
      </c>
      <c r="V197" s="304">
        <f t="shared" si="35"/>
        <v>3.5865748042858289E-2</v>
      </c>
      <c r="W197" s="304">
        <f t="shared" si="35"/>
        <v>3.6539710452095919E-2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0.50788148495366803</v>
      </c>
      <c r="C198" s="304">
        <f t="shared" si="36"/>
        <v>0.48237047089863583</v>
      </c>
      <c r="D198" s="304">
        <f t="shared" si="36"/>
        <v>0.51519332730973666</v>
      </c>
      <c r="E198" s="304">
        <f t="shared" si="36"/>
        <v>0.5155488805000753</v>
      </c>
      <c r="F198" s="304">
        <f t="shared" si="36"/>
        <v>0.53006483545909766</v>
      </c>
      <c r="G198" s="304">
        <f t="shared" si="36"/>
        <v>0.52711200556753723</v>
      </c>
      <c r="H198" s="304">
        <f t="shared" si="36"/>
        <v>0.49428979144386798</v>
      </c>
      <c r="I198" s="304">
        <f t="shared" si="36"/>
        <v>0.30780197401699716</v>
      </c>
      <c r="J198" s="304">
        <f t="shared" si="36"/>
        <v>0.33050217565065859</v>
      </c>
      <c r="K198" s="304">
        <f t="shared" si="36"/>
        <v>0.31156244876374362</v>
      </c>
      <c r="L198" s="304">
        <f t="shared" si="36"/>
        <v>0.30519212758895797</v>
      </c>
      <c r="M198" s="304">
        <f t="shared" si="36"/>
        <v>0.30764170772498123</v>
      </c>
      <c r="N198" s="304">
        <f t="shared" si="36"/>
        <v>0.3124682776619549</v>
      </c>
      <c r="O198" s="304">
        <f t="shared" si="36"/>
        <v>0.32966096877531798</v>
      </c>
      <c r="P198" s="304">
        <f t="shared" si="36"/>
        <v>0.32578455910522414</v>
      </c>
      <c r="Q198" s="304">
        <f t="shared" si="36"/>
        <v>0.3094591142915436</v>
      </c>
      <c r="R198" s="304">
        <f t="shared" si="36"/>
        <v>0.3091236287071526</v>
      </c>
      <c r="S198" s="304">
        <f t="shared" si="36"/>
        <v>0.32854677917752956</v>
      </c>
      <c r="T198" s="304">
        <f t="shared" si="36"/>
        <v>0.32288706785620125</v>
      </c>
      <c r="U198" s="304">
        <f t="shared" si="36"/>
        <v>0.33523348054971791</v>
      </c>
      <c r="V198" s="304">
        <f t="shared" si="36"/>
        <v>0.33659106663136101</v>
      </c>
      <c r="W198" s="304">
        <f t="shared" si="36"/>
        <v>0.34536703794068457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0.13831126846770145</v>
      </c>
      <c r="C199" s="303">
        <f t="shared" si="37"/>
        <v>0.14352808885875881</v>
      </c>
      <c r="D199" s="303">
        <f t="shared" si="37"/>
        <v>0.13719132244422333</v>
      </c>
      <c r="E199" s="303">
        <f t="shared" si="37"/>
        <v>0.1373793904975627</v>
      </c>
      <c r="F199" s="303">
        <f t="shared" si="37"/>
        <v>0.13206859516378233</v>
      </c>
      <c r="G199" s="303">
        <f t="shared" si="37"/>
        <v>0.13267563913182578</v>
      </c>
      <c r="H199" s="303">
        <f t="shared" si="37"/>
        <v>0.14129034045893155</v>
      </c>
      <c r="I199" s="303">
        <f t="shared" si="37"/>
        <v>0.42943665330533343</v>
      </c>
      <c r="J199" s="303">
        <f t="shared" si="37"/>
        <v>0.38729901637090636</v>
      </c>
      <c r="K199" s="303">
        <f t="shared" si="37"/>
        <v>0.42861249837611443</v>
      </c>
      <c r="L199" s="303">
        <f t="shared" si="37"/>
        <v>0.43489519100328994</v>
      </c>
      <c r="M199" s="303">
        <f t="shared" si="37"/>
        <v>0.42660858673379054</v>
      </c>
      <c r="N199" s="303">
        <f t="shared" si="37"/>
        <v>0.42162824483731487</v>
      </c>
      <c r="O199" s="303">
        <f t="shared" si="37"/>
        <v>0.40357383176629275</v>
      </c>
      <c r="P199" s="303">
        <f t="shared" si="37"/>
        <v>0.41686943332257909</v>
      </c>
      <c r="Q199" s="303">
        <f t="shared" si="37"/>
        <v>0.42622153450632438</v>
      </c>
      <c r="R199" s="303">
        <f t="shared" si="37"/>
        <v>0.42508129077468154</v>
      </c>
      <c r="S199" s="303">
        <f t="shared" si="37"/>
        <v>0.39633069846006375</v>
      </c>
      <c r="T199" s="303">
        <f t="shared" si="37"/>
        <v>0.39716576004093057</v>
      </c>
      <c r="U199" s="303">
        <f t="shared" si="37"/>
        <v>0.40471121738566579</v>
      </c>
      <c r="V199" s="303">
        <f t="shared" si="37"/>
        <v>0.40545680244319493</v>
      </c>
      <c r="W199" s="303">
        <f t="shared" si="37"/>
        <v>0.39171047912810258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1.693412366674989E-3</v>
      </c>
      <c r="C200" s="304">
        <f t="shared" si="38"/>
        <v>2.1340328306670804E-3</v>
      </c>
      <c r="D200" s="304">
        <f t="shared" si="38"/>
        <v>2.0022583742764907E-3</v>
      </c>
      <c r="E200" s="304">
        <f t="shared" si="38"/>
        <v>2.0231536823318644E-3</v>
      </c>
      <c r="F200" s="304">
        <f t="shared" si="38"/>
        <v>1.3654682259766624E-3</v>
      </c>
      <c r="G200" s="304">
        <f t="shared" si="38"/>
        <v>1.4224375264703184E-3</v>
      </c>
      <c r="H200" s="304">
        <f t="shared" si="38"/>
        <v>2.6142857985678308E-3</v>
      </c>
      <c r="I200" s="304">
        <f t="shared" si="38"/>
        <v>3.617685828024676E-3</v>
      </c>
      <c r="J200" s="304">
        <f t="shared" si="38"/>
        <v>3.933423847199663E-3</v>
      </c>
      <c r="K200" s="304">
        <f t="shared" si="38"/>
        <v>3.307521581793052E-3</v>
      </c>
      <c r="L200" s="304">
        <f t="shared" si="38"/>
        <v>3.4405749986950568E-3</v>
      </c>
      <c r="M200" s="304">
        <f t="shared" si="38"/>
        <v>3.7198613777606141E-3</v>
      </c>
      <c r="N200" s="304">
        <f t="shared" si="38"/>
        <v>3.8336329804188793E-3</v>
      </c>
      <c r="O200" s="304">
        <f t="shared" si="38"/>
        <v>3.2838930359649285E-3</v>
      </c>
      <c r="P200" s="304">
        <f t="shared" si="38"/>
        <v>3.1121713041970525E-3</v>
      </c>
      <c r="Q200" s="304">
        <f t="shared" si="38"/>
        <v>4.41802881838656E-3</v>
      </c>
      <c r="R200" s="304">
        <f t="shared" si="38"/>
        <v>4.3988185351385035E-3</v>
      </c>
      <c r="S200" s="304">
        <f t="shared" si="38"/>
        <v>4.1034575889818282E-3</v>
      </c>
      <c r="T200" s="304">
        <f t="shared" si="38"/>
        <v>4.6806710180798319E-3</v>
      </c>
      <c r="U200" s="304">
        <f t="shared" si="38"/>
        <v>3.288918701519079E-3</v>
      </c>
      <c r="V200" s="304">
        <f t="shared" si="38"/>
        <v>2.8476611646183671E-3</v>
      </c>
      <c r="W200" s="304">
        <f t="shared" si="38"/>
        <v>3.0924026039867935E-3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9.7877861213019612E-2</v>
      </c>
      <c r="C201" s="304">
        <f t="shared" si="39"/>
        <v>0.1026231241171188</v>
      </c>
      <c r="D201" s="304">
        <f t="shared" si="39"/>
        <v>9.7149843107122574E-2</v>
      </c>
      <c r="E201" s="304">
        <f t="shared" si="39"/>
        <v>9.7352809029301643E-2</v>
      </c>
      <c r="F201" s="304">
        <f t="shared" si="39"/>
        <v>9.2074050774377456E-2</v>
      </c>
      <c r="G201" s="304">
        <f t="shared" si="39"/>
        <v>9.2639217283738071E-2</v>
      </c>
      <c r="H201" s="304">
        <f t="shared" si="39"/>
        <v>0.10098788470262694</v>
      </c>
      <c r="I201" s="304">
        <f t="shared" si="39"/>
        <v>0.39059096279400118</v>
      </c>
      <c r="J201" s="304">
        <f t="shared" si="39"/>
        <v>0.34837983227002539</v>
      </c>
      <c r="K201" s="304">
        <f t="shared" si="39"/>
        <v>0.38975354900140557</v>
      </c>
      <c r="L201" s="304">
        <f t="shared" si="39"/>
        <v>0.39603586765581711</v>
      </c>
      <c r="M201" s="304">
        <f t="shared" si="39"/>
        <v>0.38775244995927399</v>
      </c>
      <c r="N201" s="304">
        <f t="shared" si="39"/>
        <v>0.38286016666917361</v>
      </c>
      <c r="O201" s="304">
        <f t="shared" si="39"/>
        <v>0.36466172804261976</v>
      </c>
      <c r="P201" s="304">
        <f t="shared" si="39"/>
        <v>0.37800710683016986</v>
      </c>
      <c r="Q201" s="304">
        <f t="shared" si="39"/>
        <v>0.38752553681266344</v>
      </c>
      <c r="R201" s="304">
        <f t="shared" si="39"/>
        <v>0.38635111793493276</v>
      </c>
      <c r="S201" s="304">
        <f t="shared" si="39"/>
        <v>0.35755359150716892</v>
      </c>
      <c r="T201" s="304">
        <f t="shared" si="39"/>
        <v>0.35832504441755764</v>
      </c>
      <c r="U201" s="304">
        <f t="shared" si="39"/>
        <v>0.36579882198705238</v>
      </c>
      <c r="V201" s="304">
        <f t="shared" si="39"/>
        <v>0.36640561335682176</v>
      </c>
      <c r="W201" s="304">
        <f t="shared" si="39"/>
        <v>0.35241622916773713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3.8739994888006848E-2</v>
      </c>
      <c r="C202" s="305">
        <f t="shared" si="40"/>
        <v>3.8770931910972931E-2</v>
      </c>
      <c r="D202" s="305">
        <f t="shared" si="40"/>
        <v>3.8039220962824291E-2</v>
      </c>
      <c r="E202" s="305">
        <f t="shared" si="40"/>
        <v>3.8003427785929196E-2</v>
      </c>
      <c r="F202" s="305">
        <f t="shared" si="40"/>
        <v>3.8629076163428221E-2</v>
      </c>
      <c r="G202" s="305">
        <f t="shared" si="40"/>
        <v>3.861398432161741E-2</v>
      </c>
      <c r="H202" s="305">
        <f t="shared" si="40"/>
        <v>3.7688169957736786E-2</v>
      </c>
      <c r="I202" s="305">
        <f t="shared" si="40"/>
        <v>3.5228004683307577E-2</v>
      </c>
      <c r="J202" s="305">
        <f t="shared" si="40"/>
        <v>3.4985760253681247E-2</v>
      </c>
      <c r="K202" s="305">
        <f t="shared" si="40"/>
        <v>3.5551427792915834E-2</v>
      </c>
      <c r="L202" s="305">
        <f t="shared" si="40"/>
        <v>3.5418748348777777E-2</v>
      </c>
      <c r="M202" s="305">
        <f t="shared" si="40"/>
        <v>3.5136275396755991E-2</v>
      </c>
      <c r="N202" s="305">
        <f t="shared" si="40"/>
        <v>3.4934445187722402E-2</v>
      </c>
      <c r="O202" s="305">
        <f t="shared" si="40"/>
        <v>3.5628210687708085E-2</v>
      </c>
      <c r="P202" s="305">
        <f t="shared" si="40"/>
        <v>3.5750155188212167E-2</v>
      </c>
      <c r="Q202" s="305">
        <f t="shared" si="40"/>
        <v>3.427796887527438E-2</v>
      </c>
      <c r="R202" s="305">
        <f t="shared" si="40"/>
        <v>3.4331354304610276E-2</v>
      </c>
      <c r="S202" s="305">
        <f t="shared" si="40"/>
        <v>3.4673649363913053E-2</v>
      </c>
      <c r="T202" s="305">
        <f t="shared" si="40"/>
        <v>3.4160044605293129E-2</v>
      </c>
      <c r="U202" s="305">
        <f t="shared" si="40"/>
        <v>3.5623476697094335E-2</v>
      </c>
      <c r="V202" s="305">
        <f t="shared" si="40"/>
        <v>3.6203527921754831E-2</v>
      </c>
      <c r="W202" s="305">
        <f t="shared" si="40"/>
        <v>3.6201847356378637E-2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1.0000000000000002</v>
      </c>
      <c r="C204" s="234">
        <f t="shared" si="41"/>
        <v>1</v>
      </c>
      <c r="D204" s="234">
        <f t="shared" si="41"/>
        <v>1.0000000000000002</v>
      </c>
      <c r="E204" s="234">
        <f t="shared" si="41"/>
        <v>1</v>
      </c>
      <c r="F204" s="234">
        <f t="shared" si="41"/>
        <v>1.0000000000000002</v>
      </c>
      <c r="G204" s="234">
        <f t="shared" si="41"/>
        <v>0.99999999999999989</v>
      </c>
      <c r="H204" s="234">
        <f t="shared" si="41"/>
        <v>1</v>
      </c>
      <c r="I204" s="234">
        <f t="shared" si="41"/>
        <v>0.99999999999999978</v>
      </c>
      <c r="J204" s="234">
        <f t="shared" si="41"/>
        <v>0.99999999999999978</v>
      </c>
      <c r="K204" s="234">
        <f t="shared" si="41"/>
        <v>1</v>
      </c>
      <c r="L204" s="234">
        <f t="shared" si="41"/>
        <v>0.99999999999999978</v>
      </c>
      <c r="M204" s="234">
        <f t="shared" si="41"/>
        <v>1.0000000000000004</v>
      </c>
      <c r="N204" s="234">
        <f t="shared" si="41"/>
        <v>1.0000000000000002</v>
      </c>
      <c r="O204" s="234">
        <f t="shared" si="41"/>
        <v>1</v>
      </c>
      <c r="P204" s="234">
        <f t="shared" si="41"/>
        <v>1.0000000000000002</v>
      </c>
      <c r="Q204" s="234">
        <f t="shared" si="41"/>
        <v>1.0000000000000002</v>
      </c>
      <c r="R204" s="234">
        <f t="shared" si="41"/>
        <v>1.0000000000000002</v>
      </c>
      <c r="S204" s="234">
        <f t="shared" si="41"/>
        <v>1.0000000000000002</v>
      </c>
      <c r="T204" s="234">
        <f t="shared" si="41"/>
        <v>1</v>
      </c>
      <c r="U204" s="234">
        <f t="shared" si="41"/>
        <v>1</v>
      </c>
      <c r="V204" s="234">
        <f t="shared" si="41"/>
        <v>0.99999999999999956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1.7947723055490843E-3</v>
      </c>
      <c r="C205" s="301">
        <f t="shared" si="42"/>
        <v>1.8232288410461445E-3</v>
      </c>
      <c r="D205" s="301">
        <f t="shared" si="42"/>
        <v>1.7818428670400455E-3</v>
      </c>
      <c r="E205" s="301">
        <f t="shared" si="42"/>
        <v>1.7822683919992109E-3</v>
      </c>
      <c r="F205" s="301">
        <f t="shared" si="42"/>
        <v>1.7707069469684337E-3</v>
      </c>
      <c r="G205" s="301">
        <f t="shared" si="42"/>
        <v>1.7726390106229306E-3</v>
      </c>
      <c r="H205" s="301">
        <f t="shared" si="42"/>
        <v>1.8003550013242263E-3</v>
      </c>
      <c r="I205" s="301">
        <f t="shared" si="42"/>
        <v>1.7147286864286951E-3</v>
      </c>
      <c r="J205" s="301">
        <f t="shared" si="42"/>
        <v>1.7340234667768426E-3</v>
      </c>
      <c r="K205" s="301">
        <f t="shared" si="42"/>
        <v>1.7110429253352594E-3</v>
      </c>
      <c r="L205" s="301">
        <f t="shared" si="42"/>
        <v>1.7134475263574167E-3</v>
      </c>
      <c r="M205" s="301">
        <f t="shared" si="42"/>
        <v>1.7208985522485037E-3</v>
      </c>
      <c r="N205" s="301">
        <f t="shared" si="42"/>
        <v>1.7167192871757532E-3</v>
      </c>
      <c r="O205" s="301">
        <f t="shared" si="42"/>
        <v>1.7180397909662757E-3</v>
      </c>
      <c r="P205" s="301">
        <f t="shared" si="42"/>
        <v>1.7036247944952022E-3</v>
      </c>
      <c r="Q205" s="301">
        <f t="shared" si="42"/>
        <v>1.7151207835857656E-3</v>
      </c>
      <c r="R205" s="301">
        <f t="shared" si="42"/>
        <v>1.7193920611165703E-3</v>
      </c>
      <c r="S205" s="301">
        <f t="shared" si="42"/>
        <v>1.7137616331805903E-3</v>
      </c>
      <c r="T205" s="301">
        <f t="shared" si="42"/>
        <v>1.7114775867235271E-3</v>
      </c>
      <c r="U205" s="301">
        <f t="shared" si="42"/>
        <v>1.7041974895627456E-3</v>
      </c>
      <c r="V205" s="301">
        <f t="shared" si="42"/>
        <v>1.7131378348908466E-3</v>
      </c>
      <c r="W205" s="301">
        <f t="shared" si="42"/>
        <v>1.6936852649247437E-3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2.324866435183519E-4</v>
      </c>
      <c r="C206" s="235">
        <f t="shared" si="43"/>
        <v>2.3617277373298571E-4</v>
      </c>
      <c r="D206" s="235">
        <f t="shared" si="43"/>
        <v>2.3081182284486037E-4</v>
      </c>
      <c r="E206" s="235">
        <f t="shared" si="43"/>
        <v>2.3086694341318206E-4</v>
      </c>
      <c r="F206" s="235">
        <f t="shared" si="43"/>
        <v>2.2936932639451248E-4</v>
      </c>
      <c r="G206" s="235">
        <f t="shared" si="43"/>
        <v>2.2961959713510097E-4</v>
      </c>
      <c r="H206" s="235">
        <f t="shared" si="43"/>
        <v>2.3320980054419526E-4</v>
      </c>
      <c r="I206" s="235">
        <f t="shared" si="43"/>
        <v>2.2211815706086355E-4</v>
      </c>
      <c r="J206" s="235">
        <f t="shared" si="43"/>
        <v>2.2461751517258372E-4</v>
      </c>
      <c r="K206" s="235">
        <f t="shared" si="43"/>
        <v>2.2164072032820718E-4</v>
      </c>
      <c r="L206" s="235">
        <f t="shared" si="43"/>
        <v>2.2195220141074562E-4</v>
      </c>
      <c r="M206" s="235">
        <f t="shared" si="43"/>
        <v>2.2291737342439391E-4</v>
      </c>
      <c r="N206" s="235">
        <f t="shared" si="43"/>
        <v>2.2237601043025083E-4</v>
      </c>
      <c r="O206" s="235">
        <f t="shared" si="43"/>
        <v>2.2254706248686133E-4</v>
      </c>
      <c r="P206" s="235">
        <f t="shared" si="43"/>
        <v>2.2171822750865304E-4</v>
      </c>
      <c r="Q206" s="235">
        <f t="shared" si="43"/>
        <v>2.2216894754370012E-4</v>
      </c>
      <c r="R206" s="235">
        <f t="shared" si="43"/>
        <v>2.2272222941327325E-4</v>
      </c>
      <c r="S206" s="235">
        <f t="shared" si="43"/>
        <v>2.2414870348801298E-4</v>
      </c>
      <c r="T206" s="235">
        <f t="shared" si="43"/>
        <v>2.2578352221475713E-4</v>
      </c>
      <c r="U206" s="235">
        <f t="shared" si="43"/>
        <v>2.2293343284343891E-4</v>
      </c>
      <c r="V206" s="235">
        <f t="shared" si="43"/>
        <v>2.2242042509769942E-4</v>
      </c>
      <c r="W206" s="235">
        <f t="shared" si="43"/>
        <v>2.2302072842910525E-4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3.2480528169233407E-2</v>
      </c>
      <c r="C207" s="235">
        <f t="shared" si="44"/>
        <v>3.2995514554945586E-2</v>
      </c>
      <c r="D207" s="235">
        <f t="shared" si="44"/>
        <v>3.224654027538925E-2</v>
      </c>
      <c r="E207" s="235">
        <f t="shared" si="44"/>
        <v>3.2254241127124141E-2</v>
      </c>
      <c r="F207" s="235">
        <f t="shared" si="44"/>
        <v>3.2045010218090052E-2</v>
      </c>
      <c r="G207" s="235">
        <f t="shared" si="44"/>
        <v>3.2079975348630906E-2</v>
      </c>
      <c r="H207" s="235">
        <f t="shared" si="44"/>
        <v>3.2581559874940082E-2</v>
      </c>
      <c r="I207" s="235">
        <f t="shared" si="44"/>
        <v>3.1031954989466277E-2</v>
      </c>
      <c r="J207" s="235">
        <f t="shared" si="44"/>
        <v>3.1381138367591488E-2</v>
      </c>
      <c r="K207" s="235">
        <f t="shared" si="44"/>
        <v>3.0965252674832664E-2</v>
      </c>
      <c r="L207" s="235">
        <f t="shared" si="44"/>
        <v>3.1008769454646194E-2</v>
      </c>
      <c r="M207" s="235">
        <f t="shared" si="44"/>
        <v>3.1068142874459373E-2</v>
      </c>
      <c r="N207" s="235">
        <f t="shared" si="44"/>
        <v>3.1067979483179849E-2</v>
      </c>
      <c r="O207" s="235">
        <f t="shared" si="44"/>
        <v>3.1091877032987703E-2</v>
      </c>
      <c r="P207" s="235">
        <f t="shared" si="44"/>
        <v>3.0751055530630959E-2</v>
      </c>
      <c r="Q207" s="235">
        <f t="shared" si="44"/>
        <v>3.1039050888325384E-2</v>
      </c>
      <c r="R207" s="235">
        <f t="shared" si="44"/>
        <v>3.111634946805553E-2</v>
      </c>
      <c r="S207" s="235">
        <f t="shared" si="44"/>
        <v>3.0935251519182194E-2</v>
      </c>
      <c r="T207" s="235">
        <f t="shared" si="44"/>
        <v>3.0824250244906332E-2</v>
      </c>
      <c r="U207" s="235">
        <f t="shared" si="44"/>
        <v>3.0631715426049332E-2</v>
      </c>
      <c r="V207" s="235">
        <f t="shared" si="44"/>
        <v>3.0737726214654506E-2</v>
      </c>
      <c r="W207" s="235">
        <f t="shared" si="44"/>
        <v>3.0340732711006492E-2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5.9277978973725767E-4</v>
      </c>
      <c r="C208" s="235">
        <f t="shared" si="45"/>
        <v>6.0217845221742007E-4</v>
      </c>
      <c r="D208" s="235">
        <f t="shared" si="45"/>
        <v>5.8850943754990134E-4</v>
      </c>
      <c r="E208" s="235">
        <f t="shared" si="45"/>
        <v>5.8864998050069345E-4</v>
      </c>
      <c r="F208" s="235">
        <f t="shared" si="45"/>
        <v>5.8483145102304656E-4</v>
      </c>
      <c r="G208" s="235">
        <f t="shared" si="45"/>
        <v>5.8546957558254097E-4</v>
      </c>
      <c r="H208" s="235">
        <f t="shared" si="45"/>
        <v>5.9462364994031756E-4</v>
      </c>
      <c r="I208" s="235">
        <f t="shared" si="45"/>
        <v>5.6634287650581742E-4</v>
      </c>
      <c r="J208" s="235">
        <f t="shared" si="45"/>
        <v>5.7271558228160792E-4</v>
      </c>
      <c r="K208" s="235">
        <f t="shared" si="45"/>
        <v>5.6512553841828726E-4</v>
      </c>
      <c r="L208" s="235">
        <f t="shared" si="45"/>
        <v>5.6591973324952578E-4</v>
      </c>
      <c r="M208" s="235">
        <f t="shared" si="45"/>
        <v>5.6838066801400192E-4</v>
      </c>
      <c r="N208" s="235">
        <f t="shared" si="45"/>
        <v>5.6700033477428068E-4</v>
      </c>
      <c r="O208" s="235">
        <f t="shared" si="45"/>
        <v>5.6743647252661435E-4</v>
      </c>
      <c r="P208" s="235">
        <f t="shared" si="45"/>
        <v>5.6532316134161981E-4</v>
      </c>
      <c r="Q208" s="235">
        <f t="shared" si="45"/>
        <v>5.6647237887757021E-4</v>
      </c>
      <c r="R208" s="235">
        <f t="shared" si="45"/>
        <v>5.6788310211460262E-4</v>
      </c>
      <c r="S208" s="235">
        <f t="shared" si="45"/>
        <v>5.7152023579803979E-4</v>
      </c>
      <c r="T208" s="235">
        <f t="shared" si="45"/>
        <v>5.756885935429499E-4</v>
      </c>
      <c r="U208" s="235">
        <f t="shared" si="45"/>
        <v>5.6842161530843902E-4</v>
      </c>
      <c r="V208" s="235">
        <f t="shared" si="45"/>
        <v>5.6711358049383242E-4</v>
      </c>
      <c r="W208" s="235">
        <f t="shared" si="45"/>
        <v>5.6864419609042806E-4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5.401761490740082E-3</v>
      </c>
      <c r="C209" s="302">
        <f t="shared" si="46"/>
        <v>5.4662440221829823E-3</v>
      </c>
      <c r="D209" s="302">
        <f t="shared" si="46"/>
        <v>5.3677212261290493E-3</v>
      </c>
      <c r="E209" s="302">
        <f t="shared" si="46"/>
        <v>5.3574874096869564E-3</v>
      </c>
      <c r="F209" s="302">
        <f t="shared" si="46"/>
        <v>5.3479874201572027E-3</v>
      </c>
      <c r="G209" s="302">
        <f t="shared" si="46"/>
        <v>5.3522821504184172E-3</v>
      </c>
      <c r="H209" s="302">
        <f t="shared" si="46"/>
        <v>5.4042654466795797E-3</v>
      </c>
      <c r="I209" s="302">
        <f t="shared" si="46"/>
        <v>4.1035792266545862E-3</v>
      </c>
      <c r="J209" s="302">
        <f t="shared" si="46"/>
        <v>4.3081868102203885E-3</v>
      </c>
      <c r="K209" s="302">
        <f t="shared" si="46"/>
        <v>4.0851148178526484E-3</v>
      </c>
      <c r="L209" s="302">
        <f t="shared" si="46"/>
        <v>4.0575435927929599E-3</v>
      </c>
      <c r="M209" s="302">
        <f t="shared" si="46"/>
        <v>4.1107530793635582E-3</v>
      </c>
      <c r="N209" s="302">
        <f t="shared" si="46"/>
        <v>4.1128441941766982E-3</v>
      </c>
      <c r="O209" s="302">
        <f t="shared" si="46"/>
        <v>4.2007929309371009E-3</v>
      </c>
      <c r="P209" s="302">
        <f t="shared" si="46"/>
        <v>4.1285554065527245E-3</v>
      </c>
      <c r="Q209" s="302">
        <f t="shared" si="46"/>
        <v>4.0984177523088186E-3</v>
      </c>
      <c r="R209" s="302">
        <f t="shared" si="46"/>
        <v>4.1113083374835734E-3</v>
      </c>
      <c r="S209" s="302">
        <f t="shared" si="46"/>
        <v>4.2618218714867411E-3</v>
      </c>
      <c r="T209" s="302">
        <f t="shared" si="46"/>
        <v>4.2767419943199351E-3</v>
      </c>
      <c r="U209" s="302">
        <f t="shared" si="46"/>
        <v>4.1715166077104671E-3</v>
      </c>
      <c r="V209" s="302">
        <f t="shared" si="46"/>
        <v>4.1832104663440195E-3</v>
      </c>
      <c r="W209" s="302">
        <f t="shared" si="46"/>
        <v>4.2268774848180021E-3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0.52332373843380897</v>
      </c>
      <c r="C210" s="303">
        <f t="shared" si="47"/>
        <v>0.52126900691658284</v>
      </c>
      <c r="D210" s="303">
        <f t="shared" si="47"/>
        <v>0.52380966133318274</v>
      </c>
      <c r="E210" s="303">
        <f t="shared" si="47"/>
        <v>0.52353471298869791</v>
      </c>
      <c r="F210" s="303">
        <f t="shared" si="47"/>
        <v>0.52551340608853769</v>
      </c>
      <c r="G210" s="303">
        <f t="shared" si="47"/>
        <v>0.52563579325928422</v>
      </c>
      <c r="H210" s="303">
        <f t="shared" si="47"/>
        <v>0.52292830426944092</v>
      </c>
      <c r="I210" s="303">
        <f t="shared" si="47"/>
        <v>0.40224783660457752</v>
      </c>
      <c r="J210" s="303">
        <f t="shared" si="47"/>
        <v>0.42226574916263981</v>
      </c>
      <c r="K210" s="303">
        <f t="shared" si="47"/>
        <v>0.40268440816695139</v>
      </c>
      <c r="L210" s="303">
        <f t="shared" si="47"/>
        <v>0.39941596274708097</v>
      </c>
      <c r="M210" s="303">
        <f t="shared" si="47"/>
        <v>0.4037685419552135</v>
      </c>
      <c r="N210" s="303">
        <f t="shared" si="47"/>
        <v>0.40607295176341707</v>
      </c>
      <c r="O210" s="303">
        <f t="shared" si="47"/>
        <v>0.41472948429399242</v>
      </c>
      <c r="P210" s="303">
        <f t="shared" si="47"/>
        <v>0.40937591775697341</v>
      </c>
      <c r="Q210" s="303">
        <f t="shared" si="47"/>
        <v>0.4038117946095901</v>
      </c>
      <c r="R210" s="303">
        <f t="shared" si="47"/>
        <v>0.40409036968657003</v>
      </c>
      <c r="S210" s="303">
        <f t="shared" si="47"/>
        <v>0.41953454478874969</v>
      </c>
      <c r="T210" s="303">
        <f t="shared" si="47"/>
        <v>0.42029968796609074</v>
      </c>
      <c r="U210" s="303">
        <f t="shared" si="47"/>
        <v>0.41630141375758573</v>
      </c>
      <c r="V210" s="303">
        <f t="shared" si="47"/>
        <v>0.41537511985539716</v>
      </c>
      <c r="W210" s="303">
        <f t="shared" si="47"/>
        <v>0.42110477059404938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5.1446521699530331E-2</v>
      </c>
      <c r="C211" s="304">
        <f t="shared" si="48"/>
        <v>7.4642694493384093E-2</v>
      </c>
      <c r="D211" s="304">
        <f t="shared" si="48"/>
        <v>4.4317317872197545E-2</v>
      </c>
      <c r="E211" s="304">
        <f t="shared" si="48"/>
        <v>4.4799520104973872E-2</v>
      </c>
      <c r="F211" s="304">
        <f t="shared" si="48"/>
        <v>3.2353821619484066E-2</v>
      </c>
      <c r="G211" s="304">
        <f t="shared" si="48"/>
        <v>3.3794465475187239E-2</v>
      </c>
      <c r="H211" s="304">
        <f t="shared" si="48"/>
        <v>5.9937072790328394E-2</v>
      </c>
      <c r="I211" s="304">
        <f t="shared" si="48"/>
        <v>6.6221717710554726E-2</v>
      </c>
      <c r="J211" s="304">
        <f t="shared" si="48"/>
        <v>7.2376362003602049E-2</v>
      </c>
      <c r="K211" s="304">
        <f t="shared" si="48"/>
        <v>6.2023005421098933E-2</v>
      </c>
      <c r="L211" s="304">
        <f t="shared" si="48"/>
        <v>6.5725647361358733E-2</v>
      </c>
      <c r="M211" s="304">
        <f t="shared" si="48"/>
        <v>6.9598035951289994E-2</v>
      </c>
      <c r="N211" s="304">
        <f t="shared" si="48"/>
        <v>6.6061327418686477E-2</v>
      </c>
      <c r="O211" s="304">
        <f t="shared" si="48"/>
        <v>6.1215777129456195E-2</v>
      </c>
      <c r="P211" s="304">
        <f t="shared" si="48"/>
        <v>5.5136097832901722E-2</v>
      </c>
      <c r="Q211" s="304">
        <f t="shared" si="48"/>
        <v>6.6136048552107959E-2</v>
      </c>
      <c r="R211" s="304">
        <f t="shared" si="48"/>
        <v>6.9637430256525787E-2</v>
      </c>
      <c r="S211" s="304">
        <f t="shared" si="48"/>
        <v>6.7769178952554812E-2</v>
      </c>
      <c r="T211" s="304">
        <f t="shared" si="48"/>
        <v>7.3057707555806678E-2</v>
      </c>
      <c r="U211" s="304">
        <f t="shared" si="48"/>
        <v>5.3645887498343772E-2</v>
      </c>
      <c r="V211" s="304">
        <f t="shared" si="48"/>
        <v>5.1623484996526602E-2</v>
      </c>
      <c r="W211" s="304">
        <f t="shared" si="48"/>
        <v>5.0429139183724166E-2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0.47187721673427863</v>
      </c>
      <c r="C212" s="304">
        <f t="shared" si="49"/>
        <v>0.44662631242319872</v>
      </c>
      <c r="D212" s="304">
        <f t="shared" si="49"/>
        <v>0.47949234346098513</v>
      </c>
      <c r="E212" s="304">
        <f t="shared" si="49"/>
        <v>0.47873519288372401</v>
      </c>
      <c r="F212" s="304">
        <f t="shared" si="49"/>
        <v>0.4931595844690535</v>
      </c>
      <c r="G212" s="304">
        <f t="shared" si="49"/>
        <v>0.491841327784097</v>
      </c>
      <c r="H212" s="304">
        <f t="shared" si="49"/>
        <v>0.46299123147911253</v>
      </c>
      <c r="I212" s="304">
        <f t="shared" si="49"/>
        <v>0.33602611889402273</v>
      </c>
      <c r="J212" s="304">
        <f t="shared" si="49"/>
        <v>0.34988938715903778</v>
      </c>
      <c r="K212" s="304">
        <f t="shared" si="49"/>
        <v>0.34066140274585244</v>
      </c>
      <c r="L212" s="304">
        <f t="shared" si="49"/>
        <v>0.3336903153857223</v>
      </c>
      <c r="M212" s="304">
        <f t="shared" si="49"/>
        <v>0.33417050600392351</v>
      </c>
      <c r="N212" s="304">
        <f t="shared" si="49"/>
        <v>0.34001162434473059</v>
      </c>
      <c r="O212" s="304">
        <f t="shared" si="49"/>
        <v>0.35351370716453623</v>
      </c>
      <c r="P212" s="304">
        <f t="shared" si="49"/>
        <v>0.35423981992407183</v>
      </c>
      <c r="Q212" s="304">
        <f t="shared" si="49"/>
        <v>0.33767574605748207</v>
      </c>
      <c r="R212" s="304">
        <f t="shared" si="49"/>
        <v>0.33445293943004417</v>
      </c>
      <c r="S212" s="304">
        <f t="shared" si="49"/>
        <v>0.35176536583619489</v>
      </c>
      <c r="T212" s="304">
        <f t="shared" si="49"/>
        <v>0.34724198041028409</v>
      </c>
      <c r="U212" s="304">
        <f t="shared" si="49"/>
        <v>0.36265552625924197</v>
      </c>
      <c r="V212" s="304">
        <f t="shared" si="49"/>
        <v>0.36375163485887052</v>
      </c>
      <c r="W212" s="304">
        <f t="shared" si="49"/>
        <v>0.37067563141032522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0.36191368485300912</v>
      </c>
      <c r="C213" s="303">
        <f t="shared" si="50"/>
        <v>0.36023131266180275</v>
      </c>
      <c r="D213" s="303">
        <f t="shared" si="50"/>
        <v>0.36236782777263532</v>
      </c>
      <c r="E213" s="303">
        <f t="shared" si="50"/>
        <v>0.36250302785805627</v>
      </c>
      <c r="F213" s="303">
        <f t="shared" si="50"/>
        <v>0.36397623456578176</v>
      </c>
      <c r="G213" s="303">
        <f t="shared" si="50"/>
        <v>0.36348933694662977</v>
      </c>
      <c r="H213" s="303">
        <f t="shared" si="50"/>
        <v>0.36048057335891764</v>
      </c>
      <c r="I213" s="303">
        <f t="shared" si="50"/>
        <v>0.27626117572111586</v>
      </c>
      <c r="J213" s="303">
        <f t="shared" si="50"/>
        <v>0.29031484158678905</v>
      </c>
      <c r="K213" s="303">
        <f t="shared" si="50"/>
        <v>0.27655233482066799</v>
      </c>
      <c r="L213" s="303">
        <f t="shared" si="50"/>
        <v>0.27441522995025897</v>
      </c>
      <c r="M213" s="303">
        <f t="shared" si="50"/>
        <v>0.27748824885461487</v>
      </c>
      <c r="N213" s="303">
        <f t="shared" si="50"/>
        <v>0.2788829673534583</v>
      </c>
      <c r="O213" s="303">
        <f t="shared" si="50"/>
        <v>0.28507967731660461</v>
      </c>
      <c r="P213" s="303">
        <f t="shared" si="50"/>
        <v>0.28126953787881931</v>
      </c>
      <c r="Q213" s="303">
        <f t="shared" si="50"/>
        <v>0.27735106724877345</v>
      </c>
      <c r="R213" s="303">
        <f t="shared" si="50"/>
        <v>0.27783301732660254</v>
      </c>
      <c r="S213" s="303">
        <f t="shared" si="50"/>
        <v>0.28836924809694303</v>
      </c>
      <c r="T213" s="303">
        <f t="shared" si="50"/>
        <v>0.28879919852257802</v>
      </c>
      <c r="U213" s="303">
        <f t="shared" si="50"/>
        <v>0.2860818115135032</v>
      </c>
      <c r="V213" s="303">
        <f t="shared" si="50"/>
        <v>0.28546262159254504</v>
      </c>
      <c r="W213" s="303">
        <f t="shared" si="50"/>
        <v>0.28925528417488844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2.6599534392134579E-2</v>
      </c>
      <c r="C214" s="304">
        <f t="shared" si="51"/>
        <v>4.1030108873118316E-2</v>
      </c>
      <c r="D214" s="304">
        <f t="shared" si="51"/>
        <v>2.2367041333056576E-2</v>
      </c>
      <c r="E214" s="304">
        <f t="shared" si="51"/>
        <v>2.2069442374823566E-2</v>
      </c>
      <c r="F214" s="304">
        <f t="shared" si="51"/>
        <v>1.4848147974923183E-2</v>
      </c>
      <c r="G214" s="304">
        <f t="shared" si="51"/>
        <v>1.6496402515817323E-2</v>
      </c>
      <c r="H214" s="304">
        <f t="shared" si="51"/>
        <v>3.4211276750913774E-2</v>
      </c>
      <c r="I214" s="304">
        <f t="shared" si="51"/>
        <v>3.7886014896385538E-2</v>
      </c>
      <c r="J214" s="304">
        <f t="shared" si="51"/>
        <v>4.0646785579398235E-2</v>
      </c>
      <c r="K214" s="304">
        <f t="shared" si="51"/>
        <v>3.53207570549708E-2</v>
      </c>
      <c r="L214" s="304">
        <f t="shared" si="51"/>
        <v>3.7170751513190846E-2</v>
      </c>
      <c r="M214" s="304">
        <f t="shared" si="51"/>
        <v>3.9324791559906237E-2</v>
      </c>
      <c r="N214" s="304">
        <f t="shared" si="51"/>
        <v>3.7994577183626838E-2</v>
      </c>
      <c r="O214" s="304">
        <f t="shared" si="51"/>
        <v>3.3588346909689495E-2</v>
      </c>
      <c r="P214" s="304">
        <f t="shared" si="51"/>
        <v>3.0201076284756486E-2</v>
      </c>
      <c r="Q214" s="304">
        <f t="shared" si="51"/>
        <v>3.8063993030014801E-2</v>
      </c>
      <c r="R214" s="304">
        <f t="shared" si="51"/>
        <v>3.8879261764782222E-2</v>
      </c>
      <c r="S214" s="304">
        <f t="shared" si="51"/>
        <v>3.8000514238566901E-2</v>
      </c>
      <c r="T214" s="304">
        <f t="shared" si="51"/>
        <v>4.1937789458235814E-2</v>
      </c>
      <c r="U214" s="304">
        <f t="shared" si="51"/>
        <v>2.892943270436605E-2</v>
      </c>
      <c r="V214" s="304">
        <f t="shared" si="51"/>
        <v>2.7488637765017896E-2</v>
      </c>
      <c r="W214" s="304">
        <f t="shared" si="51"/>
        <v>2.7419365388260689E-2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0.33531415046087465</v>
      </c>
      <c r="C215" s="304">
        <f t="shared" si="52"/>
        <v>0.31920120378868438</v>
      </c>
      <c r="D215" s="304">
        <f t="shared" si="52"/>
        <v>0.34000078643957882</v>
      </c>
      <c r="E215" s="304">
        <f t="shared" si="52"/>
        <v>0.34043358548323271</v>
      </c>
      <c r="F215" s="304">
        <f t="shared" si="52"/>
        <v>0.34912808659085864</v>
      </c>
      <c r="G215" s="304">
        <f t="shared" si="52"/>
        <v>0.34699293443081242</v>
      </c>
      <c r="H215" s="304">
        <f t="shared" si="52"/>
        <v>0.32626929660800397</v>
      </c>
      <c r="I215" s="304">
        <f t="shared" si="52"/>
        <v>0.23837516082473031</v>
      </c>
      <c r="J215" s="304">
        <f t="shared" si="52"/>
        <v>0.24966805600739081</v>
      </c>
      <c r="K215" s="304">
        <f t="shared" si="52"/>
        <v>0.24123157776569726</v>
      </c>
      <c r="L215" s="304">
        <f t="shared" si="52"/>
        <v>0.23724447843706811</v>
      </c>
      <c r="M215" s="304">
        <f t="shared" si="52"/>
        <v>0.23816345729470861</v>
      </c>
      <c r="N215" s="304">
        <f t="shared" si="52"/>
        <v>0.24088839016983141</v>
      </c>
      <c r="O215" s="304">
        <f t="shared" si="52"/>
        <v>0.25149133040691518</v>
      </c>
      <c r="P215" s="304">
        <f t="shared" si="52"/>
        <v>0.25106846159406282</v>
      </c>
      <c r="Q215" s="304">
        <f t="shared" si="52"/>
        <v>0.23928707421875858</v>
      </c>
      <c r="R215" s="304">
        <f t="shared" si="52"/>
        <v>0.23895375556182019</v>
      </c>
      <c r="S215" s="304">
        <f t="shared" si="52"/>
        <v>0.2503687338583761</v>
      </c>
      <c r="T215" s="304">
        <f t="shared" si="52"/>
        <v>0.24686140906434217</v>
      </c>
      <c r="U215" s="304">
        <f t="shared" si="52"/>
        <v>0.25715237880913716</v>
      </c>
      <c r="V215" s="304">
        <f t="shared" si="52"/>
        <v>0.25797398382752712</v>
      </c>
      <c r="W215" s="304">
        <f t="shared" si="52"/>
        <v>0.26183591878662771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7.4260248314403698E-2</v>
      </c>
      <c r="C216" s="303">
        <f t="shared" si="53"/>
        <v>7.737634177748931E-2</v>
      </c>
      <c r="D216" s="303">
        <f t="shared" si="53"/>
        <v>7.3607085265228897E-2</v>
      </c>
      <c r="E216" s="303">
        <f t="shared" si="53"/>
        <v>7.3748745300521723E-2</v>
      </c>
      <c r="F216" s="303">
        <f t="shared" si="53"/>
        <v>7.0532453983047472E-2</v>
      </c>
      <c r="G216" s="303">
        <f t="shared" si="53"/>
        <v>7.0854884111696145E-2</v>
      </c>
      <c r="H216" s="303">
        <f t="shared" si="53"/>
        <v>7.5977108598212953E-2</v>
      </c>
      <c r="I216" s="303">
        <f t="shared" si="53"/>
        <v>0.28385226373819022</v>
      </c>
      <c r="J216" s="303">
        <f t="shared" si="53"/>
        <v>0.24919872750852798</v>
      </c>
      <c r="K216" s="303">
        <f t="shared" si="53"/>
        <v>0.2832150803356136</v>
      </c>
      <c r="L216" s="303">
        <f t="shared" si="53"/>
        <v>0.28860117479420305</v>
      </c>
      <c r="M216" s="303">
        <f t="shared" si="53"/>
        <v>0.28105211664266222</v>
      </c>
      <c r="N216" s="303">
        <f t="shared" si="53"/>
        <v>0.27735716157338802</v>
      </c>
      <c r="O216" s="303">
        <f t="shared" si="53"/>
        <v>0.26239014509949843</v>
      </c>
      <c r="P216" s="303">
        <f t="shared" si="53"/>
        <v>0.27198426724367819</v>
      </c>
      <c r="Q216" s="303">
        <f t="shared" si="53"/>
        <v>0.28119590739099543</v>
      </c>
      <c r="R216" s="303">
        <f t="shared" si="53"/>
        <v>0.28033895778864404</v>
      </c>
      <c r="S216" s="303">
        <f t="shared" si="53"/>
        <v>0.25438970315117193</v>
      </c>
      <c r="T216" s="303">
        <f t="shared" si="53"/>
        <v>0.25328717156962388</v>
      </c>
      <c r="U216" s="303">
        <f t="shared" si="53"/>
        <v>0.26031799015743667</v>
      </c>
      <c r="V216" s="303">
        <f t="shared" si="53"/>
        <v>0.2617386500305765</v>
      </c>
      <c r="W216" s="303">
        <f t="shared" si="53"/>
        <v>0.25258698484579356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6.9396810016027178E-4</v>
      </c>
      <c r="C217" s="304">
        <f t="shared" si="54"/>
        <v>8.7387307375959831E-4</v>
      </c>
      <c r="D217" s="304">
        <f t="shared" si="54"/>
        <v>8.185472473777952E-4</v>
      </c>
      <c r="E217" s="304">
        <f t="shared" si="54"/>
        <v>8.2682487314114379E-4</v>
      </c>
      <c r="F217" s="304">
        <f t="shared" si="54"/>
        <v>5.5964037530427965E-4</v>
      </c>
      <c r="G217" s="304">
        <f t="shared" si="54"/>
        <v>5.8308867356129197E-4</v>
      </c>
      <c r="H217" s="304">
        <f t="shared" si="54"/>
        <v>1.0681319316379024E-3</v>
      </c>
      <c r="I217" s="304">
        <f t="shared" si="54"/>
        <v>1.1736174759182428E-3</v>
      </c>
      <c r="J217" s="304">
        <f t="shared" si="54"/>
        <v>1.3359980224917261E-3</v>
      </c>
      <c r="K217" s="304">
        <f t="shared" si="54"/>
        <v>1.0731653633071435E-3</v>
      </c>
      <c r="L217" s="304">
        <f t="shared" si="54"/>
        <v>1.1095784103955064E-3</v>
      </c>
      <c r="M217" s="304">
        <f t="shared" si="54"/>
        <v>1.2127944148290115E-3</v>
      </c>
      <c r="N217" s="304">
        <f t="shared" si="54"/>
        <v>1.2545596697207302E-3</v>
      </c>
      <c r="O217" s="304">
        <f t="shared" si="54"/>
        <v>1.0928541491184213E-3</v>
      </c>
      <c r="P217" s="304">
        <f t="shared" si="54"/>
        <v>1.0204602074820129E-3</v>
      </c>
      <c r="Q217" s="304">
        <f t="shared" si="54"/>
        <v>1.4319585948491813E-3</v>
      </c>
      <c r="R217" s="304">
        <f t="shared" si="54"/>
        <v>1.4289108276509378E-3</v>
      </c>
      <c r="S217" s="304">
        <f t="shared" si="54"/>
        <v>1.3818175692985534E-3</v>
      </c>
      <c r="T217" s="304">
        <f t="shared" si="54"/>
        <v>1.5750705296916896E-3</v>
      </c>
      <c r="U217" s="304">
        <f t="shared" si="54"/>
        <v>1.0905235985009289E-3</v>
      </c>
      <c r="V217" s="304">
        <f t="shared" si="54"/>
        <v>9.4156248268907345E-4</v>
      </c>
      <c r="W217" s="304">
        <f t="shared" si="54"/>
        <v>1.0174705931690299E-3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5.7690453875832999E-2</v>
      </c>
      <c r="C218" s="304">
        <f t="shared" si="55"/>
        <v>6.0626014998481352E-2</v>
      </c>
      <c r="D218" s="304">
        <f t="shared" si="55"/>
        <v>5.7237648077002795E-2</v>
      </c>
      <c r="E218" s="304">
        <f t="shared" si="55"/>
        <v>5.7390633984616309E-2</v>
      </c>
      <c r="F218" s="304">
        <f t="shared" si="55"/>
        <v>5.4140595566714925E-2</v>
      </c>
      <c r="G218" s="304">
        <f t="shared" si="55"/>
        <v>5.4443067300682803E-2</v>
      </c>
      <c r="H218" s="304">
        <f t="shared" si="55"/>
        <v>5.9510531018854312E-2</v>
      </c>
      <c r="I218" s="304">
        <f t="shared" si="55"/>
        <v>0.27125029015191449</v>
      </c>
      <c r="J218" s="304">
        <f t="shared" si="55"/>
        <v>0.23597972162062045</v>
      </c>
      <c r="K218" s="304">
        <f t="shared" si="55"/>
        <v>0.27060682442792694</v>
      </c>
      <c r="L218" s="304">
        <f t="shared" si="55"/>
        <v>0.27606912237700898</v>
      </c>
      <c r="M218" s="304">
        <f t="shared" si="55"/>
        <v>0.26838376670260744</v>
      </c>
      <c r="N218" s="304">
        <f t="shared" si="55"/>
        <v>0.26467027485503125</v>
      </c>
      <c r="O218" s="304">
        <f t="shared" si="55"/>
        <v>0.2494404985855562</v>
      </c>
      <c r="P218" s="304">
        <f t="shared" si="55"/>
        <v>0.25924156966074124</v>
      </c>
      <c r="Q218" s="304">
        <f t="shared" si="55"/>
        <v>0.2686538736557022</v>
      </c>
      <c r="R218" s="304">
        <f t="shared" si="55"/>
        <v>0.26775786064052842</v>
      </c>
      <c r="S218" s="304">
        <f t="shared" si="55"/>
        <v>0.24133171814410018</v>
      </c>
      <c r="T218" s="304">
        <f t="shared" si="55"/>
        <v>0.24021706553264646</v>
      </c>
      <c r="U218" s="304">
        <f t="shared" si="55"/>
        <v>0.24741560815669364</v>
      </c>
      <c r="V218" s="304">
        <f t="shared" si="55"/>
        <v>0.2488266031181926</v>
      </c>
      <c r="W218" s="304">
        <f t="shared" si="55"/>
        <v>0.23953950809062854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1.5875826338410431E-2</v>
      </c>
      <c r="C219" s="305">
        <f t="shared" si="56"/>
        <v>1.5876453705248362E-2</v>
      </c>
      <c r="D219" s="305">
        <f t="shared" si="56"/>
        <v>1.5550889940848306E-2</v>
      </c>
      <c r="E219" s="305">
        <f t="shared" si="56"/>
        <v>1.5531286442764282E-2</v>
      </c>
      <c r="F219" s="305">
        <f t="shared" si="56"/>
        <v>1.5832218041028259E-2</v>
      </c>
      <c r="G219" s="305">
        <f t="shared" si="56"/>
        <v>1.5828728137452047E-2</v>
      </c>
      <c r="H219" s="305">
        <f t="shared" si="56"/>
        <v>1.5398445647720731E-2</v>
      </c>
      <c r="I219" s="305">
        <f t="shared" si="56"/>
        <v>1.1428356110357469E-2</v>
      </c>
      <c r="J219" s="305">
        <f t="shared" si="56"/>
        <v>1.1883007865415827E-2</v>
      </c>
      <c r="K219" s="305">
        <f t="shared" si="56"/>
        <v>1.153509054437951E-2</v>
      </c>
      <c r="L219" s="305">
        <f t="shared" si="56"/>
        <v>1.1422474006798572E-2</v>
      </c>
      <c r="M219" s="305">
        <f t="shared" si="56"/>
        <v>1.1455555525225801E-2</v>
      </c>
      <c r="N219" s="305">
        <f t="shared" si="56"/>
        <v>1.1432327048636049E-2</v>
      </c>
      <c r="O219" s="305">
        <f t="shared" si="56"/>
        <v>1.1856792364823815E-2</v>
      </c>
      <c r="P219" s="305">
        <f t="shared" si="56"/>
        <v>1.1722237375454973E-2</v>
      </c>
      <c r="Q219" s="305">
        <f t="shared" si="56"/>
        <v>1.1110075140444044E-2</v>
      </c>
      <c r="R219" s="305">
        <f t="shared" si="56"/>
        <v>1.1152186320464719E-2</v>
      </c>
      <c r="S219" s="305">
        <f t="shared" si="56"/>
        <v>1.1676167437773144E-2</v>
      </c>
      <c r="T219" s="305">
        <f t="shared" si="56"/>
        <v>1.1495035507285704E-2</v>
      </c>
      <c r="U219" s="305">
        <f t="shared" si="56"/>
        <v>1.1811858402242099E-2</v>
      </c>
      <c r="V219" s="305">
        <f t="shared" si="56"/>
        <v>1.1970484429694785E-2</v>
      </c>
      <c r="W219" s="305">
        <f t="shared" si="56"/>
        <v>1.2030006161995977E-2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0.56712423002270518</v>
      </c>
      <c r="C243" s="306">
        <f>IF(C$72=0,0,C$72/NFM_fec!C$72)</f>
        <v>0.55891329089251696</v>
      </c>
      <c r="D243" s="306">
        <f>IF(D$72=0,0,D$72/NFM_fec!D$72)</f>
        <v>0.57136698695014798</v>
      </c>
      <c r="E243" s="306">
        <f>IF(E$72=0,0,E$72/NFM_fec!E$72)</f>
        <v>0.57141809170250923</v>
      </c>
      <c r="F243" s="306">
        <f>IF(F$72=0,0,F$72/NFM_fec!F$72)</f>
        <v>0.57465775983734246</v>
      </c>
      <c r="G243" s="306">
        <f>IF(G$72=0,0,G$72/NFM_fec!G$72)</f>
        <v>0.57382852457009759</v>
      </c>
      <c r="H243" s="306">
        <f>IF(H$72=0,0,H$72/NFM_fec!H$72)</f>
        <v>0.56515256301446615</v>
      </c>
      <c r="I243" s="306">
        <f>IF(I$72=0,0,I$72/NFM_fec!I$72)</f>
        <v>0.59225994102812829</v>
      </c>
      <c r="J243" s="306">
        <f>IF(J$72=0,0,J$72/NFM_fec!J$72)</f>
        <v>0.5896709832322552</v>
      </c>
      <c r="K243" s="306">
        <f>IF(K$72=0,0,K$72/NFM_fec!K$72)</f>
        <v>0.59330849161444088</v>
      </c>
      <c r="L243" s="306">
        <f>IF(L$72=0,0,L$72/NFM_fec!L$72)</f>
        <v>0.59257781172505963</v>
      </c>
      <c r="M243" s="306">
        <f>IF(M$72=0,0,M$72/NFM_fec!M$72)</f>
        <v>0.59156260007807593</v>
      </c>
      <c r="N243" s="306">
        <f>IF(N$72=0,0,N$72/NFM_fec!N$72)</f>
        <v>0.59211199644016699</v>
      </c>
      <c r="O243" s="306">
        <f>IF(O$72=0,0,O$72/NFM_fec!O$72)</f>
        <v>0.59274318829525696</v>
      </c>
      <c r="P243" s="306">
        <f>IF(P$72=0,0,P$72/NFM_fec!P$72)</f>
        <v>0.59420303426702348</v>
      </c>
      <c r="Q243" s="306">
        <f>IF(Q$72=0,0,Q$72/NFM_fec!Q$72)</f>
        <v>0.59115537791817918</v>
      </c>
      <c r="R243" s="306">
        <f>IF(R$72=0,0,R$72/NFM_fec!R$72)</f>
        <v>0.59071103308496886</v>
      </c>
      <c r="S243" s="306">
        <f>IF(S$72=0,0,S$72/NFM_fec!S$72)</f>
        <v>0.59127693851474983</v>
      </c>
      <c r="T243" s="306">
        <f>IF(T$72=0,0,T$72/NFM_fec!T$72)</f>
        <v>0.5878216187150781</v>
      </c>
      <c r="U243" s="306">
        <f>IF(U$72=0,0,U$72/NFM_fec!U$72)</f>
        <v>0.5922984386794331</v>
      </c>
      <c r="V243" s="306">
        <f>IF(V$72=0,0,V$72/NFM_fec!V$72)</f>
        <v>0.59267699587485079</v>
      </c>
      <c r="W243" s="306">
        <f>IF(W$72=0,0,W$72/NFM_fec!W$72)</f>
        <v>0.61099634018518556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0.48070976625974282</v>
      </c>
      <c r="C244" s="307">
        <f>IF(C$73=0,0,C$73/NFM_fec!C$73)</f>
        <v>0.48070976625974282</v>
      </c>
      <c r="D244" s="307">
        <f>IF(D$73=0,0,D$73/NFM_fec!D$73)</f>
        <v>0.48070976625974299</v>
      </c>
      <c r="E244" s="307">
        <f>IF(E$73=0,0,E$73/NFM_fec!E$73)</f>
        <v>0.48070976625974293</v>
      </c>
      <c r="F244" s="307">
        <f>IF(F$73=0,0,F$73/NFM_fec!F$73)</f>
        <v>0.48070976625974293</v>
      </c>
      <c r="G244" s="307">
        <f>IF(G$73=0,0,G$73/NFM_fec!G$73)</f>
        <v>0.48070976625974288</v>
      </c>
      <c r="H244" s="307">
        <f>IF(H$73=0,0,H$73/NFM_fec!H$73)</f>
        <v>0.48070976625974288</v>
      </c>
      <c r="I244" s="307">
        <f>IF(I$73=0,0,I$73/NFM_fec!I$73)</f>
        <v>0.48763878963376872</v>
      </c>
      <c r="J244" s="307">
        <f>IF(J$73=0,0,J$73/NFM_fec!J$73)</f>
        <v>0.48971951423349735</v>
      </c>
      <c r="K244" s="307">
        <f>IF(K$73=0,0,K$73/NFM_fec!K$73)</f>
        <v>0.4897195142334973</v>
      </c>
      <c r="L244" s="307">
        <f>IF(L$73=0,0,L$73/NFM_fec!L$73)</f>
        <v>0.4897195142334973</v>
      </c>
      <c r="M244" s="307">
        <f>IF(M$73=0,0,M$73/NFM_fec!M$73)</f>
        <v>0.4897195142334973</v>
      </c>
      <c r="N244" s="307">
        <f>IF(N$73=0,0,N$73/NFM_fec!N$73)</f>
        <v>0.48971951423349735</v>
      </c>
      <c r="O244" s="307">
        <f>IF(O$73=0,0,O$73/NFM_fec!O$73)</f>
        <v>0.48971951423349724</v>
      </c>
      <c r="P244" s="307">
        <f>IF(P$73=0,0,P$73/NFM_fec!P$73)</f>
        <v>0.48971951423349735</v>
      </c>
      <c r="Q244" s="307">
        <f>IF(Q$73=0,0,Q$73/NFM_fec!Q$73)</f>
        <v>0.48971951423349735</v>
      </c>
      <c r="R244" s="307">
        <f>IF(R$73=0,0,R$73/NFM_fec!R$73)</f>
        <v>0.4897195142334973</v>
      </c>
      <c r="S244" s="307">
        <f>IF(S$73=0,0,S$73/NFM_fec!S$73)</f>
        <v>0.4897195142334973</v>
      </c>
      <c r="T244" s="307">
        <f>IF(T$73=0,0,T$73/NFM_fec!T$73)</f>
        <v>0.48971951423349719</v>
      </c>
      <c r="U244" s="307">
        <f>IF(U$73=0,0,U$73/NFM_fec!U$73)</f>
        <v>0.48971951423349724</v>
      </c>
      <c r="V244" s="307">
        <f>IF(V$73=0,0,V$73/NFM_fec!V$73)</f>
        <v>0.4897195142334973</v>
      </c>
      <c r="W244" s="307">
        <f>IF(W$73=0,0,W$73/NFM_fec!W$73)</f>
        <v>0.49574756281014754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0.12476569008200247</v>
      </c>
      <c r="C245" s="308">
        <f>IF(C$74=0,0,C$74/NFM_fec!C$74)</f>
        <v>0.12476569008200243</v>
      </c>
      <c r="D245" s="308">
        <f>IF(D$74=0,0,D$74/NFM_fec!D$74)</f>
        <v>0.12476569008200249</v>
      </c>
      <c r="E245" s="308">
        <f>IF(E$74=0,0,E$74/NFM_fec!E$74)</f>
        <v>0.12476569008200249</v>
      </c>
      <c r="F245" s="308">
        <f>IF(F$74=0,0,F$74/NFM_fec!F$74)</f>
        <v>0.12476569008200247</v>
      </c>
      <c r="G245" s="308">
        <f>IF(G$74=0,0,G$74/NFM_fec!G$74)</f>
        <v>0.12476569008200251</v>
      </c>
      <c r="H245" s="308">
        <f>IF(H$74=0,0,H$74/NFM_fec!H$74)</f>
        <v>0.12476569008200247</v>
      </c>
      <c r="I245" s="308">
        <f>IF(I$74=0,0,I$74/NFM_fec!I$74)</f>
        <v>0.12710412275449992</v>
      </c>
      <c r="J245" s="308">
        <f>IF(J$74=0,0,J$74/NFM_fec!J$74)</f>
        <v>0.12710412275449995</v>
      </c>
      <c r="K245" s="308">
        <f>IF(K$74=0,0,K$74/NFM_fec!K$74)</f>
        <v>0.12710412275449995</v>
      </c>
      <c r="L245" s="308">
        <f>IF(L$74=0,0,L$74/NFM_fec!L$74)</f>
        <v>0.12710412275449989</v>
      </c>
      <c r="M245" s="308">
        <f>IF(M$74=0,0,M$74/NFM_fec!M$74)</f>
        <v>0.12710412275449989</v>
      </c>
      <c r="N245" s="308">
        <f>IF(N$74=0,0,N$74/NFM_fec!N$74)</f>
        <v>0.12710412275449987</v>
      </c>
      <c r="O245" s="308">
        <f>IF(O$74=0,0,O$74/NFM_fec!O$74)</f>
        <v>0.12710412275449995</v>
      </c>
      <c r="P245" s="308">
        <f>IF(P$74=0,0,P$74/NFM_fec!P$74)</f>
        <v>0.12710412275449989</v>
      </c>
      <c r="Q245" s="308">
        <f>IF(Q$74=0,0,Q$74/NFM_fec!Q$74)</f>
        <v>0.12710412275449989</v>
      </c>
      <c r="R245" s="308">
        <f>IF(R$74=0,0,R$74/NFM_fec!R$74)</f>
        <v>0.12710412275449989</v>
      </c>
      <c r="S245" s="308">
        <f>IF(S$74=0,0,S$74/NFM_fec!S$74)</f>
        <v>0.12710412275449992</v>
      </c>
      <c r="T245" s="308">
        <f>IF(T$74=0,0,T$74/NFM_fec!T$74)</f>
        <v>0.12710412275449989</v>
      </c>
      <c r="U245" s="308">
        <f>IF(U$74=0,0,U$74/NFM_fec!U$74)</f>
        <v>0.12710412275449995</v>
      </c>
      <c r="V245" s="308">
        <f>IF(V$74=0,0,V$74/NFM_fec!V$74)</f>
        <v>0.12710412275449987</v>
      </c>
      <c r="W245" s="308">
        <f>IF(W$74=0,0,W$74/NFM_fec!W$74)</f>
        <v>0.13116909663430734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0.68619236060322086</v>
      </c>
      <c r="C246" s="308">
        <f>IF(C$75=0,0,C$75/NFM_fec!C$75)</f>
        <v>0.68619236060322109</v>
      </c>
      <c r="D246" s="308">
        <f>IF(D$75=0,0,D$75/NFM_fec!D$75)</f>
        <v>0.68619236060322109</v>
      </c>
      <c r="E246" s="308">
        <f>IF(E$75=0,0,E$75/NFM_fec!E$75)</f>
        <v>0.68619236060322097</v>
      </c>
      <c r="F246" s="308">
        <f>IF(F$75=0,0,F$75/NFM_fec!F$75)</f>
        <v>0.6861923606032212</v>
      </c>
      <c r="G246" s="308">
        <f>IF(G$75=0,0,G$75/NFM_fec!G$75)</f>
        <v>0.68619236060322109</v>
      </c>
      <c r="H246" s="308">
        <f>IF(H$75=0,0,H$75/NFM_fec!H$75)</f>
        <v>0.6861923606032212</v>
      </c>
      <c r="I246" s="308">
        <f>IF(I$75=0,0,I$75/NFM_fec!I$75)</f>
        <v>0.69418912645863207</v>
      </c>
      <c r="J246" s="308">
        <f>IF(J$75=0,0,J$75/NFM_fec!J$75)</f>
        <v>0.69905338541379269</v>
      </c>
      <c r="K246" s="308">
        <f>IF(K$75=0,0,K$75/NFM_fec!K$75)</f>
        <v>0.69905338541379258</v>
      </c>
      <c r="L246" s="308">
        <f>IF(L$75=0,0,L$75/NFM_fec!L$75)</f>
        <v>0.69905338541379247</v>
      </c>
      <c r="M246" s="308">
        <f>IF(M$75=0,0,M$75/NFM_fec!M$75)</f>
        <v>0.69905338541379258</v>
      </c>
      <c r="N246" s="308">
        <f>IF(N$75=0,0,N$75/NFM_fec!N$75)</f>
        <v>0.69905338541379258</v>
      </c>
      <c r="O246" s="308">
        <f>IF(O$75=0,0,O$75/NFM_fec!O$75)</f>
        <v>0.69905338541379269</v>
      </c>
      <c r="P246" s="308">
        <f>IF(P$75=0,0,P$75/NFM_fec!P$75)</f>
        <v>0.69905338541379269</v>
      </c>
      <c r="Q246" s="308">
        <f>IF(Q$75=0,0,Q$75/NFM_fec!Q$75)</f>
        <v>0.69905338541379269</v>
      </c>
      <c r="R246" s="308">
        <f>IF(R$75=0,0,R$75/NFM_fec!R$75)</f>
        <v>0.69905338541379269</v>
      </c>
      <c r="S246" s="308">
        <f>IF(S$75=0,0,S$75/NFM_fec!S$75)</f>
        <v>0.69905338541379269</v>
      </c>
      <c r="T246" s="308">
        <f>IF(T$75=0,0,T$75/NFM_fec!T$75)</f>
        <v>0.69905338541379269</v>
      </c>
      <c r="U246" s="308">
        <f>IF(U$75=0,0,U$75/NFM_fec!U$75)</f>
        <v>0.69905338541379258</v>
      </c>
      <c r="V246" s="308">
        <f>IF(V$75=0,0,V$75/NFM_fec!V$75)</f>
        <v>0.69905338541379269</v>
      </c>
      <c r="W246" s="308">
        <f>IF(W$75=0,0,W$75/NFM_fec!W$75)</f>
        <v>0.70576404878814647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0.47623435649381229</v>
      </c>
      <c r="C247" s="308">
        <f>IF(C$76=0,0,C$76/NFM_fec!C$76)</f>
        <v>0.47623435649381207</v>
      </c>
      <c r="D247" s="308">
        <f>IF(D$76=0,0,D$76/NFM_fec!D$76)</f>
        <v>0.47623435649381224</v>
      </c>
      <c r="E247" s="308">
        <f>IF(E$76=0,0,E$76/NFM_fec!E$76)</f>
        <v>0.47623435649381229</v>
      </c>
      <c r="F247" s="308">
        <f>IF(F$76=0,0,F$76/NFM_fec!F$76)</f>
        <v>0.47623435649381207</v>
      </c>
      <c r="G247" s="308">
        <f>IF(G$76=0,0,G$76/NFM_fec!G$76)</f>
        <v>0.47623435649381241</v>
      </c>
      <c r="H247" s="308">
        <f>IF(H$76=0,0,H$76/NFM_fec!H$76)</f>
        <v>0.47623435649381207</v>
      </c>
      <c r="I247" s="308">
        <f>IF(I$76=0,0,I$76/NFM_fec!I$76)</f>
        <v>0.48516022367940609</v>
      </c>
      <c r="J247" s="308">
        <f>IF(J$76=0,0,J$76/NFM_fec!J$76)</f>
        <v>0.48516022367940609</v>
      </c>
      <c r="K247" s="308">
        <f>IF(K$76=0,0,K$76/NFM_fec!K$76)</f>
        <v>0.48516022367940609</v>
      </c>
      <c r="L247" s="308">
        <f>IF(L$76=0,0,L$76/NFM_fec!L$76)</f>
        <v>0.4851602236794062</v>
      </c>
      <c r="M247" s="308">
        <f>IF(M$76=0,0,M$76/NFM_fec!M$76)</f>
        <v>0.48516022367940609</v>
      </c>
      <c r="N247" s="308">
        <f>IF(N$76=0,0,N$76/NFM_fec!N$76)</f>
        <v>0.4851602236794062</v>
      </c>
      <c r="O247" s="308">
        <f>IF(O$76=0,0,O$76/NFM_fec!O$76)</f>
        <v>0.48516022367940614</v>
      </c>
      <c r="P247" s="308">
        <f>IF(P$76=0,0,P$76/NFM_fec!P$76)</f>
        <v>0.48516022367940609</v>
      </c>
      <c r="Q247" s="308">
        <f>IF(Q$76=0,0,Q$76/NFM_fec!Q$76)</f>
        <v>0.48516022367940603</v>
      </c>
      <c r="R247" s="308">
        <f>IF(R$76=0,0,R$76/NFM_fec!R$76)</f>
        <v>0.48516022367940626</v>
      </c>
      <c r="S247" s="308">
        <f>IF(S$76=0,0,S$76/NFM_fec!S$76)</f>
        <v>0.48516022367940609</v>
      </c>
      <c r="T247" s="308">
        <f>IF(T$76=0,0,T$76/NFM_fec!T$76)</f>
        <v>0.48516022367940614</v>
      </c>
      <c r="U247" s="308">
        <f>IF(U$76=0,0,U$76/NFM_fec!U$76)</f>
        <v>0.48516022367940614</v>
      </c>
      <c r="V247" s="308">
        <f>IF(V$76=0,0,V$76/NFM_fec!V$76)</f>
        <v>0.48516022367940592</v>
      </c>
      <c r="W247" s="308">
        <f>IF(W$76=0,0,W$76/NFM_fec!W$76)</f>
        <v>0.50179641923669416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0.84853613598702904</v>
      </c>
      <c r="C248" s="309">
        <f>IF(C$77=0,0,C$77/NFM_fec!C$77)</f>
        <v>0.84795309131181451</v>
      </c>
      <c r="D248" s="309">
        <f>IF(D$77=0,0,D$77/NFM_fec!D$77)</f>
        <v>0.84849916594725716</v>
      </c>
      <c r="E248" s="309">
        <f>IF(E$77=0,0,E$77/NFM_fec!E$77)</f>
        <v>0.84777655937338525</v>
      </c>
      <c r="F248" s="309">
        <f>IF(F$77=0,0,F$77/NFM_fec!F$77)</f>
        <v>0.84913034771609996</v>
      </c>
      <c r="G248" s="309">
        <f>IF(G$77=0,0,G$77/NFM_fec!G$77)</f>
        <v>0.84879579255538229</v>
      </c>
      <c r="H248" s="309">
        <f>IF(H$77=0,0,H$77/NFM_fec!H$77)</f>
        <v>0.84657228124490636</v>
      </c>
      <c r="I248" s="309">
        <f>IF(I$77=0,0,I$77/NFM_fec!I$77)</f>
        <v>0.85826940970685883</v>
      </c>
      <c r="J248" s="309">
        <f>IF(J$77=0,0,J$77/NFM_fec!J$77)</f>
        <v>0.85648991698486576</v>
      </c>
      <c r="K248" s="309">
        <f>IF(K$77=0,0,K$77/NFM_fec!K$77)</f>
        <v>0.85562929879783656</v>
      </c>
      <c r="L248" s="309">
        <f>IF(L$77=0,0,L$77/NFM_fec!L$77)</f>
        <v>0.85403352575395686</v>
      </c>
      <c r="M248" s="309">
        <f>IF(M$77=0,0,M$77/NFM_fec!M$77)</f>
        <v>0.85441233577940556</v>
      </c>
      <c r="N248" s="309">
        <f>IF(N$77=0,0,N$77/NFM_fec!N$77)</f>
        <v>0.85237116872533025</v>
      </c>
      <c r="O248" s="309">
        <f>IF(O$77=0,0,O$77/NFM_fec!O$77)</f>
        <v>0.85682911369870751</v>
      </c>
      <c r="P248" s="309">
        <f>IF(P$77=0,0,P$77/NFM_fec!P$77)</f>
        <v>0.85683172448478484</v>
      </c>
      <c r="Q248" s="309">
        <f>IF(Q$77=0,0,Q$77/NFM_fec!Q$77)</f>
        <v>0.85643793604452145</v>
      </c>
      <c r="R248" s="309">
        <f>IF(R$77=0,0,R$77/NFM_fec!R$77)</f>
        <v>0.85660270074833356</v>
      </c>
      <c r="S248" s="309">
        <f>IF(S$77=0,0,S$77/NFM_fec!S$77)</f>
        <v>0.85698036547253409</v>
      </c>
      <c r="T248" s="309">
        <f>IF(T$77=0,0,T$77/NFM_fec!T$77)</f>
        <v>0.85569622634958753</v>
      </c>
      <c r="U248" s="309">
        <f>IF(U$77=0,0,U$77/NFM_fec!U$77)</f>
        <v>0.85329042981578651</v>
      </c>
      <c r="V248" s="309">
        <f>IF(V$77=0,0,V$77/NFM_fec!V$77)</f>
        <v>0.85863698577951619</v>
      </c>
      <c r="W248" s="309">
        <f>IF(W$77=0,0,W$77/NFM_fec!W$77)</f>
        <v>0.90030924522481948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0.55866085295360213</v>
      </c>
      <c r="C249" s="310">
        <f>IF(C$83=0,0,C$83/NFM_fec!C$83)</f>
        <v>0.54975023920530941</v>
      </c>
      <c r="D249" s="310">
        <f>IF(D$83=0,0,D$83/NFM_fec!D$83)</f>
        <v>0.56226938069760146</v>
      </c>
      <c r="E249" s="310">
        <f>IF(E$83=0,0,E$83/NFM_fec!E$83)</f>
        <v>0.56245493994311724</v>
      </c>
      <c r="F249" s="310">
        <f>IF(F$83=0,0,F$83/NFM_fec!F$83)</f>
        <v>0.56611216179062429</v>
      </c>
      <c r="G249" s="310">
        <f>IF(G$83=0,0,G$83/NFM_fec!G$83)</f>
        <v>0.56508802256039814</v>
      </c>
      <c r="H249" s="310">
        <f>IF(H$83=0,0,H$83/NFM_fec!H$83)</f>
        <v>0.55528710581567131</v>
      </c>
      <c r="I249" s="310">
        <f>IF(I$83=0,0,I$83/NFM_fec!I$83)</f>
        <v>0.5574635310044963</v>
      </c>
      <c r="J249" s="310">
        <f>IF(J$83=0,0,J$83/NFM_fec!J$83)</f>
        <v>0.55730605390882926</v>
      </c>
      <c r="K249" s="310">
        <f>IF(K$83=0,0,K$83/NFM_fec!K$83)</f>
        <v>0.55899893896808717</v>
      </c>
      <c r="L249" s="310">
        <f>IF(L$83=0,0,L$83/NFM_fec!L$83)</f>
        <v>0.55727507134444376</v>
      </c>
      <c r="M249" s="310">
        <f>IF(M$83=0,0,M$83/NFM_fec!M$83)</f>
        <v>0.55648152359859415</v>
      </c>
      <c r="N249" s="310">
        <f>IF(N$83=0,0,N$83/NFM_fec!N$83)</f>
        <v>0.55784226188877106</v>
      </c>
      <c r="O249" s="310">
        <f>IF(O$83=0,0,O$83/NFM_fec!O$83)</f>
        <v>0.56146744647658142</v>
      </c>
      <c r="P249" s="310">
        <f>IF(P$83=0,0,P$83/NFM_fec!P$83)</f>
        <v>0.56364717285787702</v>
      </c>
      <c r="Q249" s="310">
        <f>IF(Q$83=0,0,Q$83/NFM_fec!Q$83)</f>
        <v>0.55936432706465589</v>
      </c>
      <c r="R249" s="310">
        <f>IF(R$83=0,0,R$83/NFM_fec!R$83)</f>
        <v>0.5586272390362691</v>
      </c>
      <c r="S249" s="310">
        <f>IF(S$83=0,0,S$83/NFM_fec!S$83)</f>
        <v>0.5599469849555756</v>
      </c>
      <c r="T249" s="310">
        <f>IF(T$83=0,0,T$83/NFM_fec!T$83)</f>
        <v>0.55788491923689376</v>
      </c>
      <c r="U249" s="310">
        <f>IF(U$83=0,0,U$83/NFM_fec!U$83)</f>
        <v>0.56522017290894044</v>
      </c>
      <c r="V249" s="310">
        <f>IF(V$83=0,0,V$83/NFM_fec!V$83)</f>
        <v>0.56590319928959765</v>
      </c>
      <c r="W249" s="310">
        <f>IF(W$83=0,0,W$83/NFM_fec!W$83)</f>
        <v>0.58884096927430651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0.5750920545110606</v>
      </c>
      <c r="C250" s="310">
        <f>IF(C$90=0,0,C$90/NFM_fec!C$90)</f>
        <v>0.56591936388781849</v>
      </c>
      <c r="D250" s="310">
        <f>IF(D$90=0,0,D$90/NFM_fec!D$90)</f>
        <v>0.57880671542400153</v>
      </c>
      <c r="E250" s="310">
        <f>IF(E$90=0,0,E$90/NFM_fec!E$90)</f>
        <v>0.57899773229438545</v>
      </c>
      <c r="F250" s="310">
        <f>IF(F$90=0,0,F$90/NFM_fec!F$90)</f>
        <v>0.58276251949034841</v>
      </c>
      <c r="G250" s="310">
        <f>IF(G$90=0,0,G$90/NFM_fec!G$90)</f>
        <v>0.5817082585180563</v>
      </c>
      <c r="H250" s="310">
        <f>IF(H$90=0,0,H$90/NFM_fec!H$90)</f>
        <v>0.57161907951613244</v>
      </c>
      <c r="I250" s="310">
        <f>IF(I$90=0,0,I$90/NFM_fec!I$90)</f>
        <v>0.57385951721051087</v>
      </c>
      <c r="J250" s="310">
        <f>IF(J$90=0,0,J$90/NFM_fec!J$90)</f>
        <v>0.57369740843555939</v>
      </c>
      <c r="K250" s="310">
        <f>IF(K$90=0,0,K$90/NFM_fec!K$90)</f>
        <v>0.57544008423185444</v>
      </c>
      <c r="L250" s="310">
        <f>IF(L$90=0,0,L$90/NFM_fec!L$90)</f>
        <v>0.57366551461928006</v>
      </c>
      <c r="M250" s="310">
        <f>IF(M$90=0,0,M$90/NFM_fec!M$90)</f>
        <v>0.57284862723384689</v>
      </c>
      <c r="N250" s="310">
        <f>IF(N$90=0,0,N$90/NFM_fec!N$90)</f>
        <v>0.57424938723844055</v>
      </c>
      <c r="O250" s="310">
        <f>IF(O$90=0,0,O$90/NFM_fec!O$90)</f>
        <v>0.5779811949023631</v>
      </c>
      <c r="P250" s="310">
        <f>IF(P$90=0,0,P$90/NFM_fec!P$90)</f>
        <v>0.58022503088310873</v>
      </c>
      <c r="Q250" s="310">
        <f>IF(Q$90=0,0,Q$90/NFM_fec!Q$90)</f>
        <v>0.57581621903714597</v>
      </c>
      <c r="R250" s="310">
        <f>IF(R$90=0,0,R$90/NFM_fec!R$90)</f>
        <v>0.5750574519491003</v>
      </c>
      <c r="S250" s="310">
        <f>IF(S$90=0,0,S$90/NFM_fec!S$90)</f>
        <v>0.5764160139248572</v>
      </c>
      <c r="T250" s="310">
        <f>IF(T$90=0,0,T$90/NFM_fec!T$90)</f>
        <v>0.57429329921444938</v>
      </c>
      <c r="U250" s="310">
        <f>IF(U$90=0,0,U$90/NFM_fec!U$90)</f>
        <v>0.58184429564155593</v>
      </c>
      <c r="V250" s="310">
        <f>IF(V$90=0,0,V$90/NFM_fec!V$90)</f>
        <v>0.58254741103340935</v>
      </c>
      <c r="W250" s="310">
        <f>IF(W$90=0,0,W$90/NFM_fec!W$90)</f>
        <v>0.60615982131178658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0.53320124430364424</v>
      </c>
      <c r="C251" s="311">
        <f>IF(C$97=0,0,C$97/NFM_fec!C$97)</f>
        <v>0.52915837677144417</v>
      </c>
      <c r="D251" s="311">
        <f>IF(D$97=0,0,D$97/NFM_fec!D$97)</f>
        <v>0.54098502905716983</v>
      </c>
      <c r="E251" s="311">
        <f>IF(E$97=0,0,E$97/NFM_fec!E$97)</f>
        <v>0.54037311259900001</v>
      </c>
      <c r="F251" s="311">
        <f>IF(F$97=0,0,F$97/NFM_fec!F$97)</f>
        <v>0.54024657659911024</v>
      </c>
      <c r="G251" s="311">
        <f>IF(G$97=0,0,G$97/NFM_fec!G$97)</f>
        <v>0.54059880061740062</v>
      </c>
      <c r="H251" s="311">
        <f>IF(H$97=0,0,H$97/NFM_fec!H$97)</f>
        <v>0.5392477578271172</v>
      </c>
      <c r="I251" s="311">
        <f>IF(I$97=0,0,I$97/NFM_fec!I$97)</f>
        <v>0.61954568609389571</v>
      </c>
      <c r="J251" s="311">
        <f>IF(J$97=0,0,J$97/NFM_fec!J$97)</f>
        <v>0.61805649221429282</v>
      </c>
      <c r="K251" s="311">
        <f>IF(K$97=0,0,K$97/NFM_fec!K$97)</f>
        <v>0.61970981146122095</v>
      </c>
      <c r="L251" s="311">
        <f>IF(L$97=0,0,L$97/NFM_fec!L$97)</f>
        <v>0.61965618448568849</v>
      </c>
      <c r="M251" s="311">
        <f>IF(M$97=0,0,M$97/NFM_fec!M$97)</f>
        <v>0.61932151351221365</v>
      </c>
      <c r="N251" s="311">
        <f>IF(N$97=0,0,N$97/NFM_fec!N$97)</f>
        <v>0.61929436293274331</v>
      </c>
      <c r="O251" s="311">
        <f>IF(O$97=0,0,O$97/NFM_fec!O$97)</f>
        <v>0.61733344209988006</v>
      </c>
      <c r="P251" s="311">
        <f>IF(P$97=0,0,P$97/NFM_fec!P$97)</f>
        <v>0.61624309880527328</v>
      </c>
      <c r="Q251" s="311">
        <f>IF(Q$97=0,0,Q$97/NFM_fec!Q$97)</f>
        <v>0.6139448120228278</v>
      </c>
      <c r="R251" s="311">
        <f>IF(R$97=0,0,R$97/NFM_fec!R$97)</f>
        <v>0.61404286538888497</v>
      </c>
      <c r="S251" s="311">
        <f>IF(S$97=0,0,S$97/NFM_fec!S$97)</f>
        <v>0.6167530718086619</v>
      </c>
      <c r="T251" s="311">
        <f>IF(T$97=0,0,T$97/NFM_fec!T$97)</f>
        <v>0.61068282136128982</v>
      </c>
      <c r="U251" s="311">
        <f>IF(U$97=0,0,U$97/NFM_fec!U$97)</f>
        <v>0.60998787177376113</v>
      </c>
      <c r="V251" s="311">
        <f>IF(V$97=0,0,V$97/NFM_fec!V$97)</f>
        <v>0.60980829465406128</v>
      </c>
      <c r="W251" s="311">
        <f>IF(W$97=0,0,W$97/NFM_fec!W$97)</f>
        <v>0.62185660923788266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0.43762451540675856</v>
      </c>
      <c r="C253" s="306">
        <f>IF(C$115=0,0,C$115/NFM_fec!C$115)</f>
        <v>0.4307941728428592</v>
      </c>
      <c r="D253" s="306">
        <f>IF(D$115=0,0,D$115/NFM_fec!D$115)</f>
        <v>0.4421756184461002</v>
      </c>
      <c r="E253" s="306">
        <f>IF(E$115=0,0,E$115/NFM_fec!E$115)</f>
        <v>0.44382990089401386</v>
      </c>
      <c r="F253" s="306">
        <f>IF(F$115=0,0,F$115/NFM_fec!F$115)</f>
        <v>0.44672779148564123</v>
      </c>
      <c r="G253" s="306">
        <f>IF(G$115=0,0,G$115/NFM_fec!G$115)</f>
        <v>0.4462408866369354</v>
      </c>
      <c r="H253" s="306">
        <f>IF(H$115=0,0,H$115/NFM_fec!H$115)</f>
        <v>0.44290697224735276</v>
      </c>
      <c r="I253" s="306">
        <f>IF(I$115=0,0,I$115/NFM_fec!I$115)</f>
        <v>0.46502387749010993</v>
      </c>
      <c r="J253" s="306">
        <f>IF(J$115=0,0,J$115/NFM_fec!J$115)</f>
        <v>0.46458658266832364</v>
      </c>
      <c r="K253" s="306">
        <f>IF(K$115=0,0,K$115/NFM_fec!K$115)</f>
        <v>0.47082631579138884</v>
      </c>
      <c r="L253" s="306">
        <f>IF(L$115=0,0,L$115/NFM_fec!L$115)</f>
        <v>0.47016557221868122</v>
      </c>
      <c r="M253" s="306">
        <f>IF(M$115=0,0,M$115/NFM_fec!M$115)</f>
        <v>0.47466776044028142</v>
      </c>
      <c r="N253" s="306">
        <f>IF(N$115=0,0,N$115/NFM_fec!N$115)</f>
        <v>0.47582331476252232</v>
      </c>
      <c r="O253" s="306">
        <f>IF(O$115=0,0,O$115/NFM_fec!O$115)</f>
        <v>0.47545759186478115</v>
      </c>
      <c r="P253" s="306">
        <f>IF(P$115=0,0,P$115/NFM_fec!P$115)</f>
        <v>0.48552146823005643</v>
      </c>
      <c r="Q253" s="306">
        <f>IF(Q$115=0,0,Q$115/NFM_fec!Q$115)</f>
        <v>0.48453647795307797</v>
      </c>
      <c r="R253" s="306">
        <f>IF(R$115=0,0,R$115/NFM_fec!R$115)</f>
        <v>0.48333280264368506</v>
      </c>
      <c r="S253" s="306">
        <f>IF(S$115=0,0,S$115/NFM_fec!S$115)</f>
        <v>0.49009825233365834</v>
      </c>
      <c r="T253" s="306">
        <f>IF(T$115=0,0,T$115/NFM_fec!T$115)</f>
        <v>0.49541827818935807</v>
      </c>
      <c r="U253" s="306">
        <f>IF(U$115=0,0,U$115/NFM_fec!U$115)</f>
        <v>0.50175194627590991</v>
      </c>
      <c r="V253" s="306">
        <f>IF(V$115=0,0,V$115/NFM_fec!V$115)</f>
        <v>0.50290922594015941</v>
      </c>
      <c r="W253" s="306">
        <f>IF(W$115=0,0,W$115/NFM_fec!W$115)</f>
        <v>0.51212253785220307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0.46967249935845412</v>
      </c>
      <c r="C254" s="307">
        <f>IF(C$116=0,0,C$116/NFM_fec!C$116)</f>
        <v>0.4696724993584539</v>
      </c>
      <c r="D254" s="307">
        <f>IF(D$116=0,0,D$116/NFM_fec!D$116)</f>
        <v>0.47113820631268494</v>
      </c>
      <c r="E254" s="307">
        <f>IF(E$116=0,0,E$116/NFM_fec!E$116)</f>
        <v>0.47301377884231627</v>
      </c>
      <c r="F254" s="307">
        <f>IF(F$116=0,0,F$116/NFM_fec!F$116)</f>
        <v>0.47301377884231632</v>
      </c>
      <c r="G254" s="307">
        <f>IF(G$116=0,0,G$116/NFM_fec!G$116)</f>
        <v>0.47301377884231627</v>
      </c>
      <c r="H254" s="307">
        <f>IF(H$116=0,0,H$116/NFM_fec!H$116)</f>
        <v>0.47682036509016917</v>
      </c>
      <c r="I254" s="307">
        <f>IF(I$116=0,0,I$116/NFM_fec!I$116)</f>
        <v>0.47682036509016917</v>
      </c>
      <c r="J254" s="307">
        <f>IF(J$116=0,0,J$116/NFM_fec!J$116)</f>
        <v>0.48173229614264318</v>
      </c>
      <c r="K254" s="307">
        <f>IF(K$116=0,0,K$116/NFM_fec!K$116)</f>
        <v>0.48173229614264335</v>
      </c>
      <c r="L254" s="307">
        <f>IF(L$116=0,0,L$116/NFM_fec!L$116)</f>
        <v>0.48173229614264307</v>
      </c>
      <c r="M254" s="307">
        <f>IF(M$116=0,0,M$116/NFM_fec!M$116)</f>
        <v>0.48846014491401052</v>
      </c>
      <c r="N254" s="307">
        <f>IF(N$116=0,0,N$116/NFM_fec!N$116)</f>
        <v>0.48846014491401057</v>
      </c>
      <c r="O254" s="307">
        <f>IF(O$116=0,0,O$116/NFM_fec!O$116)</f>
        <v>0.48846014491401052</v>
      </c>
      <c r="P254" s="307">
        <f>IF(P$116=0,0,P$116/NFM_fec!P$116)</f>
        <v>0.49461413042260943</v>
      </c>
      <c r="Q254" s="307">
        <f>IF(Q$116=0,0,Q$116/NFM_fec!Q$116)</f>
        <v>0.49694155800307238</v>
      </c>
      <c r="R254" s="307">
        <f>IF(R$116=0,0,R$116/NFM_fec!R$116)</f>
        <v>0.49694155800307227</v>
      </c>
      <c r="S254" s="307">
        <f>IF(S$116=0,0,S$116/NFM_fec!S$116)</f>
        <v>0.5022474022027652</v>
      </c>
      <c r="T254" s="307">
        <f>IF(T$116=0,0,T$116/NFM_fec!T$116)</f>
        <v>0.5070226619824888</v>
      </c>
      <c r="U254" s="307">
        <f>IF(U$116=0,0,U$116/NFM_fec!U$116)</f>
        <v>0.51132039578423993</v>
      </c>
      <c r="V254" s="307">
        <f>IF(V$116=0,0,V$116/NFM_fec!V$116)</f>
        <v>0.51518835620581571</v>
      </c>
      <c r="W254" s="307">
        <f>IF(W$116=0,0,W$116/NFM_fec!W$116)</f>
        <v>0.5186695205852343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0.12188791188503244</v>
      </c>
      <c r="C255" s="308">
        <f>IF(C$117=0,0,C$117/NFM_fec!C$117)</f>
        <v>0.12188791188503238</v>
      </c>
      <c r="D255" s="308">
        <f>IF(D$117=0,0,D$117/NFM_fec!D$117)</f>
        <v>0.12226828748788454</v>
      </c>
      <c r="E255" s="308">
        <f>IF(E$117=0,0,E$117/NFM_fec!E$117)</f>
        <v>0.12275503010010475</v>
      </c>
      <c r="F255" s="308">
        <f>IF(F$117=0,0,F$117/NFM_fec!F$117)</f>
        <v>0.12275503010010481</v>
      </c>
      <c r="G255" s="308">
        <f>IF(G$117=0,0,G$117/NFM_fec!G$117)</f>
        <v>0.12275503010010476</v>
      </c>
      <c r="H255" s="308">
        <f>IF(H$117=0,0,H$117/NFM_fec!H$117)</f>
        <v>0.12374290324531736</v>
      </c>
      <c r="I255" s="308">
        <f>IF(I$117=0,0,I$117/NFM_fec!I$117)</f>
        <v>0.1237429032453173</v>
      </c>
      <c r="J255" s="308">
        <f>IF(J$117=0,0,J$117/NFM_fec!J$117)</f>
        <v>0.12501763195548687</v>
      </c>
      <c r="K255" s="308">
        <f>IF(K$117=0,0,K$117/NFM_fec!K$117)</f>
        <v>0.12501763195548685</v>
      </c>
      <c r="L255" s="308">
        <f>IF(L$117=0,0,L$117/NFM_fec!L$117)</f>
        <v>0.12501763195548682</v>
      </c>
      <c r="M255" s="308">
        <f>IF(M$117=0,0,M$117/NFM_fec!M$117)</f>
        <v>0.126763621851298</v>
      </c>
      <c r="N255" s="308">
        <f>IF(N$117=0,0,N$117/NFM_fec!N$117)</f>
        <v>0.12676362185129803</v>
      </c>
      <c r="O255" s="308">
        <f>IF(O$117=0,0,O$117/NFM_fec!O$117)</f>
        <v>0.126763621851298</v>
      </c>
      <c r="P255" s="308">
        <f>IF(P$117=0,0,P$117/NFM_fec!P$117)</f>
        <v>0.12896469117656661</v>
      </c>
      <c r="Q255" s="308">
        <f>IF(Q$117=0,0,Q$117/NFM_fec!Q$117)</f>
        <v>0.12896469117656664</v>
      </c>
      <c r="R255" s="308">
        <f>IF(R$117=0,0,R$117/NFM_fec!R$117)</f>
        <v>0.12896469117656664</v>
      </c>
      <c r="S255" s="308">
        <f>IF(S$117=0,0,S$117/NFM_fec!S$117)</f>
        <v>0.1316074188726421</v>
      </c>
      <c r="T255" s="308">
        <f>IF(T$117=0,0,T$117/NFM_fec!T$117)</f>
        <v>0.13400631227873419</v>
      </c>
      <c r="U255" s="308">
        <f>IF(U$117=0,0,U$117/NFM_fec!U$117)</f>
        <v>0.13400631227873419</v>
      </c>
      <c r="V255" s="308">
        <f>IF(V$117=0,0,V$117/NFM_fec!V$117)</f>
        <v>0.13400631227873419</v>
      </c>
      <c r="W255" s="308">
        <f>IF(W$117=0,0,W$117/NFM_fec!W$117)</f>
        <v>0.13682961520417131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0.66988407194487998</v>
      </c>
      <c r="C256" s="308">
        <f>IF(C$118=0,0,C$118/NFM_fec!C$118)</f>
        <v>0.66988407194487964</v>
      </c>
      <c r="D256" s="308">
        <f>IF(D$118=0,0,D$118/NFM_fec!D$118)</f>
        <v>0.6719745791474927</v>
      </c>
      <c r="E256" s="308">
        <f>IF(E$118=0,0,E$118/NFM_fec!E$118)</f>
        <v>0.6746496690560857</v>
      </c>
      <c r="F256" s="308">
        <f>IF(F$118=0,0,F$118/NFM_fec!F$118)</f>
        <v>0.67464966905608548</v>
      </c>
      <c r="G256" s="308">
        <f>IF(G$118=0,0,G$118/NFM_fec!G$118)</f>
        <v>0.67464966905608548</v>
      </c>
      <c r="H256" s="308">
        <f>IF(H$118=0,0,H$118/NFM_fec!H$118)</f>
        <v>0.6800789234821043</v>
      </c>
      <c r="I256" s="308">
        <f>IF(I$118=0,0,I$118/NFM_fec!I$118)</f>
        <v>0.68007892348210419</v>
      </c>
      <c r="J256" s="308">
        <f>IF(J$118=0,0,J$118/NFM_fec!J$118)</f>
        <v>0.68708470810657829</v>
      </c>
      <c r="K256" s="308">
        <f>IF(K$118=0,0,K$118/NFM_fec!K$118)</f>
        <v>0.6870847081065784</v>
      </c>
      <c r="L256" s="308">
        <f>IF(L$118=0,0,L$118/NFM_fec!L$118)</f>
        <v>0.6870847081065784</v>
      </c>
      <c r="M256" s="308">
        <f>IF(M$118=0,0,M$118/NFM_fec!M$118)</f>
        <v>0.69499223921165354</v>
      </c>
      <c r="N256" s="308">
        <f>IF(N$118=0,0,N$118/NFM_fec!N$118)</f>
        <v>0.69668049822958755</v>
      </c>
      <c r="O256" s="308">
        <f>IF(O$118=0,0,O$118/NFM_fec!O$118)</f>
        <v>0.69668049822958755</v>
      </c>
      <c r="P256" s="308">
        <f>IF(P$118=0,0,P$118/NFM_fec!P$118)</f>
        <v>0.70362845032236176</v>
      </c>
      <c r="Q256" s="308">
        <f>IF(Q$118=0,0,Q$118/NFM_fec!Q$118)</f>
        <v>0.70877736049788742</v>
      </c>
      <c r="R256" s="308">
        <f>IF(R$118=0,0,R$118/NFM_fec!R$118)</f>
        <v>0.70877736049788742</v>
      </c>
      <c r="S256" s="308">
        <f>IF(S$118=0,0,S$118/NFM_fec!S$118)</f>
        <v>0.7145156263638317</v>
      </c>
      <c r="T256" s="308">
        <f>IF(T$118=0,0,T$118/NFM_fec!T$118)</f>
        <v>0.71968006564318177</v>
      </c>
      <c r="U256" s="308">
        <f>IF(U$118=0,0,U$118/NFM_fec!U$118)</f>
        <v>0.72432806099459646</v>
      </c>
      <c r="V256" s="308">
        <f>IF(V$118=0,0,V$118/NFM_fec!V$118)</f>
        <v>0.72851125681086981</v>
      </c>
      <c r="W256" s="308">
        <f>IF(W$118=0,0,W$118/NFM_fec!W$118)</f>
        <v>0.73227613304551598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0.46537217766445393</v>
      </c>
      <c r="C257" s="308">
        <f>IF(C$119=0,0,C$119/NFM_fec!C$119)</f>
        <v>0.46537217766445393</v>
      </c>
      <c r="D257" s="308">
        <f>IF(D$119=0,0,D$119/NFM_fec!D$119)</f>
        <v>0.46682446460490745</v>
      </c>
      <c r="E257" s="308">
        <f>IF(E$119=0,0,E$119/NFM_fec!E$119)</f>
        <v>0.46868286439129953</v>
      </c>
      <c r="F257" s="308">
        <f>IF(F$119=0,0,F$119/NFM_fec!F$119)</f>
        <v>0.46868286439129958</v>
      </c>
      <c r="G257" s="308">
        <f>IF(G$119=0,0,G$119/NFM_fec!G$119)</f>
        <v>0.46868286439129969</v>
      </c>
      <c r="H257" s="308">
        <f>IF(H$119=0,0,H$119/NFM_fec!H$119)</f>
        <v>0.47245459753311791</v>
      </c>
      <c r="I257" s="308">
        <f>IF(I$119=0,0,I$119/NFM_fec!I$119)</f>
        <v>0.47245459753311803</v>
      </c>
      <c r="J257" s="308">
        <f>IF(J$119=0,0,J$119/NFM_fec!J$119)</f>
        <v>0.47732155494184403</v>
      </c>
      <c r="K257" s="308">
        <f>IF(K$119=0,0,K$119/NFM_fec!K$119)</f>
        <v>0.47732155494184392</v>
      </c>
      <c r="L257" s="308">
        <f>IF(L$119=0,0,L$119/NFM_fec!L$119)</f>
        <v>0.47732155494184386</v>
      </c>
      <c r="M257" s="308">
        <f>IF(M$119=0,0,M$119/NFM_fec!M$119)</f>
        <v>0.48398780352570814</v>
      </c>
      <c r="N257" s="308">
        <f>IF(N$119=0,0,N$119/NFM_fec!N$119)</f>
        <v>0.4839878035257083</v>
      </c>
      <c r="O257" s="308">
        <f>IF(O$119=0,0,O$119/NFM_fec!O$119)</f>
        <v>0.48398780352570858</v>
      </c>
      <c r="P257" s="308">
        <f>IF(P$119=0,0,P$119/NFM_fec!P$119)</f>
        <v>0.49239156079129232</v>
      </c>
      <c r="Q257" s="308">
        <f>IF(Q$119=0,0,Q$119/NFM_fec!Q$119)</f>
        <v>0.4923915607912922</v>
      </c>
      <c r="R257" s="308">
        <f>IF(R$119=0,0,R$119/NFM_fec!R$119)</f>
        <v>0.4923915607912922</v>
      </c>
      <c r="S257" s="308">
        <f>IF(S$119=0,0,S$119/NFM_fec!S$119)</f>
        <v>0.50248158468190429</v>
      </c>
      <c r="T257" s="308">
        <f>IF(T$119=0,0,T$119/NFM_fec!T$119)</f>
        <v>0.51164064099120399</v>
      </c>
      <c r="U257" s="308">
        <f>IF(U$119=0,0,U$119/NFM_fec!U$119)</f>
        <v>0.51164064099120388</v>
      </c>
      <c r="V257" s="308">
        <f>IF(V$119=0,0,V$119/NFM_fec!V$119)</f>
        <v>0.51164064099120388</v>
      </c>
      <c r="W257" s="308">
        <f>IF(W$119=0,0,W$119/NFM_fec!W$119)</f>
        <v>0.52242010722618559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0.82862094180908907</v>
      </c>
      <c r="C258" s="309">
        <f>IF(C$120=0,0,C$120/NFM_fec!C$120)</f>
        <v>0.82805158122749056</v>
      </c>
      <c r="D258" s="309">
        <f>IF(D$120=0,0,D$120/NFM_fec!D$120)</f>
        <v>0.83117060414126243</v>
      </c>
      <c r="E258" s="309">
        <f>IF(E$120=0,0,E$120/NFM_fec!E$120)</f>
        <v>0.8337687767673766</v>
      </c>
      <c r="F258" s="309">
        <f>IF(F$120=0,0,F$120/NFM_fec!F$120)</f>
        <v>0.83510019651238743</v>
      </c>
      <c r="G258" s="309">
        <f>IF(G$120=0,0,G$120/NFM_fec!G$120)</f>
        <v>0.83477116919495509</v>
      </c>
      <c r="H258" s="309">
        <f>IF(H$120=0,0,H$120/NFM_fec!H$120)</f>
        <v>0.83928463365800143</v>
      </c>
      <c r="I258" s="309">
        <f>IF(I$120=0,0,I$120/NFM_fec!I$120)</f>
        <v>0.83522675244857958</v>
      </c>
      <c r="J258" s="309">
        <f>IF(J$120=0,0,J$120/NFM_fec!J$120)</f>
        <v>0.84208122499559968</v>
      </c>
      <c r="K258" s="309">
        <f>IF(K$120=0,0,K$120/NFM_fec!K$120)</f>
        <v>0.84123508495026422</v>
      </c>
      <c r="L258" s="309">
        <f>IF(L$120=0,0,L$120/NFM_fec!L$120)</f>
        <v>0.83966615752571749</v>
      </c>
      <c r="M258" s="309">
        <f>IF(M$120=0,0,M$120/NFM_fec!M$120)</f>
        <v>0.85177053118058244</v>
      </c>
      <c r="N258" s="309">
        <f>IF(N$120=0,0,N$120/NFM_fec!N$120)</f>
        <v>0.84973567532343697</v>
      </c>
      <c r="O258" s="309">
        <f>IF(O$120=0,0,O$120/NFM_fec!O$120)</f>
        <v>0.85417983653101526</v>
      </c>
      <c r="P258" s="309">
        <f>IF(P$120=0,0,P$120/NFM_fec!P$120)</f>
        <v>0.86901409786837713</v>
      </c>
      <c r="Q258" s="309">
        <f>IF(Q$120=0,0,Q$120/NFM_fec!Q$120)</f>
        <v>0.86861471057168005</v>
      </c>
      <c r="R258" s="309">
        <f>IF(R$120=0,0,R$120/NFM_fec!R$120)</f>
        <v>0.86878181788849862</v>
      </c>
      <c r="S258" s="309">
        <f>IF(S$120=0,0,S$120/NFM_fec!S$120)</f>
        <v>0.88697566545028605</v>
      </c>
      <c r="T258" s="309">
        <f>IF(T$120=0,0,T$120/NFM_fec!T$120)</f>
        <v>0.90178983207687413</v>
      </c>
      <c r="U258" s="309">
        <f>IF(U$120=0,0,U$120/NFM_fec!U$120)</f>
        <v>0.89925444301540425</v>
      </c>
      <c r="V258" s="309">
        <f>IF(V$120=0,0,V$120/NFM_fec!V$120)</f>
        <v>0.90488900076645384</v>
      </c>
      <c r="W258" s="309">
        <f>IF(W$120=0,0,W$120/NFM_fec!W$120)</f>
        <v>0.92229940099302554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0.38213155901092588</v>
      </c>
      <c r="C259" s="310">
        <f>IF(C$126=0,0,C$126/NFM_fec!C$126)</f>
        <v>0.3752657970416553</v>
      </c>
      <c r="D259" s="310">
        <f>IF(D$126=0,0,D$126/NFM_fec!D$126)</f>
        <v>0.38612606421679474</v>
      </c>
      <c r="E259" s="310">
        <f>IF(E$126=0,0,E$126/NFM_fec!E$126)</f>
        <v>0.38744891619612942</v>
      </c>
      <c r="F259" s="310">
        <f>IF(F$126=0,0,F$126/NFM_fec!F$126)</f>
        <v>0.3907168217566967</v>
      </c>
      <c r="G259" s="310">
        <f>IF(G$126=0,0,G$126/NFM_fec!G$126)</f>
        <v>0.39036746880876644</v>
      </c>
      <c r="H259" s="310">
        <f>IF(H$126=0,0,H$126/NFM_fec!H$126)</f>
        <v>0.38654177603241457</v>
      </c>
      <c r="I259" s="310">
        <f>IF(I$126=0,0,I$126/NFM_fec!I$126)</f>
        <v>0.37948659337406004</v>
      </c>
      <c r="J259" s="310">
        <f>IF(J$126=0,0,J$126/NFM_fec!J$126)</f>
        <v>0.38255185249542611</v>
      </c>
      <c r="K259" s="310">
        <f>IF(K$126=0,0,K$126/NFM_fec!K$126)</f>
        <v>0.38468039271526833</v>
      </c>
      <c r="L259" s="310">
        <f>IF(L$126=0,0,L$126/NFM_fec!L$126)</f>
        <v>0.38298467112229062</v>
      </c>
      <c r="M259" s="310">
        <f>IF(M$126=0,0,M$126/NFM_fec!M$126)</f>
        <v>0.38747605635377158</v>
      </c>
      <c r="N259" s="310">
        <f>IF(N$126=0,0,N$126/NFM_fec!N$126)</f>
        <v>0.38920519277725119</v>
      </c>
      <c r="O259" s="310">
        <f>IF(O$126=0,0,O$126/NFM_fec!O$126)</f>
        <v>0.391098944562907</v>
      </c>
      <c r="P259" s="310">
        <f>IF(P$126=0,0,P$126/NFM_fec!P$126)</f>
        <v>0.39990826123068085</v>
      </c>
      <c r="Q259" s="310">
        <f>IF(Q$126=0,0,Q$126/NFM_fec!Q$126)</f>
        <v>0.39697285847601749</v>
      </c>
      <c r="R259" s="310">
        <f>IF(R$126=0,0,R$126/NFM_fec!R$126)</f>
        <v>0.39532443254828631</v>
      </c>
      <c r="S259" s="310">
        <f>IF(S$126=0,0,S$126/NFM_fec!S$126)</f>
        <v>0.40490823075199034</v>
      </c>
      <c r="T259" s="310">
        <f>IF(T$126=0,0,T$126/NFM_fec!T$126)</f>
        <v>0.41098177858745366</v>
      </c>
      <c r="U259" s="310">
        <f>IF(U$126=0,0,U$126/NFM_fec!U$126)</f>
        <v>0.41660249768410107</v>
      </c>
      <c r="V259" s="310">
        <f>IF(V$126=0,0,V$126/NFM_fec!V$126)</f>
        <v>0.41706407328450218</v>
      </c>
      <c r="W259" s="310">
        <f>IF(W$126=0,0,W$126/NFM_fec!W$126)</f>
        <v>0.42699816505506744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0.51568787472126909</v>
      </c>
      <c r="C260" s="310">
        <f>IF(C$134=0,0,C$134/NFM_fec!C$134)</f>
        <v>0.50746267790995625</v>
      </c>
      <c r="D260" s="310">
        <f>IF(D$134=0,0,D$134/NFM_fec!D$134)</f>
        <v>0.52063853148294359</v>
      </c>
      <c r="E260" s="310">
        <f>IF(E$134=0,0,E$134/NFM_fec!E$134)</f>
        <v>0.52288366610000026</v>
      </c>
      <c r="F260" s="310">
        <f>IF(F$134=0,0,F$134/NFM_fec!F$134)</f>
        <v>0.52628358568744116</v>
      </c>
      <c r="G260" s="310">
        <f>IF(G$134=0,0,G$134/NFM_fec!G$134)</f>
        <v>0.52533149932946255</v>
      </c>
      <c r="H260" s="310">
        <f>IF(H$134=0,0,H$134/NFM_fec!H$134)</f>
        <v>0.52037441185133959</v>
      </c>
      <c r="I260" s="310">
        <f>IF(I$134=0,0,I$134/NFM_fec!I$134)</f>
        <v>0.51280274452338814</v>
      </c>
      <c r="J260" s="310">
        <f>IF(J$134=0,0,J$134/NFM_fec!J$134)</f>
        <v>0.51793899228954288</v>
      </c>
      <c r="K260" s="310">
        <f>IF(K$134=0,0,K$134/NFM_fec!K$134)</f>
        <v>0.5195122951013541</v>
      </c>
      <c r="L260" s="310">
        <f>IF(L$134=0,0,L$134/NFM_fec!L$134)</f>
        <v>0.51791019827579787</v>
      </c>
      <c r="M260" s="310">
        <f>IF(M$134=0,0,M$134/NFM_fec!M$134)</f>
        <v>0.52439551298912401</v>
      </c>
      <c r="N260" s="310">
        <f>IF(N$134=0,0,N$134/NFM_fec!N$134)</f>
        <v>0.52567779285550087</v>
      </c>
      <c r="O260" s="310">
        <f>IF(O$134=0,0,O$134/NFM_fec!O$134)</f>
        <v>0.52909395395158121</v>
      </c>
      <c r="P260" s="310">
        <f>IF(P$134=0,0,P$134/NFM_fec!P$134)</f>
        <v>0.54037062685976955</v>
      </c>
      <c r="Q260" s="310">
        <f>IF(Q$134=0,0,Q$134/NFM_fec!Q$134)</f>
        <v>0.53626464677600183</v>
      </c>
      <c r="R260" s="310">
        <f>IF(R$134=0,0,R$134/NFM_fec!R$134)</f>
        <v>0.53555799776021606</v>
      </c>
      <c r="S260" s="310">
        <f>IF(S$134=0,0,S$134/NFM_fec!S$134)</f>
        <v>0.54782375519921445</v>
      </c>
      <c r="T260" s="310">
        <f>IF(T$134=0,0,T$134/NFM_fec!T$134)</f>
        <v>0.55575509909549303</v>
      </c>
      <c r="U260" s="310">
        <f>IF(U$134=0,0,U$134/NFM_fec!U$134)</f>
        <v>0.56306234919462639</v>
      </c>
      <c r="V260" s="310">
        <f>IF(V$134=0,0,V$134/NFM_fec!V$134)</f>
        <v>0.5637427680064242</v>
      </c>
      <c r="W260" s="310">
        <f>IF(W$134=0,0,W$134/NFM_fec!W$134)</f>
        <v>0.57633996560968348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0.48931955177299086</v>
      </c>
      <c r="C261" s="311">
        <f>IF(C$141=0,0,C$141/NFM_fec!C$141)</f>
        <v>0.48545280590104051</v>
      </c>
      <c r="D261" s="311">
        <f>IF(D$141=0,0,D$141/NFM_fec!D$141)</f>
        <v>0.49874252362273319</v>
      </c>
      <c r="E261" s="311">
        <f>IF(E$141=0,0,E$141/NFM_fec!E$141)</f>
        <v>0.50011265806499183</v>
      </c>
      <c r="F261" s="311">
        <f>IF(F$141=0,0,F$141/NFM_fec!F$141)</f>
        <v>0.49972767956529596</v>
      </c>
      <c r="G261" s="311">
        <f>IF(G$141=0,0,G$141/NFM_fec!G$141)</f>
        <v>0.50012799475494885</v>
      </c>
      <c r="H261" s="311">
        <f>IF(H$141=0,0,H$141/NFM_fec!H$141)</f>
        <v>0.5032495051769883</v>
      </c>
      <c r="I261" s="311">
        <f>IF(I$141=0,0,I$141/NFM_fec!I$141)</f>
        <v>0.57391747177091068</v>
      </c>
      <c r="J261" s="311">
        <f>IF(J$141=0,0,J$141/NFM_fec!J$141)</f>
        <v>0.57854472393220047</v>
      </c>
      <c r="K261" s="311">
        <f>IF(K$141=0,0,K$141/NFM_fec!K$141)</f>
        <v>0.57993109030404766</v>
      </c>
      <c r="L261" s="311">
        <f>IF(L$141=0,0,L$141/NFM_fec!L$141)</f>
        <v>0.57989891426399653</v>
      </c>
      <c r="M261" s="311">
        <f>IF(M$141=0,0,M$141/NFM_fec!M$141)</f>
        <v>0.58607996985215849</v>
      </c>
      <c r="N261" s="311">
        <f>IF(N$141=0,0,N$141/NFM_fec!N$141)</f>
        <v>0.58776314250016515</v>
      </c>
      <c r="O261" s="311">
        <f>IF(O$141=0,0,O$141/NFM_fec!O$141)</f>
        <v>0.5856700221631147</v>
      </c>
      <c r="P261" s="311">
        <f>IF(P$141=0,0,P$141/NFM_fec!P$141)</f>
        <v>0.59038681292080586</v>
      </c>
      <c r="Q261" s="311">
        <f>IF(Q$141=0,0,Q$141/NFM_fec!Q$141)</f>
        <v>0.59252217648344185</v>
      </c>
      <c r="R261" s="311">
        <f>IF(R$141=0,0,R$141/NFM_fec!R$141)</f>
        <v>0.59262414997385204</v>
      </c>
      <c r="S261" s="311">
        <f>IF(S$141=0,0,S$141/NFM_fec!S$141)</f>
        <v>0.60062584697627364</v>
      </c>
      <c r="T261" s="311">
        <f>IF(T$141=0,0,T$141/NFM_fec!T$141)</f>
        <v>0.59961894454950448</v>
      </c>
      <c r="U261" s="311">
        <f>IF(U$141=0,0,U$141/NFM_fec!U$141)</f>
        <v>0.60172262944379695</v>
      </c>
      <c r="V261" s="311">
        <f>IF(V$141=0,0,V$141/NFM_fec!V$141)</f>
        <v>0.60419704798386298</v>
      </c>
      <c r="W261" s="311">
        <f>IF(W$141=0,0,W$141/NFM_fec!W$141)</f>
        <v>0.61221896095187678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FI: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2.6721056145880571</v>
      </c>
      <c r="C72" s="225">
        <v>2.2416187607904772</v>
      </c>
      <c r="D72" s="225">
        <v>1.4664654404858091</v>
      </c>
      <c r="E72" s="225">
        <v>1.6964280722445499</v>
      </c>
      <c r="F72" s="225">
        <v>1.8383831649921589</v>
      </c>
      <c r="G72" s="225">
        <v>1.604332505150643</v>
      </c>
      <c r="H72" s="225">
        <v>2.4874110561636948</v>
      </c>
      <c r="I72" s="225">
        <v>1.856006152747127</v>
      </c>
      <c r="J72" s="225">
        <v>1.0973019905900629</v>
      </c>
      <c r="K72" s="225">
        <v>0.64226116811785083</v>
      </c>
      <c r="L72" s="225">
        <v>0.8824891964873165</v>
      </c>
      <c r="M72" s="225">
        <v>0.83152639814172713</v>
      </c>
      <c r="N72" s="225">
        <v>0.82397418265656208</v>
      </c>
      <c r="O72" s="225">
        <v>0.85486685413809327</v>
      </c>
      <c r="P72" s="225">
        <v>0.84675661592199858</v>
      </c>
      <c r="Q72" s="225">
        <v>1.039025753624931</v>
      </c>
      <c r="R72" s="225">
        <v>1.1209593619114351</v>
      </c>
      <c r="S72" s="225">
        <v>1.191784490505263</v>
      </c>
      <c r="T72" s="225">
        <v>1.6114633308628981</v>
      </c>
      <c r="U72" s="225">
        <v>1.2295574291120039</v>
      </c>
      <c r="V72" s="225">
        <v>1.285000539396594</v>
      </c>
      <c r="W72" s="225">
        <v>0.9297056047170229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4.3292477079902639E-4</v>
      </c>
      <c r="C77" s="262">
        <v>3.6542202788457059E-4</v>
      </c>
      <c r="D77" s="262">
        <v>2.7022966854857818E-4</v>
      </c>
      <c r="E77" s="262">
        <v>4.0720653093041082E-4</v>
      </c>
      <c r="F77" s="262">
        <v>2.8260454799543689E-4</v>
      </c>
      <c r="G77" s="262">
        <v>2.8990115428157012E-4</v>
      </c>
      <c r="H77" s="262">
        <v>6.9933244577445868E-4</v>
      </c>
      <c r="I77" s="262">
        <v>1.371765079883559E-3</v>
      </c>
      <c r="J77" s="262">
        <v>9.3955937741056544E-4</v>
      </c>
      <c r="K77" s="262">
        <v>6.6185256215562835E-4</v>
      </c>
      <c r="L77" s="262">
        <v>9.7825636256143426E-4</v>
      </c>
      <c r="M77" s="262">
        <v>8.6450636753277604E-4</v>
      </c>
      <c r="N77" s="262">
        <v>1.0332312454394269E-3</v>
      </c>
      <c r="O77" s="262">
        <v>7.9594761124599921E-4</v>
      </c>
      <c r="P77" s="262">
        <v>8.12205366888828E-4</v>
      </c>
      <c r="Q77" s="262">
        <v>8.2035373550366168E-4</v>
      </c>
      <c r="R77" s="262">
        <v>8.6168230670517168E-4</v>
      </c>
      <c r="S77" s="262">
        <v>1.012858587856691E-3</v>
      </c>
      <c r="T77" s="262">
        <v>1.2355350254856371E-3</v>
      </c>
      <c r="U77" s="262">
        <v>1.3725673416959401E-3</v>
      </c>
      <c r="V77" s="262">
        <v>8.8471148255032375E-4</v>
      </c>
      <c r="W77" s="262">
        <v>9.0742469099211074E-4</v>
      </c>
      <c r="DA77" s="68" t="s">
        <v>859</v>
      </c>
    </row>
    <row r="78" spans="1:105" ht="12" customHeight="1" x14ac:dyDescent="0.25">
      <c r="A78" s="37" t="s">
        <v>160</v>
      </c>
      <c r="B78" s="228">
        <v>4.2617170013422098E-4</v>
      </c>
      <c r="C78" s="228">
        <v>3.5972191335375631E-4</v>
      </c>
      <c r="D78" s="228">
        <v>2.6601443262186652E-4</v>
      </c>
      <c r="E78" s="228">
        <v>4.0294973954094811E-4</v>
      </c>
      <c r="F78" s="228">
        <v>2.7817602371779621E-4</v>
      </c>
      <c r="G78" s="228">
        <v>2.6462444436268378E-4</v>
      </c>
      <c r="H78" s="228">
        <v>6.6490865174158678E-4</v>
      </c>
      <c r="I78" s="228">
        <v>1.3226068130088209E-3</v>
      </c>
      <c r="J78" s="228">
        <v>9.1055196691658337E-4</v>
      </c>
      <c r="K78" s="228">
        <v>5.802219630737913E-4</v>
      </c>
      <c r="L78" s="228">
        <v>8.707838187255203E-4</v>
      </c>
      <c r="M78" s="228">
        <v>7.4281416391189963E-4</v>
      </c>
      <c r="N78" s="228">
        <v>9.3107175572485379E-4</v>
      </c>
      <c r="O78" s="228">
        <v>6.8595191928564985E-4</v>
      </c>
      <c r="P78" s="228">
        <v>7.0314888801133852E-4</v>
      </c>
      <c r="Q78" s="228">
        <v>7.0685890954047797E-4</v>
      </c>
      <c r="R78" s="228">
        <v>7.5610377577961399E-4</v>
      </c>
      <c r="S78" s="228">
        <v>8.9184654412537091E-4</v>
      </c>
      <c r="T78" s="228">
        <v>1.0964209802164151E-3</v>
      </c>
      <c r="U78" s="228">
        <v>1.2533386729383391E-3</v>
      </c>
      <c r="V78" s="228">
        <v>7.4929003719050426E-4</v>
      </c>
      <c r="W78" s="228">
        <v>7.7590193127667574E-4</v>
      </c>
      <c r="DA78" s="69" t="s">
        <v>860</v>
      </c>
    </row>
    <row r="79" spans="1:105" ht="12" customHeight="1" x14ac:dyDescent="0.25">
      <c r="A79" s="37" t="s">
        <v>162</v>
      </c>
      <c r="B79" s="228">
        <v>6.7530706648054403E-6</v>
      </c>
      <c r="C79" s="228">
        <v>5.7001145308143653E-6</v>
      </c>
      <c r="D79" s="228">
        <v>4.2152359267117364E-6</v>
      </c>
      <c r="E79" s="228">
        <v>4.2567913894627286E-6</v>
      </c>
      <c r="F79" s="228">
        <v>4.4285242776407041E-6</v>
      </c>
      <c r="G79" s="228">
        <v>2.5276709918886281E-5</v>
      </c>
      <c r="H79" s="228">
        <v>3.4423794032871937E-5</v>
      </c>
      <c r="I79" s="228">
        <v>4.9158266874738081E-5</v>
      </c>
      <c r="J79" s="228">
        <v>2.9007410493982029E-5</v>
      </c>
      <c r="K79" s="228">
        <v>8.1630599081837065E-5</v>
      </c>
      <c r="L79" s="228">
        <v>1.07472543835914E-4</v>
      </c>
      <c r="M79" s="228">
        <v>1.2169220362087649E-4</v>
      </c>
      <c r="N79" s="228">
        <v>1.0215948971457349E-4</v>
      </c>
      <c r="O79" s="228">
        <v>1.099956919603494E-4</v>
      </c>
      <c r="P79" s="228">
        <v>1.090564788774895E-4</v>
      </c>
      <c r="Q79" s="228">
        <v>1.1349482596318369E-4</v>
      </c>
      <c r="R79" s="228">
        <v>1.0557853092555769E-4</v>
      </c>
      <c r="S79" s="228">
        <v>1.210120437313196E-4</v>
      </c>
      <c r="T79" s="228">
        <v>1.3911404526922191E-4</v>
      </c>
      <c r="U79" s="228">
        <v>1.19228668757601E-4</v>
      </c>
      <c r="V79" s="228">
        <v>1.3542144535981949E-4</v>
      </c>
      <c r="W79" s="228">
        <v>1.31522759715435E-4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0.35264532421555989</v>
      </c>
      <c r="C83" s="263">
        <v>0.37377385369990529</v>
      </c>
      <c r="D83" s="263">
        <v>0.1695445225124298</v>
      </c>
      <c r="E83" s="263">
        <v>0.1925698211528678</v>
      </c>
      <c r="F83" s="263">
        <v>0.1611917077964653</v>
      </c>
      <c r="G83" s="263">
        <v>0.15517528660268171</v>
      </c>
      <c r="H83" s="263">
        <v>0.38036356562800849</v>
      </c>
      <c r="I83" s="263">
        <v>0.55907891042279068</v>
      </c>
      <c r="J83" s="263">
        <v>0.32038545278819242</v>
      </c>
      <c r="K83" s="263">
        <v>0.1929822770224722</v>
      </c>
      <c r="L83" s="263">
        <v>0.2664272585142024</v>
      </c>
      <c r="M83" s="263">
        <v>0.24986441586735469</v>
      </c>
      <c r="N83" s="263">
        <v>0.24630383444303439</v>
      </c>
      <c r="O83" s="263">
        <v>0.2359236944551856</v>
      </c>
      <c r="P83" s="263">
        <v>0.21889962685345341</v>
      </c>
      <c r="Q83" s="263">
        <v>0.25978826616917028</v>
      </c>
      <c r="R83" s="263">
        <v>0.28484186906100001</v>
      </c>
      <c r="S83" s="263">
        <v>0.32933748424353487</v>
      </c>
      <c r="T83" s="263">
        <v>0.38703589954272222</v>
      </c>
      <c r="U83" s="263">
        <v>0.25662463498602539</v>
      </c>
      <c r="V83" s="263">
        <v>0.25947181546081138</v>
      </c>
      <c r="W83" s="263">
        <v>0.2217228554733946</v>
      </c>
      <c r="DA83" s="70" t="s">
        <v>865</v>
      </c>
    </row>
    <row r="84" spans="1:105" ht="12" customHeight="1" x14ac:dyDescent="0.25">
      <c r="A84" s="60" t="s">
        <v>562</v>
      </c>
      <c r="B84" s="264">
        <v>0.35264532421555989</v>
      </c>
      <c r="C84" s="264">
        <v>0.37377385369990529</v>
      </c>
      <c r="D84" s="264">
        <v>0.1695445225124298</v>
      </c>
      <c r="E84" s="264">
        <v>0.1925698211528678</v>
      </c>
      <c r="F84" s="264">
        <v>0.1611917077964653</v>
      </c>
      <c r="G84" s="264">
        <v>0.15517528660268171</v>
      </c>
      <c r="H84" s="264">
        <v>0.38036356562800849</v>
      </c>
      <c r="I84" s="264">
        <v>0.55907891042279068</v>
      </c>
      <c r="J84" s="264">
        <v>0.32038545278819242</v>
      </c>
      <c r="K84" s="264">
        <v>0.1929822770224722</v>
      </c>
      <c r="L84" s="264">
        <v>0.2664272585142024</v>
      </c>
      <c r="M84" s="264">
        <v>0.24986441586735469</v>
      </c>
      <c r="N84" s="264">
        <v>0.24630383444303439</v>
      </c>
      <c r="O84" s="264">
        <v>0.2359236944551856</v>
      </c>
      <c r="P84" s="264">
        <v>0.21889962685345341</v>
      </c>
      <c r="Q84" s="264">
        <v>0.25978826616917028</v>
      </c>
      <c r="R84" s="264">
        <v>0.28484186906100001</v>
      </c>
      <c r="S84" s="264">
        <v>0.32933748424353487</v>
      </c>
      <c r="T84" s="264">
        <v>0.38703589954272222</v>
      </c>
      <c r="U84" s="264">
        <v>0.25662463498602539</v>
      </c>
      <c r="V84" s="264">
        <v>0.25947181546081138</v>
      </c>
      <c r="W84" s="264">
        <v>0.2217228554733946</v>
      </c>
      <c r="DA84" s="72" t="s">
        <v>866</v>
      </c>
    </row>
    <row r="85" spans="1:105" ht="12" customHeight="1" x14ac:dyDescent="0.25">
      <c r="A85" s="59" t="s">
        <v>33</v>
      </c>
      <c r="B85" s="232">
        <v>0.1359514490609334</v>
      </c>
      <c r="C85" s="232">
        <v>0.1081916059493149</v>
      </c>
      <c r="D85" s="232">
        <v>0.1058310084882456</v>
      </c>
      <c r="E85" s="232">
        <v>0.1172243293908322</v>
      </c>
      <c r="F85" s="232">
        <v>0.10394051555780449</v>
      </c>
      <c r="G85" s="232">
        <v>8.8491004685104097E-2</v>
      </c>
      <c r="H85" s="232">
        <v>0.17395989184911101</v>
      </c>
      <c r="I85" s="232">
        <v>0.22512316179224121</v>
      </c>
      <c r="J85" s="232">
        <v>0.133275847144226</v>
      </c>
      <c r="K85" s="232">
        <v>6.0840484181987647E-2</v>
      </c>
      <c r="L85" s="232">
        <v>7.5726997515714142E-2</v>
      </c>
      <c r="M85" s="232">
        <v>8.0430880637059041E-2</v>
      </c>
      <c r="N85" s="232">
        <v>7.9748020464138369E-2</v>
      </c>
      <c r="O85" s="232">
        <v>8.8109625146224405E-2</v>
      </c>
      <c r="P85" s="232">
        <v>8.3393544000909689E-2</v>
      </c>
      <c r="Q85" s="232">
        <v>0.13722018676745029</v>
      </c>
      <c r="R85" s="232">
        <v>0.14613572749505849</v>
      </c>
      <c r="S85" s="232">
        <v>0.164213256307953</v>
      </c>
      <c r="T85" s="232">
        <v>0.20284957236762291</v>
      </c>
      <c r="U85" s="232">
        <v>9.1882671388260742E-2</v>
      </c>
      <c r="V85" s="232">
        <v>0.1080481704341195</v>
      </c>
      <c r="W85" s="232">
        <v>9.7201931176456993E-2</v>
      </c>
      <c r="DA85" s="71" t="s">
        <v>867</v>
      </c>
    </row>
    <row r="86" spans="1:105" ht="12" customHeight="1" x14ac:dyDescent="0.25">
      <c r="A86" s="59" t="s">
        <v>160</v>
      </c>
      <c r="B86" s="232">
        <v>3.294118726807737E-2</v>
      </c>
      <c r="C86" s="232">
        <v>2.6204533012399951E-2</v>
      </c>
      <c r="D86" s="232">
        <v>2.0983779871195089E-2</v>
      </c>
      <c r="E86" s="232">
        <v>3.1958511438872933E-2</v>
      </c>
      <c r="F86" s="232">
        <v>2.2570639840479051E-2</v>
      </c>
      <c r="G86" s="232">
        <v>2.1350034628578589E-2</v>
      </c>
      <c r="H86" s="232">
        <v>5.0307459856575282E-2</v>
      </c>
      <c r="I86" s="232">
        <v>9.756275429856498E-2</v>
      </c>
      <c r="J86" s="232">
        <v>6.7389561843098689E-2</v>
      </c>
      <c r="K86" s="232">
        <v>4.3954736009245647E-2</v>
      </c>
      <c r="L86" s="232">
        <v>6.565699698295295E-2</v>
      </c>
      <c r="M86" s="232">
        <v>5.5461093191107057E-2</v>
      </c>
      <c r="N86" s="232">
        <v>7.0707447725820952E-2</v>
      </c>
      <c r="O86" s="232">
        <v>5.2480456846709933E-2</v>
      </c>
      <c r="P86" s="232">
        <v>5.4641336318574152E-2</v>
      </c>
      <c r="Q86" s="232">
        <v>5.2811856987241362E-2</v>
      </c>
      <c r="R86" s="232">
        <v>5.6188636376370893E-2</v>
      </c>
      <c r="S86" s="232">
        <v>6.690049766120261E-2</v>
      </c>
      <c r="T86" s="232">
        <v>8.1154570087384068E-2</v>
      </c>
      <c r="U86" s="232">
        <v>9.9835251582187118E-2</v>
      </c>
      <c r="V86" s="232">
        <v>5.8700421284572313E-2</v>
      </c>
      <c r="W86" s="232">
        <v>6.1368569452490841E-2</v>
      </c>
      <c r="DA86" s="71" t="s">
        <v>868</v>
      </c>
    </row>
    <row r="87" spans="1:105" ht="12" customHeight="1" x14ac:dyDescent="0.25">
      <c r="A87" s="59" t="s">
        <v>70</v>
      </c>
      <c r="B87" s="232">
        <v>0.18323070539607911</v>
      </c>
      <c r="C87" s="232">
        <v>0.23896248054240679</v>
      </c>
      <c r="D87" s="232">
        <v>4.239722744679468E-2</v>
      </c>
      <c r="E87" s="232">
        <v>4.304936820193881E-2</v>
      </c>
      <c r="F87" s="232">
        <v>3.4321230896782857E-2</v>
      </c>
      <c r="G87" s="232">
        <v>4.3294909489482898E-2</v>
      </c>
      <c r="H87" s="232">
        <v>0.15349168526732029</v>
      </c>
      <c r="I87" s="232">
        <v>0.2327668101435538</v>
      </c>
      <c r="J87" s="232">
        <v>0.1175732177498386</v>
      </c>
      <c r="K87" s="232">
        <v>8.2003127815676299E-2</v>
      </c>
      <c r="L87" s="232">
        <v>0.1169398469163149</v>
      </c>
      <c r="M87" s="232">
        <v>0.10488647818235371</v>
      </c>
      <c r="N87" s="232">
        <v>8.8090170674404319E-2</v>
      </c>
      <c r="O87" s="232">
        <v>8.6918118601893343E-2</v>
      </c>
      <c r="P87" s="232">
        <v>7.2390023979948662E-2</v>
      </c>
      <c r="Q87" s="232">
        <v>6.1276634144938308E-2</v>
      </c>
      <c r="R87" s="232">
        <v>7.467160642096464E-2</v>
      </c>
      <c r="S87" s="232">
        <v>8.9146197819999551E-2</v>
      </c>
      <c r="T87" s="232">
        <v>9.2734854036195594E-2</v>
      </c>
      <c r="U87" s="232">
        <v>5.5409499172604799E-2</v>
      </c>
      <c r="V87" s="232">
        <v>8.2114119791674198E-2</v>
      </c>
      <c r="W87" s="232">
        <v>5.2749798427427323E-2</v>
      </c>
      <c r="DA87" s="71" t="s">
        <v>869</v>
      </c>
    </row>
    <row r="88" spans="1:105" ht="12" customHeight="1" x14ac:dyDescent="0.25">
      <c r="A88" s="59" t="s">
        <v>162</v>
      </c>
      <c r="B88" s="232">
        <v>5.2198249047004917E-4</v>
      </c>
      <c r="C88" s="232">
        <v>4.1523419578360239E-4</v>
      </c>
      <c r="D88" s="232">
        <v>3.325067061944117E-4</v>
      </c>
      <c r="E88" s="232">
        <v>3.3761212122390732E-4</v>
      </c>
      <c r="F88" s="232">
        <v>3.5932150139886937E-4</v>
      </c>
      <c r="G88" s="232">
        <v>2.0393377995160701E-3</v>
      </c>
      <c r="H88" s="232">
        <v>2.6045286550020201E-3</v>
      </c>
      <c r="I88" s="232">
        <v>3.6261841884307399E-3</v>
      </c>
      <c r="J88" s="232">
        <v>2.146826051029148E-3</v>
      </c>
      <c r="K88" s="232">
        <v>6.1839290155626158E-3</v>
      </c>
      <c r="L88" s="232">
        <v>8.1034170992204755E-3</v>
      </c>
      <c r="M88" s="232">
        <v>9.0859638568349665E-3</v>
      </c>
      <c r="N88" s="232">
        <v>7.7581955786707258E-3</v>
      </c>
      <c r="O88" s="232">
        <v>8.4154938603579112E-3</v>
      </c>
      <c r="P88" s="232">
        <v>8.4747225540208661E-3</v>
      </c>
      <c r="Q88" s="232">
        <v>8.479588269540329E-3</v>
      </c>
      <c r="R88" s="232">
        <v>7.8458987686059571E-3</v>
      </c>
      <c r="S88" s="232">
        <v>9.0775324543797692E-3</v>
      </c>
      <c r="T88" s="232">
        <v>1.029690305151967E-2</v>
      </c>
      <c r="U88" s="232">
        <v>9.4972128429726965E-3</v>
      </c>
      <c r="V88" s="232">
        <v>1.060910395044532E-2</v>
      </c>
      <c r="W88" s="232">
        <v>1.0402556417019419E-2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0.67634912257179203</v>
      </c>
      <c r="C90" s="296">
        <v>0.71687216767314743</v>
      </c>
      <c r="D90" s="296">
        <v>0.3251745625529428</v>
      </c>
      <c r="E90" s="296">
        <v>0.36933547853008009</v>
      </c>
      <c r="F90" s="296">
        <v>0.30915444682699561</v>
      </c>
      <c r="G90" s="296">
        <v>0.29761537083190182</v>
      </c>
      <c r="H90" s="296">
        <v>0.72951077528970287</v>
      </c>
      <c r="I90" s="296">
        <v>1.0722743349964521</v>
      </c>
      <c r="J90" s="296">
        <v>0.61447694042188306</v>
      </c>
      <c r="K90" s="296">
        <v>0.37012654010484219</v>
      </c>
      <c r="L90" s="296">
        <v>0.51098888926467123</v>
      </c>
      <c r="M90" s="296">
        <v>0.47922251290222001</v>
      </c>
      <c r="N90" s="296">
        <v>0.47239356620473749</v>
      </c>
      <c r="O90" s="296">
        <v>0.45248518208374922</v>
      </c>
      <c r="P90" s="296">
        <v>0.41983420844430769</v>
      </c>
      <c r="Q90" s="296">
        <v>0.49825576524746851</v>
      </c>
      <c r="R90" s="296">
        <v>0.54630682723402502</v>
      </c>
      <c r="S90" s="296">
        <v>0.63164631203775301</v>
      </c>
      <c r="T90" s="296">
        <v>0.74230784611082101</v>
      </c>
      <c r="U90" s="296">
        <v>0.49218814141147837</v>
      </c>
      <c r="V90" s="296">
        <v>0.49764883487227679</v>
      </c>
      <c r="W90" s="296">
        <v>0.42524896391898859</v>
      </c>
      <c r="DA90" s="70" t="s">
        <v>872</v>
      </c>
    </row>
    <row r="91" spans="1:105" ht="12" customHeight="1" x14ac:dyDescent="0.25">
      <c r="A91" s="60" t="s">
        <v>521</v>
      </c>
      <c r="B91" s="264">
        <v>0.67634912257179203</v>
      </c>
      <c r="C91" s="264">
        <v>0.71687216767314743</v>
      </c>
      <c r="D91" s="264">
        <v>0.3251745625529428</v>
      </c>
      <c r="E91" s="264">
        <v>0.36933547853008009</v>
      </c>
      <c r="F91" s="264">
        <v>0.30915444682699561</v>
      </c>
      <c r="G91" s="264">
        <v>0.29761537083190182</v>
      </c>
      <c r="H91" s="264">
        <v>0.72951077528970287</v>
      </c>
      <c r="I91" s="264">
        <v>1.0722743349964521</v>
      </c>
      <c r="J91" s="264">
        <v>0.61447694042188306</v>
      </c>
      <c r="K91" s="264">
        <v>0.37012654010484219</v>
      </c>
      <c r="L91" s="264">
        <v>0.51098888926467123</v>
      </c>
      <c r="M91" s="264">
        <v>0.47922251290222001</v>
      </c>
      <c r="N91" s="264">
        <v>0.47239356620473749</v>
      </c>
      <c r="O91" s="264">
        <v>0.45248518208374922</v>
      </c>
      <c r="P91" s="264">
        <v>0.41983420844430769</v>
      </c>
      <c r="Q91" s="264">
        <v>0.49825576524746851</v>
      </c>
      <c r="R91" s="264">
        <v>0.54630682723402502</v>
      </c>
      <c r="S91" s="264">
        <v>0.63164631203775301</v>
      </c>
      <c r="T91" s="264">
        <v>0.74230784611082101</v>
      </c>
      <c r="U91" s="264">
        <v>0.49218814141147837</v>
      </c>
      <c r="V91" s="264">
        <v>0.49764883487227679</v>
      </c>
      <c r="W91" s="264">
        <v>0.42524896391898859</v>
      </c>
      <c r="DA91" s="72" t="s">
        <v>873</v>
      </c>
    </row>
    <row r="92" spans="1:105" ht="12" customHeight="1" x14ac:dyDescent="0.25">
      <c r="A92" s="59" t="s">
        <v>33</v>
      </c>
      <c r="B92" s="299">
        <v>0.26074539195795421</v>
      </c>
      <c r="C92" s="299">
        <v>0.20750395008420039</v>
      </c>
      <c r="D92" s="299">
        <v>0.2029764888876259</v>
      </c>
      <c r="E92" s="299">
        <v>0.224828083298482</v>
      </c>
      <c r="F92" s="299">
        <v>0.1993506553746584</v>
      </c>
      <c r="G92" s="299">
        <v>0.16971957166141741</v>
      </c>
      <c r="H92" s="299">
        <v>0.33364293281515328</v>
      </c>
      <c r="I92" s="299">
        <v>0.43177051414893391</v>
      </c>
      <c r="J92" s="299">
        <v>0.25561377419797982</v>
      </c>
      <c r="K92" s="299">
        <v>0.1166878029217172</v>
      </c>
      <c r="L92" s="299">
        <v>0.14523909664386139</v>
      </c>
      <c r="M92" s="299">
        <v>0.15426081621118831</v>
      </c>
      <c r="N92" s="299">
        <v>0.15295113805276819</v>
      </c>
      <c r="O92" s="299">
        <v>0.16898811232033051</v>
      </c>
      <c r="P92" s="299">
        <v>0.15994299779426571</v>
      </c>
      <c r="Q92" s="299">
        <v>0.2631787423404815</v>
      </c>
      <c r="R92" s="299">
        <v>0.28027812728705459</v>
      </c>
      <c r="S92" s="299">
        <v>0.31494956601395419</v>
      </c>
      <c r="T92" s="299">
        <v>0.38905132398988268</v>
      </c>
      <c r="U92" s="299">
        <v>0.17622455171138329</v>
      </c>
      <c r="V92" s="299">
        <v>0.20722885077567041</v>
      </c>
      <c r="W92" s="299">
        <v>0.1864265207818106</v>
      </c>
      <c r="DA92" s="71" t="s">
        <v>874</v>
      </c>
    </row>
    <row r="93" spans="1:105" ht="12" customHeight="1" x14ac:dyDescent="0.25">
      <c r="A93" s="59" t="s">
        <v>160</v>
      </c>
      <c r="B93" s="299">
        <v>6.3178898386919702E-2</v>
      </c>
      <c r="C93" s="299">
        <v>5.0258465640413703E-2</v>
      </c>
      <c r="D93" s="299">
        <v>4.0245425444651949E-2</v>
      </c>
      <c r="E93" s="299">
        <v>6.1294194722314572E-2</v>
      </c>
      <c r="F93" s="299">
        <v>4.3288912127076959E-2</v>
      </c>
      <c r="G93" s="299">
        <v>4.0947876510308658E-2</v>
      </c>
      <c r="H93" s="299">
        <v>9.6486197310280464E-2</v>
      </c>
      <c r="I93" s="299">
        <v>0.1871185543500542</v>
      </c>
      <c r="J93" s="299">
        <v>0.1292484768498349</v>
      </c>
      <c r="K93" s="299">
        <v>8.4302116294489374E-2</v>
      </c>
      <c r="L93" s="299">
        <v>0.12592553835471959</v>
      </c>
      <c r="M93" s="299">
        <v>0.1063705064007837</v>
      </c>
      <c r="N93" s="299">
        <v>0.13561195043498539</v>
      </c>
      <c r="O93" s="299">
        <v>0.1006538538952586</v>
      </c>
      <c r="P93" s="299">
        <v>0.1047982699258122</v>
      </c>
      <c r="Q93" s="299">
        <v>0.1012894562381145</v>
      </c>
      <c r="R93" s="299">
        <v>0.10776588345868419</v>
      </c>
      <c r="S93" s="299">
        <v>0.12831048587819069</v>
      </c>
      <c r="T93" s="299">
        <v>0.1556488020744082</v>
      </c>
      <c r="U93" s="299">
        <v>0.19147704555433601</v>
      </c>
      <c r="V93" s="299">
        <v>0.1125833116282766</v>
      </c>
      <c r="W93" s="299">
        <v>0.11770063361823201</v>
      </c>
      <c r="DA93" s="71" t="s">
        <v>875</v>
      </c>
    </row>
    <row r="94" spans="1:105" ht="12" customHeight="1" x14ac:dyDescent="0.25">
      <c r="A94" s="59" t="s">
        <v>70</v>
      </c>
      <c r="B94" s="299">
        <v>0.35142370623662578</v>
      </c>
      <c r="C94" s="299">
        <v>0.45831336173804421</v>
      </c>
      <c r="D94" s="299">
        <v>8.1314923562088845E-2</v>
      </c>
      <c r="E94" s="299">
        <v>8.2565684020961122E-2</v>
      </c>
      <c r="F94" s="299">
        <v>6.5825725760746426E-2</v>
      </c>
      <c r="G94" s="299">
        <v>8.3036615075427853E-2</v>
      </c>
      <c r="H94" s="299">
        <v>0.29438634096041438</v>
      </c>
      <c r="I94" s="299">
        <v>0.44643049827649178</v>
      </c>
      <c r="J94" s="299">
        <v>0.22549722682396151</v>
      </c>
      <c r="K94" s="299">
        <v>0.15727627658086479</v>
      </c>
      <c r="L94" s="299">
        <v>0.22428246576490241</v>
      </c>
      <c r="M94" s="299">
        <v>0.20116494567475729</v>
      </c>
      <c r="N94" s="299">
        <v>0.1689508000010054</v>
      </c>
      <c r="O94" s="299">
        <v>0.16670288591731641</v>
      </c>
      <c r="P94" s="299">
        <v>0.13883901427220149</v>
      </c>
      <c r="Q94" s="299">
        <v>0.11752430811403081</v>
      </c>
      <c r="R94" s="299">
        <v>0.1432149301743591</v>
      </c>
      <c r="S94" s="299">
        <v>0.17097618637164311</v>
      </c>
      <c r="T94" s="299">
        <v>0.17785897856075031</v>
      </c>
      <c r="U94" s="299">
        <v>0.1062715526737732</v>
      </c>
      <c r="V94" s="299">
        <v>0.15748915144527911</v>
      </c>
      <c r="W94" s="299">
        <v>0.1011704322511336</v>
      </c>
      <c r="DA94" s="71" t="s">
        <v>876</v>
      </c>
    </row>
    <row r="95" spans="1:105" ht="12" customHeight="1" x14ac:dyDescent="0.25">
      <c r="A95" s="59" t="s">
        <v>162</v>
      </c>
      <c r="B95" s="299">
        <v>1.0011259902923131E-3</v>
      </c>
      <c r="C95" s="299">
        <v>7.9639021048914663E-4</v>
      </c>
      <c r="D95" s="299">
        <v>6.3772465857610294E-4</v>
      </c>
      <c r="E95" s="299">
        <v>6.4751648832244986E-4</v>
      </c>
      <c r="F95" s="299">
        <v>6.8915356451387496E-4</v>
      </c>
      <c r="G95" s="299">
        <v>3.9113075847478458E-3</v>
      </c>
      <c r="H95" s="299">
        <v>4.9953042038547446E-3</v>
      </c>
      <c r="I95" s="299">
        <v>6.9547682209722614E-3</v>
      </c>
      <c r="J95" s="299">
        <v>4.1174625501067732E-3</v>
      </c>
      <c r="K95" s="299">
        <v>1.186034430777084E-2</v>
      </c>
      <c r="L95" s="299">
        <v>1.554178850118778E-2</v>
      </c>
      <c r="M95" s="299">
        <v>1.7426244615490621E-2</v>
      </c>
      <c r="N95" s="299">
        <v>1.487967771597856E-2</v>
      </c>
      <c r="O95" s="299">
        <v>1.614032995084367E-2</v>
      </c>
      <c r="P95" s="299">
        <v>1.6253926452028309E-2</v>
      </c>
      <c r="Q95" s="299">
        <v>1.626325855484179E-2</v>
      </c>
      <c r="R95" s="299">
        <v>1.50478863139272E-2</v>
      </c>
      <c r="S95" s="299">
        <v>1.7410073773965039E-2</v>
      </c>
      <c r="T95" s="299">
        <v>1.974874148577992E-2</v>
      </c>
      <c r="U95" s="299">
        <v>1.821499147198594E-2</v>
      </c>
      <c r="V95" s="299">
        <v>2.0347521023050659E-2</v>
      </c>
      <c r="W95" s="299">
        <v>1.995137726781239E-2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1.6426782430299061</v>
      </c>
      <c r="C97" s="296">
        <f t="shared" si="2"/>
        <v>1.1506073173895401</v>
      </c>
      <c r="D97" s="296">
        <f t="shared" si="2"/>
        <v>0.97147612575188758</v>
      </c>
      <c r="E97" s="296">
        <f t="shared" si="2"/>
        <v>1.1341155660306717</v>
      </c>
      <c r="F97" s="296">
        <f t="shared" si="2"/>
        <v>1.3677544058207021</v>
      </c>
      <c r="G97" s="296">
        <f t="shared" si="2"/>
        <v>1.1512519465617785</v>
      </c>
      <c r="H97" s="296">
        <f t="shared" si="2"/>
        <v>1.3768373828002094</v>
      </c>
      <c r="I97" s="296">
        <f t="shared" si="2"/>
        <v>0.223281142248</v>
      </c>
      <c r="J97" s="296">
        <f t="shared" si="2"/>
        <v>0.16150003800257745</v>
      </c>
      <c r="K97" s="296">
        <f t="shared" si="2"/>
        <v>7.849049842838067E-2</v>
      </c>
      <c r="L97" s="296">
        <f t="shared" si="2"/>
        <v>0.10409479234588145</v>
      </c>
      <c r="M97" s="296">
        <f t="shared" si="2"/>
        <v>0.10157496300461981</v>
      </c>
      <c r="N97" s="296">
        <f t="shared" si="2"/>
        <v>0.10424355076335068</v>
      </c>
      <c r="O97" s="296">
        <f t="shared" si="2"/>
        <v>0.16566202998791243</v>
      </c>
      <c r="P97" s="296">
        <f t="shared" si="2"/>
        <v>0.20721057525734854</v>
      </c>
      <c r="Q97" s="296">
        <f t="shared" si="2"/>
        <v>0.28016136847278844</v>
      </c>
      <c r="R97" s="296">
        <f t="shared" si="2"/>
        <v>0.28894898330970514</v>
      </c>
      <c r="S97" s="296">
        <f t="shared" si="2"/>
        <v>0.22978783563611813</v>
      </c>
      <c r="T97" s="296">
        <f t="shared" si="2"/>
        <v>0.48088405018386926</v>
      </c>
      <c r="U97" s="296">
        <f t="shared" si="2"/>
        <v>0.47937208537280401</v>
      </c>
      <c r="V97" s="296">
        <f t="shared" si="2"/>
        <v>0.52699517758095549</v>
      </c>
      <c r="W97" s="296">
        <f t="shared" si="2"/>
        <v>0.28182636063364758</v>
      </c>
      <c r="DA97" s="70"/>
    </row>
    <row r="98" spans="1:105" ht="12" customHeight="1" x14ac:dyDescent="0.25">
      <c r="A98" s="60" t="s">
        <v>530</v>
      </c>
      <c r="B98" s="264">
        <v>2.3444835114115051E-2</v>
      </c>
      <c r="C98" s="264">
        <v>1.965853634731712E-2</v>
      </c>
      <c r="D98" s="264">
        <v>1.7032077767957281E-2</v>
      </c>
      <c r="E98" s="264">
        <v>1.9996438307599632E-2</v>
      </c>
      <c r="F98" s="264">
        <v>1.6774323780328219E-2</v>
      </c>
      <c r="G98" s="264">
        <v>1.486944473186241E-2</v>
      </c>
      <c r="H98" s="264">
        <v>3.1383631851748521E-2</v>
      </c>
      <c r="I98" s="264">
        <v>6.7756184918761009E-2</v>
      </c>
      <c r="J98" s="264">
        <v>3.8950251434166062E-2</v>
      </c>
      <c r="K98" s="264">
        <v>2.2974837650899121E-2</v>
      </c>
      <c r="L98" s="264">
        <v>3.1474846906376933E-2</v>
      </c>
      <c r="M98" s="264">
        <v>3.004080373743416E-2</v>
      </c>
      <c r="N98" s="264">
        <v>3.2091574543234087E-2</v>
      </c>
      <c r="O98" s="264">
        <v>2.9216495602847139E-2</v>
      </c>
      <c r="P98" s="264">
        <v>2.916840270507343E-2</v>
      </c>
      <c r="Q98" s="264">
        <v>3.9893017099846127E-2</v>
      </c>
      <c r="R98" s="264">
        <v>4.2347631117621541E-2</v>
      </c>
      <c r="S98" s="264">
        <v>4.5989502188649729E-2</v>
      </c>
      <c r="T98" s="264">
        <v>5.6488325924083843E-2</v>
      </c>
      <c r="U98" s="264">
        <v>3.8792581735762222E-2</v>
      </c>
      <c r="V98" s="264">
        <v>3.4609670680026593E-2</v>
      </c>
      <c r="W98" s="264">
        <v>3.2134121377041559E-2</v>
      </c>
      <c r="DA98" s="72" t="s">
        <v>879</v>
      </c>
    </row>
    <row r="99" spans="1:105" ht="12" customHeight="1" x14ac:dyDescent="0.25">
      <c r="A99" s="59" t="s">
        <v>33</v>
      </c>
      <c r="B99" s="232">
        <v>1.881395672326764E-2</v>
      </c>
      <c r="C99" s="232">
        <v>1.577677437900139E-2</v>
      </c>
      <c r="D99" s="232">
        <v>1.417664422906253E-2</v>
      </c>
      <c r="E99" s="232">
        <v>1.5677246988964191E-2</v>
      </c>
      <c r="F99" s="232">
        <v>1.37426129740135E-2</v>
      </c>
      <c r="G99" s="232">
        <v>1.176088369903165E-2</v>
      </c>
      <c r="H99" s="232">
        <v>2.4064212779842119E-2</v>
      </c>
      <c r="I99" s="232">
        <v>4.674508412908468E-2</v>
      </c>
      <c r="J99" s="232">
        <v>2.5595732700186408E-2</v>
      </c>
      <c r="K99" s="232">
        <v>1.2595160952969951E-2</v>
      </c>
      <c r="L99" s="232">
        <v>1.5944457315898639E-2</v>
      </c>
      <c r="M99" s="232">
        <v>1.6666041317932589E-2</v>
      </c>
      <c r="N99" s="232">
        <v>1.617584399753777E-2</v>
      </c>
      <c r="O99" s="232">
        <v>1.7276229167341579E-2</v>
      </c>
      <c r="P99" s="232">
        <v>1.6602710175400309E-2</v>
      </c>
      <c r="Q99" s="232">
        <v>2.757585135610471E-2</v>
      </c>
      <c r="R99" s="232">
        <v>2.944518317353596E-2</v>
      </c>
      <c r="S99" s="232">
        <v>3.1441964539309392E-2</v>
      </c>
      <c r="T99" s="232">
        <v>3.8935073226605978E-2</v>
      </c>
      <c r="U99" s="232">
        <v>1.7714204378911101E-2</v>
      </c>
      <c r="V99" s="232">
        <v>2.1084574775263008E-2</v>
      </c>
      <c r="W99" s="232">
        <v>1.8485187574356281E-2</v>
      </c>
      <c r="DA99" s="71" t="s">
        <v>880</v>
      </c>
    </row>
    <row r="100" spans="1:105" ht="12" customHeight="1" x14ac:dyDescent="0.25">
      <c r="A100" s="59" t="s">
        <v>160</v>
      </c>
      <c r="B100" s="232">
        <v>4.5586426327599398E-3</v>
      </c>
      <c r="C100" s="232">
        <v>3.8212114647545418E-3</v>
      </c>
      <c r="D100" s="232">
        <v>2.810892441301234E-3</v>
      </c>
      <c r="E100" s="232">
        <v>4.274040037852686E-3</v>
      </c>
      <c r="F100" s="232">
        <v>2.9842027070863708E-3</v>
      </c>
      <c r="G100" s="232">
        <v>2.8375231486017761E-3</v>
      </c>
      <c r="H100" s="232">
        <v>6.9591295184987254E-3</v>
      </c>
      <c r="I100" s="232">
        <v>2.0258151676816129E-2</v>
      </c>
      <c r="J100" s="232">
        <v>1.294221907929073E-2</v>
      </c>
      <c r="K100" s="232">
        <v>9.0994833806016355E-3</v>
      </c>
      <c r="L100" s="232">
        <v>1.382420035427317E-2</v>
      </c>
      <c r="M100" s="232">
        <v>1.1492064532174421E-2</v>
      </c>
      <c r="N100" s="232">
        <v>1.434208193783653E-2</v>
      </c>
      <c r="O100" s="232">
        <v>1.0290185638468719E-2</v>
      </c>
      <c r="P100" s="232">
        <v>1.0878471245735349E-2</v>
      </c>
      <c r="Q100" s="232">
        <v>1.061310257934644E-2</v>
      </c>
      <c r="R100" s="232">
        <v>1.132156193925535E-2</v>
      </c>
      <c r="S100" s="232">
        <v>1.2809459616225941E-2</v>
      </c>
      <c r="T100" s="232">
        <v>1.5576858714297001E-2</v>
      </c>
      <c r="U100" s="232">
        <v>1.9247394791928309E-2</v>
      </c>
      <c r="V100" s="232">
        <v>1.1454829979454901E-2</v>
      </c>
      <c r="W100" s="232">
        <v>1.1670647936406091E-2</v>
      </c>
      <c r="DA100" s="71" t="s">
        <v>881</v>
      </c>
    </row>
    <row r="101" spans="1:105" ht="12" customHeight="1" x14ac:dyDescent="0.25">
      <c r="A101" s="59" t="s">
        <v>162</v>
      </c>
      <c r="B101" s="232">
        <v>7.2235758087472817E-5</v>
      </c>
      <c r="C101" s="232">
        <v>6.0550503561181957E-5</v>
      </c>
      <c r="D101" s="232">
        <v>4.454109759352007E-5</v>
      </c>
      <c r="E101" s="232">
        <v>4.5151280782752357E-5</v>
      </c>
      <c r="F101" s="232">
        <v>4.7508099228350742E-5</v>
      </c>
      <c r="G101" s="232">
        <v>2.7103788422898291E-4</v>
      </c>
      <c r="H101" s="232">
        <v>3.6028955340768081E-4</v>
      </c>
      <c r="I101" s="232">
        <v>7.529491128602017E-4</v>
      </c>
      <c r="J101" s="232">
        <v>4.122996546889287E-4</v>
      </c>
      <c r="K101" s="232">
        <v>1.2801933173275349E-3</v>
      </c>
      <c r="L101" s="232">
        <v>1.7061892362051289E-3</v>
      </c>
      <c r="M101" s="232">
        <v>1.882697887327156E-3</v>
      </c>
      <c r="N101" s="232">
        <v>1.5736486078597851E-3</v>
      </c>
      <c r="O101" s="232">
        <v>1.6500807970368421E-3</v>
      </c>
      <c r="P101" s="232">
        <v>1.6872212839377811E-3</v>
      </c>
      <c r="Q101" s="232">
        <v>1.7040631643949931E-3</v>
      </c>
      <c r="R101" s="232">
        <v>1.5808860048302331E-3</v>
      </c>
      <c r="S101" s="232">
        <v>1.7380780331144061E-3</v>
      </c>
      <c r="T101" s="232">
        <v>1.9763939831808639E-3</v>
      </c>
      <c r="U101" s="232">
        <v>1.8309825649228139E-3</v>
      </c>
      <c r="V101" s="232">
        <v>2.0702659253086799E-3</v>
      </c>
      <c r="W101" s="232">
        <v>1.9782858662791918E-3</v>
      </c>
      <c r="DA101" s="71" t="s">
        <v>882</v>
      </c>
    </row>
    <row r="102" spans="1:105" ht="12" customHeight="1" x14ac:dyDescent="0.25">
      <c r="A102" s="60" t="s">
        <v>535</v>
      </c>
      <c r="B102" s="264">
        <v>1.6192334079157911</v>
      </c>
      <c r="C102" s="264">
        <v>1.130948781042223</v>
      </c>
      <c r="D102" s="264">
        <v>0.95444404798393034</v>
      </c>
      <c r="E102" s="264">
        <v>1.114119127723072</v>
      </c>
      <c r="F102" s="264">
        <v>1.3509800820403739</v>
      </c>
      <c r="G102" s="264">
        <v>1.1363825018299161</v>
      </c>
      <c r="H102" s="264">
        <v>1.345453750948461</v>
      </c>
      <c r="I102" s="264">
        <v>0.15552495732923899</v>
      </c>
      <c r="J102" s="264">
        <v>0.1225497865684114</v>
      </c>
      <c r="K102" s="264">
        <v>5.5515660777481553E-2</v>
      </c>
      <c r="L102" s="264">
        <v>7.2619945439504521E-2</v>
      </c>
      <c r="M102" s="264">
        <v>7.1534159267185649E-2</v>
      </c>
      <c r="N102" s="264">
        <v>7.2151976220116598E-2</v>
      </c>
      <c r="O102" s="264">
        <v>0.13644553438506529</v>
      </c>
      <c r="P102" s="264">
        <v>0.17804217255227511</v>
      </c>
      <c r="Q102" s="264">
        <v>0.24026835137294231</v>
      </c>
      <c r="R102" s="264">
        <v>0.24660135219208359</v>
      </c>
      <c r="S102" s="264">
        <v>0.1837983334474684</v>
      </c>
      <c r="T102" s="264">
        <v>0.42439572425978539</v>
      </c>
      <c r="U102" s="264">
        <v>0.44057950363704179</v>
      </c>
      <c r="V102" s="264">
        <v>0.49238550690092892</v>
      </c>
      <c r="W102" s="264">
        <v>0.249692239256606</v>
      </c>
      <c r="DA102" s="72" t="s">
        <v>883</v>
      </c>
    </row>
    <row r="103" spans="1:105" ht="12" customHeight="1" x14ac:dyDescent="0.25">
      <c r="A103" s="64" t="s">
        <v>30</v>
      </c>
      <c r="B103" s="231">
        <v>0.61838885046399616</v>
      </c>
      <c r="C103" s="231">
        <v>0.36609284787630902</v>
      </c>
      <c r="D103" s="231">
        <v>0.40034796135274381</v>
      </c>
      <c r="E103" s="231">
        <v>0.49196959727929113</v>
      </c>
      <c r="F103" s="231">
        <v>0.66719464724674404</v>
      </c>
      <c r="G103" s="231">
        <v>0.50043289556887061</v>
      </c>
      <c r="H103" s="231">
        <v>0.3836583879849445</v>
      </c>
      <c r="I103" s="231">
        <v>4.4643637189072258E-2</v>
      </c>
      <c r="J103" s="231">
        <v>3.8476106049313993E-2</v>
      </c>
      <c r="K103" s="231">
        <v>1.5992887508055241E-2</v>
      </c>
      <c r="L103" s="231">
        <v>2.1607306099068128E-2</v>
      </c>
      <c r="M103" s="231">
        <v>2.16685938282596E-2</v>
      </c>
      <c r="N103" s="231">
        <v>2.0142611871543981E-2</v>
      </c>
      <c r="O103" s="231">
        <v>2.9060550172757039E-2</v>
      </c>
      <c r="P103" s="231">
        <v>2.5088411719800491E-2</v>
      </c>
      <c r="Q103" s="231">
        <v>2.1226635898231521E-2</v>
      </c>
      <c r="R103" s="231">
        <v>2.727300820193734E-2</v>
      </c>
      <c r="S103" s="231">
        <v>3.8183497949482711E-2</v>
      </c>
      <c r="T103" s="231">
        <v>3.850906651614748E-2</v>
      </c>
      <c r="U103" s="231">
        <v>3.4158122653251882E-2</v>
      </c>
      <c r="V103" s="231">
        <v>3.6661835282237043E-2</v>
      </c>
      <c r="W103" s="231">
        <v>3.1420963393290299E-2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0.38584452572281241</v>
      </c>
      <c r="C105" s="231">
        <v>0.22139320583809749</v>
      </c>
      <c r="D105" s="231">
        <v>0.34587108317385878</v>
      </c>
      <c r="E105" s="231">
        <v>0.37872529065288202</v>
      </c>
      <c r="F105" s="231">
        <v>0.44092225087105857</v>
      </c>
      <c r="G105" s="231">
        <v>0.36265967873626431</v>
      </c>
      <c r="H105" s="231">
        <v>0.43987866462935837</v>
      </c>
      <c r="I105" s="231">
        <v>4.4648354477859191E-2</v>
      </c>
      <c r="J105" s="231">
        <v>3.4973469913202833E-2</v>
      </c>
      <c r="K105" s="231">
        <v>1.246013208584334E-2</v>
      </c>
      <c r="L105" s="231">
        <v>1.449939482223558E-2</v>
      </c>
      <c r="M105" s="231">
        <v>1.6051630752603411E-2</v>
      </c>
      <c r="N105" s="231">
        <v>1.6839542355383319E-2</v>
      </c>
      <c r="O105" s="231">
        <v>2.1658686190431028E-2</v>
      </c>
      <c r="P105" s="231">
        <v>1.9117140037421768E-2</v>
      </c>
      <c r="Q105" s="231">
        <v>2.7538977048042181E-2</v>
      </c>
      <c r="R105" s="231">
        <v>2.895950129747241E-2</v>
      </c>
      <c r="S105" s="231">
        <v>4.1123662505233957E-2</v>
      </c>
      <c r="T105" s="231">
        <v>4.8416695891066168E-2</v>
      </c>
      <c r="U105" s="231">
        <v>2.2868888444585171E-2</v>
      </c>
      <c r="V105" s="231">
        <v>2.7012233493116811E-2</v>
      </c>
      <c r="W105" s="231">
        <v>2.6441258047782051E-2</v>
      </c>
      <c r="DA105" s="73" t="s">
        <v>886</v>
      </c>
    </row>
    <row r="106" spans="1:105" ht="12" customHeight="1" x14ac:dyDescent="0.25">
      <c r="A106" s="64" t="s">
        <v>160</v>
      </c>
      <c r="B106" s="231">
        <v>9.3490557592372181E-2</v>
      </c>
      <c r="C106" s="231">
        <v>5.3622510916635703E-2</v>
      </c>
      <c r="D106" s="231">
        <v>6.8578035651414529E-2</v>
      </c>
      <c r="E106" s="231">
        <v>0.10325072104415189</v>
      </c>
      <c r="F106" s="231">
        <v>9.5746083889005351E-2</v>
      </c>
      <c r="G106" s="231">
        <v>8.7498121723911096E-2</v>
      </c>
      <c r="H106" s="231">
        <v>0.12720850781972071</v>
      </c>
      <c r="I106" s="231">
        <v>1.9349481426431989E-2</v>
      </c>
      <c r="J106" s="231">
        <v>1.7683975484568071E-2</v>
      </c>
      <c r="K106" s="231">
        <v>9.0019306032367435E-3</v>
      </c>
      <c r="L106" s="231">
        <v>1.2571298920185211E-2</v>
      </c>
      <c r="M106" s="231">
        <v>1.106839788384952E-2</v>
      </c>
      <c r="N106" s="231">
        <v>1.493054064402072E-2</v>
      </c>
      <c r="O106" s="231">
        <v>1.2900494629127989E-2</v>
      </c>
      <c r="P106" s="231">
        <v>1.2525982565540659E-2</v>
      </c>
      <c r="Q106" s="231">
        <v>1.05989107849044E-2</v>
      </c>
      <c r="R106" s="231">
        <v>1.1134819088643061E-2</v>
      </c>
      <c r="S106" s="231">
        <v>1.6753784372268411E-2</v>
      </c>
      <c r="T106" s="231">
        <v>1.937019681249395E-2</v>
      </c>
      <c r="U106" s="231">
        <v>2.484822433625752E-2</v>
      </c>
      <c r="V106" s="231">
        <v>1.467520902494134E-2</v>
      </c>
      <c r="W106" s="231">
        <v>1.6693723687143839E-2</v>
      </c>
      <c r="DA106" s="73" t="s">
        <v>887</v>
      </c>
    </row>
    <row r="107" spans="1:105" ht="12" customHeight="1" x14ac:dyDescent="0.25">
      <c r="A107" s="64" t="s">
        <v>70</v>
      </c>
      <c r="B107" s="231">
        <v>0.52002803287311339</v>
      </c>
      <c r="C107" s="231">
        <v>0.48899051990310571</v>
      </c>
      <c r="D107" s="231">
        <v>0.1385602876705084</v>
      </c>
      <c r="E107" s="231">
        <v>0.1390827703551554</v>
      </c>
      <c r="F107" s="231">
        <v>0.14559283546423141</v>
      </c>
      <c r="G107" s="231">
        <v>0.17743405696708681</v>
      </c>
      <c r="H107" s="231">
        <v>0.38812232422897808</v>
      </c>
      <c r="I107" s="231">
        <v>4.6164308315645421E-2</v>
      </c>
      <c r="J107" s="231">
        <v>3.085287755944734E-2</v>
      </c>
      <c r="K107" s="231">
        <v>1.67942418239026E-2</v>
      </c>
      <c r="L107" s="231">
        <v>2.23903900394254E-2</v>
      </c>
      <c r="M107" s="231">
        <v>2.093224648778004E-2</v>
      </c>
      <c r="N107" s="231">
        <v>1.8601065600514079E-2</v>
      </c>
      <c r="O107" s="231">
        <v>2.1365795756557511E-2</v>
      </c>
      <c r="P107" s="231">
        <v>1.659469257862339E-2</v>
      </c>
      <c r="Q107" s="231">
        <v>1.229772281361609E-2</v>
      </c>
      <c r="R107" s="231">
        <v>1.4797561965847099E-2</v>
      </c>
      <c r="S107" s="231">
        <v>2.2324739398014951E-2</v>
      </c>
      <c r="T107" s="231">
        <v>2.213421095232012E-2</v>
      </c>
      <c r="U107" s="231">
        <v>1.379099710754089E-2</v>
      </c>
      <c r="V107" s="231">
        <v>2.0528675015806089E-2</v>
      </c>
      <c r="W107" s="231">
        <v>1.434921112478799E-2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4.9391351228262367E-2</v>
      </c>
      <c r="P108" s="231">
        <v>0.1027731998450295</v>
      </c>
      <c r="Q108" s="231">
        <v>0.1486233371479328</v>
      </c>
      <c r="R108" s="231">
        <v>0.15734627039019561</v>
      </c>
      <c r="S108" s="231">
        <v>6.3139377323309598E-2</v>
      </c>
      <c r="T108" s="231">
        <v>0.14483213533636591</v>
      </c>
      <c r="U108" s="231">
        <v>0.2031970650659741</v>
      </c>
      <c r="V108" s="231">
        <v>0.2223922411955169</v>
      </c>
      <c r="W108" s="231">
        <v>0.13571032493682411</v>
      </c>
      <c r="DA108" s="73" t="s">
        <v>889</v>
      </c>
    </row>
    <row r="109" spans="1:105" ht="12" customHeight="1" x14ac:dyDescent="0.25">
      <c r="A109" s="64" t="s">
        <v>162</v>
      </c>
      <c r="B109" s="231">
        <v>1.481441263496641E-3</v>
      </c>
      <c r="C109" s="231">
        <v>8.4969650807478455E-4</v>
      </c>
      <c r="D109" s="231">
        <v>1.0866801354047989E-3</v>
      </c>
      <c r="E109" s="231">
        <v>1.090748391591652E-3</v>
      </c>
      <c r="F109" s="231">
        <v>1.524264569334836E-3</v>
      </c>
      <c r="G109" s="231">
        <v>8.3577488337830321E-3</v>
      </c>
      <c r="H109" s="231">
        <v>6.5858662854591972E-3</v>
      </c>
      <c r="I109" s="231">
        <v>7.1917592023018509E-4</v>
      </c>
      <c r="J109" s="231">
        <v>5.633575618791386E-4</v>
      </c>
      <c r="K109" s="231">
        <v>1.2664687564436161E-3</v>
      </c>
      <c r="L109" s="231">
        <v>1.5515555585902019E-3</v>
      </c>
      <c r="M109" s="231">
        <v>1.813290314693091E-3</v>
      </c>
      <c r="N109" s="231">
        <v>1.6382157486545051E-3</v>
      </c>
      <c r="O109" s="231">
        <v>2.0686564079293612E-3</v>
      </c>
      <c r="P109" s="231">
        <v>1.942745805859339E-3</v>
      </c>
      <c r="Q109" s="231">
        <v>1.7017844985699399E-3</v>
      </c>
      <c r="R109" s="231">
        <v>1.554810171776539E-3</v>
      </c>
      <c r="S109" s="231">
        <v>2.273271899158743E-3</v>
      </c>
      <c r="T109" s="231">
        <v>2.4576932445374601E-3</v>
      </c>
      <c r="U109" s="231">
        <v>2.363783048085967E-3</v>
      </c>
      <c r="V109" s="231">
        <v>2.6522947303111561E-3</v>
      </c>
      <c r="W109" s="231">
        <v>2.8297449983755302E-3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1.8280983181645449E-2</v>
      </c>
      <c r="R111" s="231">
        <v>5.5353810762116314E-3</v>
      </c>
      <c r="S111" s="231">
        <v>0</v>
      </c>
      <c r="T111" s="231">
        <v>0.14867572550685429</v>
      </c>
      <c r="U111" s="231">
        <v>0.1393524229813462</v>
      </c>
      <c r="V111" s="231">
        <v>0.1684630181589995</v>
      </c>
      <c r="W111" s="231">
        <v>2.2247013068402169E-2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109.1157069574783</v>
      </c>
      <c r="C115" s="225">
        <f t="shared" si="3"/>
        <v>132.3732538131226</v>
      </c>
      <c r="D115" s="225">
        <f t="shared" si="3"/>
        <v>91.425830973308067</v>
      </c>
      <c r="E115" s="225">
        <f t="shared" si="3"/>
        <v>103.30243348996407</v>
      </c>
      <c r="F115" s="225">
        <f t="shared" si="3"/>
        <v>91.396877862537778</v>
      </c>
      <c r="G115" s="225">
        <f t="shared" si="3"/>
        <v>85.082334859650118</v>
      </c>
      <c r="H115" s="225">
        <f t="shared" si="3"/>
        <v>134.58293612391242</v>
      </c>
      <c r="I115" s="225">
        <f t="shared" si="3"/>
        <v>148.9974919405403</v>
      </c>
      <c r="J115" s="225">
        <f t="shared" si="3"/>
        <v>150.15905440198617</v>
      </c>
      <c r="K115" s="225">
        <f t="shared" si="3"/>
        <v>119.73311930746438</v>
      </c>
      <c r="L115" s="225">
        <f t="shared" si="3"/>
        <v>146.10275576919076</v>
      </c>
      <c r="M115" s="225">
        <f t="shared" si="3"/>
        <v>146.73939224456285</v>
      </c>
      <c r="N115" s="225">
        <f t="shared" si="3"/>
        <v>143.89932233112597</v>
      </c>
      <c r="O115" s="225">
        <f t="shared" si="3"/>
        <v>137.47982152621086</v>
      </c>
      <c r="P115" s="225">
        <f t="shared" si="3"/>
        <v>125.94916376066681</v>
      </c>
      <c r="Q115" s="225">
        <f t="shared" si="3"/>
        <v>147.18832212818683</v>
      </c>
      <c r="R115" s="225">
        <f t="shared" si="3"/>
        <v>151.25959081831382</v>
      </c>
      <c r="S115" s="225">
        <f t="shared" si="3"/>
        <v>143.24328344220004</v>
      </c>
      <c r="T115" s="225">
        <f t="shared" si="3"/>
        <v>167.11556683254537</v>
      </c>
      <c r="U115" s="225">
        <f t="shared" si="3"/>
        <v>135.14211182094292</v>
      </c>
      <c r="V115" s="225">
        <f t="shared" si="3"/>
        <v>135.35183560064144</v>
      </c>
      <c r="W115" s="225">
        <f t="shared" si="3"/>
        <v>114.27061799025014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1.519100226983008E-2</v>
      </c>
      <c r="C120" s="262">
        <v>1.7823820820357241E-2</v>
      </c>
      <c r="D120" s="262">
        <v>1.4363554850859449E-2</v>
      </c>
      <c r="E120" s="262">
        <v>2.1421602586094799E-2</v>
      </c>
      <c r="F120" s="262">
        <v>1.2566327710313741E-2</v>
      </c>
      <c r="G120" s="262">
        <v>1.3819805688326151E-2</v>
      </c>
      <c r="H120" s="262">
        <v>3.3219271366658677E-2</v>
      </c>
      <c r="I120" s="262">
        <v>6.850002423935439E-2</v>
      </c>
      <c r="J120" s="262">
        <v>7.9336821123053528E-2</v>
      </c>
      <c r="K120" s="262">
        <v>7.3924957612406667E-2</v>
      </c>
      <c r="L120" s="262">
        <v>9.7880956499333802E-2</v>
      </c>
      <c r="M120" s="262">
        <v>8.9638786289222783E-2</v>
      </c>
      <c r="N120" s="262">
        <v>0.1074900373428965</v>
      </c>
      <c r="O120" s="262">
        <v>7.4849719195725195E-2</v>
      </c>
      <c r="P120" s="262">
        <v>7.3357922978468423E-2</v>
      </c>
      <c r="Q120" s="262">
        <v>7.690476184483104E-2</v>
      </c>
      <c r="R120" s="262">
        <v>7.6217599658523955E-2</v>
      </c>
      <c r="S120" s="262">
        <v>7.412368855660742E-2</v>
      </c>
      <c r="T120" s="262">
        <v>8.6975421512927933E-2</v>
      </c>
      <c r="U120" s="262">
        <v>0.1007964474825931</v>
      </c>
      <c r="V120" s="262">
        <v>6.1333077303584421E-2</v>
      </c>
      <c r="W120" s="262">
        <v>6.961997024617872E-2</v>
      </c>
      <c r="DA120" s="68" t="s">
        <v>899</v>
      </c>
    </row>
    <row r="121" spans="1:105" ht="12" customHeight="1" x14ac:dyDescent="0.25">
      <c r="A121" s="37" t="s">
        <v>160</v>
      </c>
      <c r="B121" s="228">
        <v>1.4954042135606201E-2</v>
      </c>
      <c r="C121" s="228">
        <v>1.7545792096580241E-2</v>
      </c>
      <c r="D121" s="228">
        <v>1.4139501834150241E-2</v>
      </c>
      <c r="E121" s="228">
        <v>2.1197668816593039E-2</v>
      </c>
      <c r="F121" s="228">
        <v>1.2369408418884601E-2</v>
      </c>
      <c r="G121" s="228">
        <v>1.2614845948221371E-2</v>
      </c>
      <c r="H121" s="228">
        <v>3.158409290131297E-2</v>
      </c>
      <c r="I121" s="228">
        <v>6.6045272677395947E-2</v>
      </c>
      <c r="J121" s="228">
        <v>7.688742218889931E-2</v>
      </c>
      <c r="K121" s="228">
        <v>6.4807309782585004E-2</v>
      </c>
      <c r="L121" s="228">
        <v>8.7127624560319486E-2</v>
      </c>
      <c r="M121" s="228">
        <v>7.7020786187537285E-2</v>
      </c>
      <c r="N121" s="228">
        <v>9.686208990826338E-2</v>
      </c>
      <c r="O121" s="228">
        <v>6.4505889351091028E-2</v>
      </c>
      <c r="P121" s="228">
        <v>6.3508004344659544E-2</v>
      </c>
      <c r="Q121" s="228">
        <v>6.626509241495955E-2</v>
      </c>
      <c r="R121" s="228">
        <v>6.6878958096544497E-2</v>
      </c>
      <c r="S121" s="228">
        <v>6.5267704958620651E-2</v>
      </c>
      <c r="T121" s="228">
        <v>7.7182495795663622E-2</v>
      </c>
      <c r="U121" s="228">
        <v>9.204071952392269E-2</v>
      </c>
      <c r="V121" s="228">
        <v>5.1944916145243748E-2</v>
      </c>
      <c r="W121" s="228">
        <v>5.9529203806847272E-2</v>
      </c>
      <c r="DA121" s="69" t="s">
        <v>900</v>
      </c>
    </row>
    <row r="122" spans="1:105" ht="12" customHeight="1" x14ac:dyDescent="0.25">
      <c r="A122" s="37" t="s">
        <v>162</v>
      </c>
      <c r="B122" s="228">
        <v>2.36960134223886E-4</v>
      </c>
      <c r="C122" s="228">
        <v>2.7802872377699861E-4</v>
      </c>
      <c r="D122" s="228">
        <v>2.2405301670920451E-4</v>
      </c>
      <c r="E122" s="228">
        <v>2.239337695017574E-4</v>
      </c>
      <c r="F122" s="228">
        <v>1.9691929142913889E-4</v>
      </c>
      <c r="G122" s="228">
        <v>1.2049597401047739E-3</v>
      </c>
      <c r="H122" s="228">
        <v>1.635178465345707E-3</v>
      </c>
      <c r="I122" s="228">
        <v>2.4547515619584401E-3</v>
      </c>
      <c r="J122" s="228">
        <v>2.449398934154216E-3</v>
      </c>
      <c r="K122" s="228">
        <v>9.1176478298216571E-3</v>
      </c>
      <c r="L122" s="228">
        <v>1.0753331939014321E-2</v>
      </c>
      <c r="M122" s="228">
        <v>1.2618000101685499E-2</v>
      </c>
      <c r="N122" s="228">
        <v>1.062794743463313E-2</v>
      </c>
      <c r="O122" s="228">
        <v>1.034382984463416E-2</v>
      </c>
      <c r="P122" s="228">
        <v>9.8499186338088813E-3</v>
      </c>
      <c r="Q122" s="228">
        <v>1.063966942987149E-2</v>
      </c>
      <c r="R122" s="228">
        <v>9.3386415619794577E-3</v>
      </c>
      <c r="S122" s="228">
        <v>8.8559835979867656E-3</v>
      </c>
      <c r="T122" s="228">
        <v>9.7929257172643166E-3</v>
      </c>
      <c r="U122" s="228">
        <v>8.7557279586703736E-3</v>
      </c>
      <c r="V122" s="228">
        <v>9.3881611583406764E-3</v>
      </c>
      <c r="W122" s="228">
        <v>1.0090766439331451E-2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47.686111908847103</v>
      </c>
      <c r="C126" s="296">
        <v>63.843681676520589</v>
      </c>
      <c r="D126" s="296">
        <v>37.05438910631328</v>
      </c>
      <c r="E126" s="296">
        <v>43.180244598699453</v>
      </c>
      <c r="F126" s="296">
        <v>33.858176179493697</v>
      </c>
      <c r="G126" s="296">
        <v>31.71323963600835</v>
      </c>
      <c r="H126" s="296">
        <v>60.708265934059952</v>
      </c>
      <c r="I126" s="296">
        <v>93.432435805140074</v>
      </c>
      <c r="J126" s="296">
        <v>93.541317089318412</v>
      </c>
      <c r="K126" s="296">
        <v>72.370899564524379</v>
      </c>
      <c r="L126" s="296">
        <v>90.346146142924482</v>
      </c>
      <c r="M126" s="296">
        <v>88.266872927534521</v>
      </c>
      <c r="N126" s="296">
        <v>84.927096295976455</v>
      </c>
      <c r="O126" s="296">
        <v>79.237298422608688</v>
      </c>
      <c r="P126" s="296">
        <v>70.822577049845691</v>
      </c>
      <c r="Q126" s="296">
        <v>81.855134663981147</v>
      </c>
      <c r="R126" s="296">
        <v>88.528291338994492</v>
      </c>
      <c r="S126" s="296">
        <v>83.852694372572941</v>
      </c>
      <c r="T126" s="296">
        <v>91.909132566976893</v>
      </c>
      <c r="U126" s="296">
        <v>69.043498056657299</v>
      </c>
      <c r="V126" s="296">
        <v>67.194595138234604</v>
      </c>
      <c r="W126" s="296">
        <v>61.99765599199155</v>
      </c>
      <c r="DA126" s="70" t="s">
        <v>905</v>
      </c>
    </row>
    <row r="127" spans="1:105" ht="12" customHeight="1" x14ac:dyDescent="0.25">
      <c r="A127" s="60" t="s">
        <v>606</v>
      </c>
      <c r="B127" s="264">
        <v>47.686111908847103</v>
      </c>
      <c r="C127" s="264">
        <v>63.843681676520589</v>
      </c>
      <c r="D127" s="264">
        <v>37.05438910631328</v>
      </c>
      <c r="E127" s="264">
        <v>43.180244598699453</v>
      </c>
      <c r="F127" s="264">
        <v>33.858176179493697</v>
      </c>
      <c r="G127" s="264">
        <v>31.71323963600835</v>
      </c>
      <c r="H127" s="264">
        <v>60.708265934059952</v>
      </c>
      <c r="I127" s="264">
        <v>93.432435805140074</v>
      </c>
      <c r="J127" s="264">
        <v>93.541317089318412</v>
      </c>
      <c r="K127" s="264">
        <v>72.370899564524379</v>
      </c>
      <c r="L127" s="264">
        <v>90.346146142924482</v>
      </c>
      <c r="M127" s="264">
        <v>88.266872927534521</v>
      </c>
      <c r="N127" s="264">
        <v>84.927096295976455</v>
      </c>
      <c r="O127" s="264">
        <v>79.237298422608688</v>
      </c>
      <c r="P127" s="264">
        <v>70.822577049845691</v>
      </c>
      <c r="Q127" s="264">
        <v>81.855134663981147</v>
      </c>
      <c r="R127" s="264">
        <v>88.528291338994492</v>
      </c>
      <c r="S127" s="264">
        <v>83.852694372572941</v>
      </c>
      <c r="T127" s="264">
        <v>91.909132566976893</v>
      </c>
      <c r="U127" s="264">
        <v>69.043498056657299</v>
      </c>
      <c r="V127" s="264">
        <v>67.194595138234604</v>
      </c>
      <c r="W127" s="264">
        <v>61.99765599199155</v>
      </c>
      <c r="DA127" s="72" t="s">
        <v>906</v>
      </c>
    </row>
    <row r="128" spans="1:105" ht="12" customHeight="1" x14ac:dyDescent="0.25">
      <c r="A128" s="59" t="s">
        <v>30</v>
      </c>
      <c r="B128" s="232">
        <v>18.211432510131981</v>
      </c>
      <c r="C128" s="232">
        <v>20.666466630192481</v>
      </c>
      <c r="D128" s="232">
        <v>15.542712188544771</v>
      </c>
      <c r="E128" s="232">
        <v>19.06741121037799</v>
      </c>
      <c r="F128" s="232">
        <v>16.721189462969679</v>
      </c>
      <c r="G128" s="232">
        <v>13.96567468555801</v>
      </c>
      <c r="H128" s="232">
        <v>17.311063594124949</v>
      </c>
      <c r="I128" s="232">
        <v>26.81989976017676</v>
      </c>
      <c r="J128" s="232">
        <v>29.368518192497891</v>
      </c>
      <c r="K128" s="232">
        <v>20.84852525184532</v>
      </c>
      <c r="L128" s="232">
        <v>26.881551931315151</v>
      </c>
      <c r="M128" s="232">
        <v>26.737142612015159</v>
      </c>
      <c r="N128" s="232">
        <v>23.709032346506248</v>
      </c>
      <c r="O128" s="232">
        <v>26.45110668853594</v>
      </c>
      <c r="P128" s="232">
        <v>23.60635343057869</v>
      </c>
      <c r="Q128" s="232">
        <v>23.683392463617881</v>
      </c>
      <c r="R128" s="232">
        <v>28.839482163263391</v>
      </c>
      <c r="S128" s="232">
        <v>26.535860134071431</v>
      </c>
      <c r="T128" s="232">
        <v>27.040970851505161</v>
      </c>
      <c r="U128" s="232">
        <v>24.057899622288119</v>
      </c>
      <c r="V128" s="232">
        <v>24.263480473525242</v>
      </c>
      <c r="W128" s="232">
        <v>21.235386454017391</v>
      </c>
      <c r="DA128" s="71" t="s">
        <v>907</v>
      </c>
    </row>
    <row r="129" spans="1:105" ht="12" customHeight="1" x14ac:dyDescent="0.25">
      <c r="A129" s="59" t="s">
        <v>33</v>
      </c>
      <c r="B129" s="232">
        <v>11.36304694745461</v>
      </c>
      <c r="C129" s="232">
        <v>12.497964183529371</v>
      </c>
      <c r="D129" s="232">
        <v>13.427755900010579</v>
      </c>
      <c r="E129" s="232">
        <v>14.67836811986755</v>
      </c>
      <c r="F129" s="232">
        <v>11.05036517555784</v>
      </c>
      <c r="G129" s="232">
        <v>10.12081168053953</v>
      </c>
      <c r="H129" s="232">
        <v>19.84778067043435</v>
      </c>
      <c r="I129" s="232">
        <v>26.822733696217171</v>
      </c>
      <c r="J129" s="232">
        <v>26.69498275330249</v>
      </c>
      <c r="K129" s="232">
        <v>16.243181745772318</v>
      </c>
      <c r="L129" s="232">
        <v>18.038631613747409</v>
      </c>
      <c r="M129" s="232">
        <v>19.806303260345729</v>
      </c>
      <c r="N129" s="232">
        <v>19.821126324147439</v>
      </c>
      <c r="O129" s="232">
        <v>19.71388069912302</v>
      </c>
      <c r="P129" s="232">
        <v>17.987825189789788</v>
      </c>
      <c r="Q129" s="232">
        <v>30.72631973348572</v>
      </c>
      <c r="R129" s="232">
        <v>30.62284200340364</v>
      </c>
      <c r="S129" s="232">
        <v>28.579145836334511</v>
      </c>
      <c r="T129" s="232">
        <v>33.998083588121453</v>
      </c>
      <c r="U129" s="232">
        <v>16.106781636043969</v>
      </c>
      <c r="V129" s="232">
        <v>17.8771955866622</v>
      </c>
      <c r="W129" s="232">
        <v>17.869927345860791</v>
      </c>
      <c r="DA129" s="71" t="s">
        <v>908</v>
      </c>
    </row>
    <row r="130" spans="1:105" ht="12" customHeight="1" x14ac:dyDescent="0.25">
      <c r="A130" s="59" t="s">
        <v>160</v>
      </c>
      <c r="B130" s="232">
        <v>2.7532789096222898</v>
      </c>
      <c r="C130" s="232">
        <v>3.027067693112115</v>
      </c>
      <c r="D130" s="232">
        <v>2.6624056407934358</v>
      </c>
      <c r="E130" s="232">
        <v>4.0017187379146719</v>
      </c>
      <c r="F130" s="232">
        <v>2.399582214353952</v>
      </c>
      <c r="G130" s="232">
        <v>2.441826495447339</v>
      </c>
      <c r="H130" s="232">
        <v>5.739779547495103</v>
      </c>
      <c r="I130" s="232">
        <v>11.624302698959641</v>
      </c>
      <c r="J130" s="232">
        <v>13.49804356679393</v>
      </c>
      <c r="K130" s="232">
        <v>11.73502767417153</v>
      </c>
      <c r="L130" s="232">
        <v>15.639896209996261</v>
      </c>
      <c r="M130" s="232">
        <v>13.65743135214699</v>
      </c>
      <c r="N130" s="232">
        <v>17.574119649299451</v>
      </c>
      <c r="O130" s="232">
        <v>11.74211629654001</v>
      </c>
      <c r="P130" s="232">
        <v>11.78602993325601</v>
      </c>
      <c r="Q130" s="232">
        <v>11.8256215920996</v>
      </c>
      <c r="R130" s="232">
        <v>11.774367320260451</v>
      </c>
      <c r="S130" s="232">
        <v>11.64314697954301</v>
      </c>
      <c r="T130" s="232">
        <v>13.60170408635936</v>
      </c>
      <c r="U130" s="232">
        <v>17.50084724919359</v>
      </c>
      <c r="V130" s="232">
        <v>9.7123246798854446</v>
      </c>
      <c r="W130" s="232">
        <v>11.28220256699016</v>
      </c>
      <c r="DA130" s="71" t="s">
        <v>909</v>
      </c>
    </row>
    <row r="131" spans="1:105" ht="12" customHeight="1" x14ac:dyDescent="0.25">
      <c r="A131" s="59" t="s">
        <v>70</v>
      </c>
      <c r="B131" s="232">
        <v>15.31472538183608</v>
      </c>
      <c r="C131" s="232">
        <v>27.60421658243482</v>
      </c>
      <c r="D131" s="232">
        <v>5.3793271851512108</v>
      </c>
      <c r="E131" s="232">
        <v>5.3904720724740383</v>
      </c>
      <c r="F131" s="232">
        <v>3.648838305724678</v>
      </c>
      <c r="G131" s="232">
        <v>4.9516855100507211</v>
      </c>
      <c r="H131" s="232">
        <v>17.512481018116262</v>
      </c>
      <c r="I131" s="232">
        <v>27.733450934561581</v>
      </c>
      <c r="J131" s="232">
        <v>23.549766047900121</v>
      </c>
      <c r="K131" s="232">
        <v>21.893180613874449</v>
      </c>
      <c r="L131" s="232">
        <v>27.855783124818739</v>
      </c>
      <c r="M131" s="232">
        <v>25.828554633929389</v>
      </c>
      <c r="N131" s="232">
        <v>21.894542217988342</v>
      </c>
      <c r="O131" s="232">
        <v>19.447289871751039</v>
      </c>
      <c r="P131" s="232">
        <v>15.61438732981301</v>
      </c>
      <c r="Q131" s="232">
        <v>13.721052982678341</v>
      </c>
      <c r="R131" s="232">
        <v>15.64748637972095</v>
      </c>
      <c r="S131" s="232">
        <v>15.51471693292952</v>
      </c>
      <c r="T131" s="232">
        <v>15.542587949561989</v>
      </c>
      <c r="U131" s="232">
        <v>9.7131340464022422</v>
      </c>
      <c r="V131" s="232">
        <v>13.586256704248751</v>
      </c>
      <c r="W131" s="232">
        <v>9.697698944846076</v>
      </c>
      <c r="DA131" s="71" t="s">
        <v>910</v>
      </c>
    </row>
    <row r="132" spans="1:105" ht="12" customHeight="1" x14ac:dyDescent="0.25">
      <c r="A132" s="59" t="s">
        <v>162</v>
      </c>
      <c r="B132" s="232">
        <v>4.3628159802121952E-2</v>
      </c>
      <c r="C132" s="232">
        <v>4.796658725179917E-2</v>
      </c>
      <c r="D132" s="232">
        <v>4.2188191813281213E-2</v>
      </c>
      <c r="E132" s="232">
        <v>4.2274458065199423E-2</v>
      </c>
      <c r="F132" s="232">
        <v>3.8201020887557863E-2</v>
      </c>
      <c r="G132" s="232">
        <v>0.23324126441274731</v>
      </c>
      <c r="H132" s="232">
        <v>0.29716110388927952</v>
      </c>
      <c r="I132" s="232">
        <v>0.43204871522492683</v>
      </c>
      <c r="J132" s="232">
        <v>0.43000652882397722</v>
      </c>
      <c r="K132" s="232">
        <v>1.650984278860762</v>
      </c>
      <c r="L132" s="232">
        <v>1.930283263046936</v>
      </c>
      <c r="M132" s="232">
        <v>2.2374410690972408</v>
      </c>
      <c r="N132" s="232">
        <v>1.9282757580349681</v>
      </c>
      <c r="O132" s="232">
        <v>1.8829048666586821</v>
      </c>
      <c r="P132" s="232">
        <v>1.8279811664081971</v>
      </c>
      <c r="Q132" s="232">
        <v>1.8987478920996099</v>
      </c>
      <c r="R132" s="232">
        <v>1.6441134723460671</v>
      </c>
      <c r="S132" s="232">
        <v>1.57982448969447</v>
      </c>
      <c r="T132" s="232">
        <v>1.725786091428924</v>
      </c>
      <c r="U132" s="232">
        <v>1.6648355027293811</v>
      </c>
      <c r="V132" s="232">
        <v>1.755337693912957</v>
      </c>
      <c r="W132" s="232">
        <v>1.912440680277139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15.70844607271888</v>
      </c>
      <c r="C134" s="296">
        <v>23.143876607248949</v>
      </c>
      <c r="D134" s="296">
        <v>11.440204159804081</v>
      </c>
      <c r="E134" s="296">
        <v>12.86016536161546</v>
      </c>
      <c r="F134" s="296">
        <v>9.0989867743031319</v>
      </c>
      <c r="G134" s="296">
        <v>9.3906499311015992</v>
      </c>
      <c r="H134" s="296">
        <v>22.93646248489145</v>
      </c>
      <c r="I134" s="296">
        <v>35.440936953629773</v>
      </c>
      <c r="J134" s="296">
        <v>34.343492265971172</v>
      </c>
      <c r="K134" s="296">
        <v>27.363292874174292</v>
      </c>
      <c r="L134" s="296">
        <v>33.841163180483022</v>
      </c>
      <c r="M134" s="296">
        <v>32.889198107858483</v>
      </c>
      <c r="N134" s="296">
        <v>32.528419217699188</v>
      </c>
      <c r="O134" s="296">
        <v>28.164260643798201</v>
      </c>
      <c r="P134" s="296">
        <v>25.09847275691267</v>
      </c>
      <c r="Q134" s="296">
        <v>30.916669665764079</v>
      </c>
      <c r="R134" s="296">
        <v>31.984018009812729</v>
      </c>
      <c r="S134" s="296">
        <v>30.596410158838321</v>
      </c>
      <c r="T134" s="296">
        <v>34.587074809274789</v>
      </c>
      <c r="U134" s="296">
        <v>23.923846760743722</v>
      </c>
      <c r="V134" s="296">
        <v>22.835177121283039</v>
      </c>
      <c r="W134" s="296">
        <v>21.595079481679551</v>
      </c>
      <c r="DA134" s="70" t="s">
        <v>913</v>
      </c>
    </row>
    <row r="135" spans="1:105" ht="12" customHeight="1" x14ac:dyDescent="0.25">
      <c r="A135" s="60" t="s">
        <v>617</v>
      </c>
      <c r="B135" s="264">
        <v>15.70844607271888</v>
      </c>
      <c r="C135" s="264">
        <v>23.143876607248949</v>
      </c>
      <c r="D135" s="264">
        <v>11.440204159804081</v>
      </c>
      <c r="E135" s="264">
        <v>12.86016536161546</v>
      </c>
      <c r="F135" s="264">
        <v>9.0989867743031319</v>
      </c>
      <c r="G135" s="264">
        <v>9.3906499311015992</v>
      </c>
      <c r="H135" s="264">
        <v>22.93646248489145</v>
      </c>
      <c r="I135" s="264">
        <v>35.440936953629773</v>
      </c>
      <c r="J135" s="264">
        <v>34.343492265971172</v>
      </c>
      <c r="K135" s="264">
        <v>27.363292874174292</v>
      </c>
      <c r="L135" s="264">
        <v>33.841163180483022</v>
      </c>
      <c r="M135" s="264">
        <v>32.889198107858483</v>
      </c>
      <c r="N135" s="264">
        <v>32.528419217699188</v>
      </c>
      <c r="O135" s="264">
        <v>28.164260643798201</v>
      </c>
      <c r="P135" s="264">
        <v>25.09847275691267</v>
      </c>
      <c r="Q135" s="264">
        <v>30.916669665764079</v>
      </c>
      <c r="R135" s="264">
        <v>31.984018009812729</v>
      </c>
      <c r="S135" s="264">
        <v>30.596410158838321</v>
      </c>
      <c r="T135" s="264">
        <v>34.587074809274789</v>
      </c>
      <c r="U135" s="264">
        <v>23.923846760743722</v>
      </c>
      <c r="V135" s="264">
        <v>22.835177121283039</v>
      </c>
      <c r="W135" s="264">
        <v>21.595079481679551</v>
      </c>
      <c r="DA135" s="72" t="s">
        <v>914</v>
      </c>
    </row>
    <row r="136" spans="1:105" ht="12" customHeight="1" x14ac:dyDescent="0.25">
      <c r="A136" s="59" t="s">
        <v>33</v>
      </c>
      <c r="B136" s="299">
        <v>6.0559033664551034</v>
      </c>
      <c r="C136" s="299">
        <v>6.6991662291109053</v>
      </c>
      <c r="D136" s="299">
        <v>7.1410643387475217</v>
      </c>
      <c r="E136" s="299">
        <v>7.8284554212358222</v>
      </c>
      <c r="F136" s="299">
        <v>5.8672582436368437</v>
      </c>
      <c r="G136" s="299">
        <v>5.3551571596383534</v>
      </c>
      <c r="H136" s="299">
        <v>10.490028209418741</v>
      </c>
      <c r="I136" s="299">
        <v>14.27092962216549</v>
      </c>
      <c r="J136" s="299">
        <v>14.286410278011131</v>
      </c>
      <c r="K136" s="299">
        <v>8.6266781228021028</v>
      </c>
      <c r="L136" s="299">
        <v>9.6187218019236767</v>
      </c>
      <c r="M136" s="299">
        <v>10.58697036982675</v>
      </c>
      <c r="N136" s="299">
        <v>10.53202053189761</v>
      </c>
      <c r="O136" s="299">
        <v>10.51841127520575</v>
      </c>
      <c r="P136" s="299">
        <v>9.5616910010105389</v>
      </c>
      <c r="Q136" s="299">
        <v>16.330187842283571</v>
      </c>
      <c r="R136" s="299">
        <v>16.409131689407921</v>
      </c>
      <c r="S136" s="299">
        <v>15.255889122542859</v>
      </c>
      <c r="T136" s="299">
        <v>18.127448494565112</v>
      </c>
      <c r="U136" s="299">
        <v>8.5657674695970805</v>
      </c>
      <c r="V136" s="299">
        <v>9.5089291494410464</v>
      </c>
      <c r="W136" s="299">
        <v>9.4671495414698548</v>
      </c>
      <c r="DA136" s="71" t="s">
        <v>915</v>
      </c>
    </row>
    <row r="137" spans="1:105" ht="12" customHeight="1" x14ac:dyDescent="0.25">
      <c r="A137" s="59" t="s">
        <v>160</v>
      </c>
      <c r="B137" s="299">
        <v>1.467352119081621</v>
      </c>
      <c r="C137" s="299">
        <v>1.6225706335159851</v>
      </c>
      <c r="D137" s="299">
        <v>1.415903753264927</v>
      </c>
      <c r="E137" s="299">
        <v>2.1342479281253892</v>
      </c>
      <c r="F137" s="299">
        <v>1.2740726939588991</v>
      </c>
      <c r="G137" s="299">
        <v>1.2920272654448151</v>
      </c>
      <c r="H137" s="299">
        <v>3.0336111814636819</v>
      </c>
      <c r="I137" s="299">
        <v>6.1846643821765586</v>
      </c>
      <c r="J137" s="299">
        <v>7.2237764724470717</v>
      </c>
      <c r="K137" s="299">
        <v>6.2324185059125794</v>
      </c>
      <c r="L137" s="299">
        <v>8.3396464807378159</v>
      </c>
      <c r="M137" s="299">
        <v>7.3002427132683989</v>
      </c>
      <c r="N137" s="299">
        <v>9.3380661597901522</v>
      </c>
      <c r="O137" s="299">
        <v>6.2650479798124161</v>
      </c>
      <c r="P137" s="299">
        <v>6.265036220966957</v>
      </c>
      <c r="Q137" s="299">
        <v>6.2849903153319584</v>
      </c>
      <c r="R137" s="299">
        <v>6.3092492818315291</v>
      </c>
      <c r="S137" s="299">
        <v>6.2152508117142489</v>
      </c>
      <c r="T137" s="299">
        <v>7.2522967250407557</v>
      </c>
      <c r="U137" s="299">
        <v>9.307147228100705</v>
      </c>
      <c r="V137" s="299">
        <v>5.1660120184790976</v>
      </c>
      <c r="W137" s="299">
        <v>5.9770975444727421</v>
      </c>
      <c r="DA137" s="71" t="s">
        <v>916</v>
      </c>
    </row>
    <row r="138" spans="1:105" ht="12" customHeight="1" x14ac:dyDescent="0.25">
      <c r="A138" s="59" t="s">
        <v>70</v>
      </c>
      <c r="B138" s="299">
        <v>8.1619390842147155</v>
      </c>
      <c r="C138" s="299">
        <v>14.796428665863621</v>
      </c>
      <c r="D138" s="299">
        <v>2.8607998100641749</v>
      </c>
      <c r="E138" s="299">
        <v>2.8749156564388199</v>
      </c>
      <c r="F138" s="299">
        <v>1.9373727735545421</v>
      </c>
      <c r="G138" s="299">
        <v>2.620052121156748</v>
      </c>
      <c r="H138" s="299">
        <v>9.2557663220554733</v>
      </c>
      <c r="I138" s="299">
        <v>14.755473135190741</v>
      </c>
      <c r="J138" s="299">
        <v>12.603178013660861</v>
      </c>
      <c r="K138" s="299">
        <v>11.627366189473481</v>
      </c>
      <c r="L138" s="299">
        <v>14.85351185109597</v>
      </c>
      <c r="M138" s="299">
        <v>13.806016145997789</v>
      </c>
      <c r="N138" s="299">
        <v>11.63373687273398</v>
      </c>
      <c r="O138" s="299">
        <v>10.37617078956557</v>
      </c>
      <c r="P138" s="299">
        <v>8.3000554676566072</v>
      </c>
      <c r="Q138" s="299">
        <v>7.2923595973933946</v>
      </c>
      <c r="R138" s="299">
        <v>8.3846451803695956</v>
      </c>
      <c r="S138" s="299">
        <v>8.2819410577166597</v>
      </c>
      <c r="T138" s="299">
        <v>8.2871571804233373</v>
      </c>
      <c r="U138" s="299">
        <v>5.1655538345612841</v>
      </c>
      <c r="V138" s="299">
        <v>7.2265670407055564</v>
      </c>
      <c r="W138" s="299">
        <v>5.13765749250671</v>
      </c>
      <c r="DA138" s="71" t="s">
        <v>917</v>
      </c>
    </row>
    <row r="139" spans="1:105" ht="12" customHeight="1" x14ac:dyDescent="0.25">
      <c r="A139" s="59" t="s">
        <v>162</v>
      </c>
      <c r="B139" s="299">
        <v>2.325150296744094E-2</v>
      </c>
      <c r="C139" s="299">
        <v>2.5711078758445489E-2</v>
      </c>
      <c r="D139" s="299">
        <v>2.243625772746027E-2</v>
      </c>
      <c r="E139" s="299">
        <v>2.2546355815424461E-2</v>
      </c>
      <c r="F139" s="299">
        <v>2.0283063152847561E-2</v>
      </c>
      <c r="G139" s="299">
        <v>0.1234133848616813</v>
      </c>
      <c r="H139" s="299">
        <v>0.15705677195355361</v>
      </c>
      <c r="I139" s="299">
        <v>0.22986981409696911</v>
      </c>
      <c r="J139" s="299">
        <v>0.2301275018521135</v>
      </c>
      <c r="K139" s="299">
        <v>0.87683005598612473</v>
      </c>
      <c r="L139" s="299">
        <v>1.0292830467255589</v>
      </c>
      <c r="M139" s="299">
        <v>1.1959688787655409</v>
      </c>
      <c r="N139" s="299">
        <v>1.0245956532774501</v>
      </c>
      <c r="O139" s="299">
        <v>1.004630599214466</v>
      </c>
      <c r="P139" s="299">
        <v>0.97169006727857055</v>
      </c>
      <c r="Q139" s="299">
        <v>1.009131910755166</v>
      </c>
      <c r="R139" s="299">
        <v>0.88099185820368253</v>
      </c>
      <c r="S139" s="299">
        <v>0.84332916686455783</v>
      </c>
      <c r="T139" s="299">
        <v>0.92017240924559007</v>
      </c>
      <c r="U139" s="299">
        <v>0.88537822848464587</v>
      </c>
      <c r="V139" s="299">
        <v>0.93366891265734275</v>
      </c>
      <c r="W139" s="299">
        <v>1.0131749032302451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32.890770851942492</v>
      </c>
      <c r="C141" s="263">
        <f t="shared" si="4"/>
        <v>31.993697466132708</v>
      </c>
      <c r="D141" s="263">
        <f t="shared" si="4"/>
        <v>29.432927379539851</v>
      </c>
      <c r="E141" s="263">
        <f t="shared" si="4"/>
        <v>34.005410303563067</v>
      </c>
      <c r="F141" s="263">
        <f t="shared" si="4"/>
        <v>34.728017091930646</v>
      </c>
      <c r="G141" s="263">
        <f t="shared" si="4"/>
        <v>31.331081684151847</v>
      </c>
      <c r="H141" s="263">
        <f t="shared" si="4"/>
        <v>37.213618415694349</v>
      </c>
      <c r="I141" s="263">
        <f t="shared" si="4"/>
        <v>5.3338602646310749</v>
      </c>
      <c r="J141" s="263">
        <f t="shared" si="4"/>
        <v>6.852291802073526</v>
      </c>
      <c r="K141" s="263">
        <f t="shared" si="4"/>
        <v>4.2237023382533012</v>
      </c>
      <c r="L141" s="263">
        <f t="shared" si="4"/>
        <v>4.978215883983915</v>
      </c>
      <c r="M141" s="263">
        <f t="shared" si="4"/>
        <v>5.0681453604806137</v>
      </c>
      <c r="N141" s="263">
        <f t="shared" si="4"/>
        <v>5.1846984030074488</v>
      </c>
      <c r="O141" s="263">
        <f t="shared" si="4"/>
        <v>8.1014527406082308</v>
      </c>
      <c r="P141" s="263">
        <f t="shared" si="4"/>
        <v>9.9160960309299639</v>
      </c>
      <c r="Q141" s="263">
        <f t="shared" si="4"/>
        <v>13.887943036596763</v>
      </c>
      <c r="R141" s="263">
        <f t="shared" si="4"/>
        <v>13.483923869848077</v>
      </c>
      <c r="S141" s="263">
        <f t="shared" si="4"/>
        <v>8.6363052222321457</v>
      </c>
      <c r="T141" s="263">
        <f t="shared" si="4"/>
        <v>18.21588403478076</v>
      </c>
      <c r="U141" s="263">
        <f t="shared" si="4"/>
        <v>19.314550556059306</v>
      </c>
      <c r="V141" s="263">
        <f t="shared" si="4"/>
        <v>20.213080263820206</v>
      </c>
      <c r="W141" s="263">
        <f t="shared" si="4"/>
        <v>11.654711835562869</v>
      </c>
      <c r="DA141" s="70"/>
    </row>
    <row r="142" spans="1:105" ht="12" customHeight="1" x14ac:dyDescent="0.25">
      <c r="A142" s="60" t="s">
        <v>626</v>
      </c>
      <c r="B142" s="264">
        <v>0.31759811374609848</v>
      </c>
      <c r="C142" s="264">
        <v>0.36905422167130869</v>
      </c>
      <c r="D142" s="264">
        <v>0.34880278222088451</v>
      </c>
      <c r="E142" s="264">
        <v>0.40493138420259689</v>
      </c>
      <c r="F142" s="264">
        <v>0.28867911231267918</v>
      </c>
      <c r="G142" s="264">
        <v>0.27453636704912732</v>
      </c>
      <c r="H142" s="264">
        <v>0.57392659915260269</v>
      </c>
      <c r="I142" s="264">
        <v>0.8815267720834532</v>
      </c>
      <c r="J142" s="264">
        <v>0.91976462005186088</v>
      </c>
      <c r="K142" s="264">
        <v>0.66884679688362725</v>
      </c>
      <c r="L142" s="264">
        <v>0.81261117528828708</v>
      </c>
      <c r="M142" s="264">
        <v>0.81590444197069689</v>
      </c>
      <c r="N142" s="264">
        <v>0.88145880699390178</v>
      </c>
      <c r="O142" s="264">
        <v>0.74545423848549719</v>
      </c>
      <c r="P142" s="264">
        <v>0.69716278003349719</v>
      </c>
      <c r="Q142" s="264">
        <v>0.97499944452419152</v>
      </c>
      <c r="R142" s="264">
        <v>0.97902570579453763</v>
      </c>
      <c r="S142" s="264">
        <v>0.92502667652350024</v>
      </c>
      <c r="T142" s="264">
        <v>1.088576562058988</v>
      </c>
      <c r="U142" s="264">
        <v>0.76589366433821648</v>
      </c>
      <c r="V142" s="264">
        <v>0.64379488941419449</v>
      </c>
      <c r="W142" s="264">
        <v>0.67211859280350905</v>
      </c>
      <c r="DA142" s="72" t="s">
        <v>920</v>
      </c>
    </row>
    <row r="143" spans="1:105" ht="12" customHeight="1" x14ac:dyDescent="0.25">
      <c r="A143" s="59" t="s">
        <v>33</v>
      </c>
      <c r="B143" s="232">
        <v>0.25486539522784241</v>
      </c>
      <c r="C143" s="232">
        <v>0.29618101195620411</v>
      </c>
      <c r="D143" s="232">
        <v>0.29032587902783569</v>
      </c>
      <c r="E143" s="232">
        <v>0.31746700217681439</v>
      </c>
      <c r="F143" s="232">
        <v>0.2365046344728001</v>
      </c>
      <c r="G143" s="232">
        <v>0.2171426265232867</v>
      </c>
      <c r="H143" s="232">
        <v>0.44007308864891331</v>
      </c>
      <c r="I143" s="232">
        <v>0.60816651900469776</v>
      </c>
      <c r="J143" s="232">
        <v>0.60441328348616308</v>
      </c>
      <c r="K143" s="232">
        <v>0.36667214748731869</v>
      </c>
      <c r="L143" s="232">
        <v>0.41165074566832122</v>
      </c>
      <c r="M143" s="232">
        <v>0.45264758094417717</v>
      </c>
      <c r="N143" s="232">
        <v>0.44430166967906581</v>
      </c>
      <c r="O143" s="232">
        <v>0.44080023945741548</v>
      </c>
      <c r="P143" s="232">
        <v>0.39682637746767108</v>
      </c>
      <c r="Q143" s="232">
        <v>0.67396355826362042</v>
      </c>
      <c r="R143" s="232">
        <v>0.6807368081263192</v>
      </c>
      <c r="S143" s="232">
        <v>0.63241945611547068</v>
      </c>
      <c r="T143" s="232">
        <v>0.75031092642919583</v>
      </c>
      <c r="U143" s="232">
        <v>0.34973689029036531</v>
      </c>
      <c r="V143" s="232">
        <v>0.39220660639280408</v>
      </c>
      <c r="W143" s="232">
        <v>0.38663693693090467</v>
      </c>
      <c r="DA143" s="71" t="s">
        <v>921</v>
      </c>
    </row>
    <row r="144" spans="1:105" ht="12" customHeight="1" x14ac:dyDescent="0.25">
      <c r="A144" s="59" t="s">
        <v>160</v>
      </c>
      <c r="B144" s="232">
        <v>6.1754168641409708E-2</v>
      </c>
      <c r="C144" s="232">
        <v>7.1736481193266949E-2</v>
      </c>
      <c r="D144" s="232">
        <v>5.7564738571946591E-2</v>
      </c>
      <c r="E144" s="232">
        <v>8.6550060667917011E-2</v>
      </c>
      <c r="F144" s="232">
        <v>5.1356883277349698E-2</v>
      </c>
      <c r="G144" s="232">
        <v>5.2389535095797878E-2</v>
      </c>
      <c r="H144" s="232">
        <v>0.12726473330051941</v>
      </c>
      <c r="I144" s="232">
        <v>0.26356417613318112</v>
      </c>
      <c r="J144" s="232">
        <v>0.30561536256605792</v>
      </c>
      <c r="K144" s="232">
        <v>0.26490547636897099</v>
      </c>
      <c r="L144" s="232">
        <v>0.35691038405116687</v>
      </c>
      <c r="M144" s="232">
        <v>0.31212302377685508</v>
      </c>
      <c r="N144" s="232">
        <v>0.39393375409806741</v>
      </c>
      <c r="O144" s="232">
        <v>0.26255244993350868</v>
      </c>
      <c r="P144" s="232">
        <v>0.26000961838312031</v>
      </c>
      <c r="Q144" s="232">
        <v>0.25938797994752211</v>
      </c>
      <c r="R144" s="232">
        <v>0.26174073674840742</v>
      </c>
      <c r="S144" s="232">
        <v>0.25764775205120272</v>
      </c>
      <c r="T144" s="232">
        <v>0.30017889589570151</v>
      </c>
      <c r="U144" s="232">
        <v>0.38000713194513641</v>
      </c>
      <c r="V144" s="232">
        <v>0.21307804596180291</v>
      </c>
      <c r="W144" s="232">
        <v>0.24410374804044521</v>
      </c>
      <c r="DA144" s="71" t="s">
        <v>922</v>
      </c>
    </row>
    <row r="145" spans="1:105" ht="12" customHeight="1" x14ac:dyDescent="0.25">
      <c r="A145" s="59" t="s">
        <v>162</v>
      </c>
      <c r="B145" s="232">
        <v>9.7854987684637459E-4</v>
      </c>
      <c r="C145" s="232">
        <v>1.136728521837666E-3</v>
      </c>
      <c r="D145" s="232">
        <v>9.1216462110218707E-4</v>
      </c>
      <c r="E145" s="232">
        <v>9.1432135786559171E-4</v>
      </c>
      <c r="F145" s="232">
        <v>8.1759456252934108E-4</v>
      </c>
      <c r="G145" s="232">
        <v>5.0042054300427829E-3</v>
      </c>
      <c r="H145" s="232">
        <v>6.5887772031699918E-3</v>
      </c>
      <c r="I145" s="232">
        <v>9.7960769455744372E-3</v>
      </c>
      <c r="J145" s="232">
        <v>9.7359739996398572E-3</v>
      </c>
      <c r="K145" s="232">
        <v>3.7269173027337468E-2</v>
      </c>
      <c r="L145" s="232">
        <v>4.4050045568798962E-2</v>
      </c>
      <c r="M145" s="232">
        <v>5.1133837249664568E-2</v>
      </c>
      <c r="N145" s="232">
        <v>4.322338321676851E-2</v>
      </c>
      <c r="O145" s="232">
        <v>4.2101549094572852E-2</v>
      </c>
      <c r="P145" s="232">
        <v>4.0326784182705848E-2</v>
      </c>
      <c r="Q145" s="232">
        <v>4.1647906313049009E-2</v>
      </c>
      <c r="R145" s="232">
        <v>3.6548160919810953E-2</v>
      </c>
      <c r="S145" s="232">
        <v>3.4959468356826888E-2</v>
      </c>
      <c r="T145" s="232">
        <v>3.808673973409115E-2</v>
      </c>
      <c r="U145" s="232">
        <v>3.6149642102714923E-2</v>
      </c>
      <c r="V145" s="232">
        <v>3.8510237059587442E-2</v>
      </c>
      <c r="W145" s="232">
        <v>4.137790783215916E-2</v>
      </c>
      <c r="DA145" s="71" t="s">
        <v>923</v>
      </c>
    </row>
    <row r="146" spans="1:105" ht="12" customHeight="1" x14ac:dyDescent="0.25">
      <c r="A146" s="60" t="s">
        <v>631</v>
      </c>
      <c r="B146" s="264">
        <v>32.573172738196391</v>
      </c>
      <c r="C146" s="264">
        <v>31.624643244461399</v>
      </c>
      <c r="D146" s="264">
        <v>29.084124597318969</v>
      </c>
      <c r="E146" s="264">
        <v>33.600478919360469</v>
      </c>
      <c r="F146" s="264">
        <v>34.439337979617967</v>
      </c>
      <c r="G146" s="264">
        <v>31.056545317102721</v>
      </c>
      <c r="H146" s="264">
        <v>36.639691816541749</v>
      </c>
      <c r="I146" s="264">
        <v>4.4523334925476217</v>
      </c>
      <c r="J146" s="264">
        <v>5.9325271820216647</v>
      </c>
      <c r="K146" s="264">
        <v>3.5548555413696739</v>
      </c>
      <c r="L146" s="264">
        <v>4.1656047086956276</v>
      </c>
      <c r="M146" s="264">
        <v>4.2522409185099166</v>
      </c>
      <c r="N146" s="264">
        <v>4.3032395960135474</v>
      </c>
      <c r="O146" s="264">
        <v>7.3559985021227332</v>
      </c>
      <c r="P146" s="264">
        <v>9.2189332508964661</v>
      </c>
      <c r="Q146" s="264">
        <v>12.912943592072571</v>
      </c>
      <c r="R146" s="264">
        <v>12.504898164053539</v>
      </c>
      <c r="S146" s="264">
        <v>7.7112785457086446</v>
      </c>
      <c r="T146" s="264">
        <v>17.127307472721771</v>
      </c>
      <c r="U146" s="264">
        <v>18.548656891721091</v>
      </c>
      <c r="V146" s="264">
        <v>19.569285374406011</v>
      </c>
      <c r="W146" s="264">
        <v>10.982593242759361</v>
      </c>
      <c r="DA146" s="72" t="s">
        <v>924</v>
      </c>
    </row>
    <row r="147" spans="1:105" ht="12" customHeight="1" x14ac:dyDescent="0.25">
      <c r="A147" s="64" t="s">
        <v>30</v>
      </c>
      <c r="B147" s="231">
        <v>12.43976732882847</v>
      </c>
      <c r="C147" s="231">
        <v>10.23702921167472</v>
      </c>
      <c r="D147" s="231">
        <v>12.19953125053369</v>
      </c>
      <c r="E147" s="231">
        <v>14.83720517044917</v>
      </c>
      <c r="F147" s="231">
        <v>17.00820186780216</v>
      </c>
      <c r="G147" s="231">
        <v>13.676483819820129</v>
      </c>
      <c r="H147" s="231">
        <v>10.447869418543871</v>
      </c>
      <c r="I147" s="231">
        <v>1.2780480027090939</v>
      </c>
      <c r="J147" s="231">
        <v>1.862594390309124</v>
      </c>
      <c r="K147" s="231">
        <v>1.0240786831014841</v>
      </c>
      <c r="L147" s="231">
        <v>1.2394321626623359</v>
      </c>
      <c r="M147" s="231">
        <v>1.288057094219093</v>
      </c>
      <c r="N147" s="231">
        <v>1.2013320980748681</v>
      </c>
      <c r="O147" s="231">
        <v>1.566701061380148</v>
      </c>
      <c r="P147" s="231">
        <v>1.2990652141584069</v>
      </c>
      <c r="Q147" s="231">
        <v>1.140800902145757</v>
      </c>
      <c r="R147" s="231">
        <v>1.3829858886052431</v>
      </c>
      <c r="S147" s="231">
        <v>1.6019927004512871</v>
      </c>
      <c r="T147" s="231">
        <v>1.554107605254331</v>
      </c>
      <c r="U147" s="231">
        <v>1.4380771051084951</v>
      </c>
      <c r="V147" s="231">
        <v>1.457081711245247</v>
      </c>
      <c r="W147" s="231">
        <v>1.382035986667173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7.7618089677595403</v>
      </c>
      <c r="C149" s="231">
        <v>6.1908030396613087</v>
      </c>
      <c r="D149" s="231">
        <v>10.53949437778625</v>
      </c>
      <c r="E149" s="231">
        <v>11.421894506755001</v>
      </c>
      <c r="F149" s="231">
        <v>11.24004019182015</v>
      </c>
      <c r="G149" s="231">
        <v>9.9112373951745774</v>
      </c>
      <c r="H149" s="231">
        <v>11.978872330119209</v>
      </c>
      <c r="I149" s="231">
        <v>1.2781830481913159</v>
      </c>
      <c r="J149" s="231">
        <v>1.693034861336701</v>
      </c>
      <c r="K149" s="231">
        <v>0.79786440386790758</v>
      </c>
      <c r="L149" s="231">
        <v>0.83171017244919632</v>
      </c>
      <c r="M149" s="231">
        <v>0.95416514004299879</v>
      </c>
      <c r="N149" s="231">
        <v>1.004332649480902</v>
      </c>
      <c r="O149" s="231">
        <v>1.167654653505432</v>
      </c>
      <c r="P149" s="231">
        <v>0.98987579979842033</v>
      </c>
      <c r="Q149" s="231">
        <v>1.4800503485903409</v>
      </c>
      <c r="R149" s="231">
        <v>1.468506199935971</v>
      </c>
      <c r="S149" s="231">
        <v>1.725347615778078</v>
      </c>
      <c r="T149" s="231">
        <v>1.9539490855754891</v>
      </c>
      <c r="U149" s="231">
        <v>0.96279368820368316</v>
      </c>
      <c r="V149" s="231">
        <v>1.0735695880936049</v>
      </c>
      <c r="W149" s="231">
        <v>1.1630060382741541</v>
      </c>
      <c r="DA149" s="73" t="s">
        <v>927</v>
      </c>
    </row>
    <row r="150" spans="1:105" ht="12" customHeight="1" x14ac:dyDescent="0.25">
      <c r="A150" s="64" t="s">
        <v>160</v>
      </c>
      <c r="B150" s="231">
        <v>1.8806949430264031</v>
      </c>
      <c r="C150" s="231">
        <v>1.499442597257223</v>
      </c>
      <c r="D150" s="231">
        <v>2.0897318577638648</v>
      </c>
      <c r="E150" s="231">
        <v>3.1139162675924599</v>
      </c>
      <c r="F150" s="231">
        <v>2.4407700654610869</v>
      </c>
      <c r="G150" s="231">
        <v>2.3912629577666018</v>
      </c>
      <c r="H150" s="231">
        <v>3.464170001883065</v>
      </c>
      <c r="I150" s="231">
        <v>0.55393260154352586</v>
      </c>
      <c r="J150" s="231">
        <v>0.8560656708270985</v>
      </c>
      <c r="K150" s="231">
        <v>0.57642406556604608</v>
      </c>
      <c r="L150" s="231">
        <v>0.72111128229871435</v>
      </c>
      <c r="M150" s="231">
        <v>0.65794432850269802</v>
      </c>
      <c r="N150" s="231">
        <v>0.89047725447229265</v>
      </c>
      <c r="O150" s="231">
        <v>0.69548644150346584</v>
      </c>
      <c r="P150" s="231">
        <v>0.6485890141545374</v>
      </c>
      <c r="Q150" s="231">
        <v>0.56962615475911138</v>
      </c>
      <c r="R150" s="231">
        <v>0.56463509847336002</v>
      </c>
      <c r="S150" s="231">
        <v>0.70290679771711329</v>
      </c>
      <c r="T150" s="231">
        <v>0.78172162830660186</v>
      </c>
      <c r="U150" s="231">
        <v>1.0461248963625289</v>
      </c>
      <c r="V150" s="231">
        <v>0.58324899761096893</v>
      </c>
      <c r="W150" s="231">
        <v>0.73426542013787144</v>
      </c>
      <c r="DA150" s="73" t="s">
        <v>928</v>
      </c>
    </row>
    <row r="151" spans="1:105" ht="12" customHeight="1" x14ac:dyDescent="0.25">
      <c r="A151" s="64" t="s">
        <v>70</v>
      </c>
      <c r="B151" s="231">
        <v>10.46110020993423</v>
      </c>
      <c r="C151" s="231">
        <v>13.673608390654501</v>
      </c>
      <c r="D151" s="231">
        <v>4.2222534462463077</v>
      </c>
      <c r="E151" s="231">
        <v>4.1945673286440917</v>
      </c>
      <c r="F151" s="231">
        <v>3.7114691286867729</v>
      </c>
      <c r="G151" s="231">
        <v>4.8491496675830366</v>
      </c>
      <c r="H151" s="231">
        <v>10.569432309988329</v>
      </c>
      <c r="I151" s="231">
        <v>1.321581433640433</v>
      </c>
      <c r="J151" s="231">
        <v>1.4935606163853341</v>
      </c>
      <c r="K151" s="231">
        <v>1.0753921105271009</v>
      </c>
      <c r="L151" s="231">
        <v>1.2843512014954559</v>
      </c>
      <c r="M151" s="231">
        <v>1.2442860298283289</v>
      </c>
      <c r="N151" s="231">
        <v>1.1093922330828749</v>
      </c>
      <c r="O151" s="231">
        <v>1.151864458519795</v>
      </c>
      <c r="P151" s="231">
        <v>0.85926475176300032</v>
      </c>
      <c r="Q151" s="231">
        <v>0.66092683491501947</v>
      </c>
      <c r="R151" s="231">
        <v>0.75036898141197661</v>
      </c>
      <c r="S151" s="231">
        <v>0.93663680583726472</v>
      </c>
      <c r="T151" s="231">
        <v>0.89326874653999622</v>
      </c>
      <c r="U151" s="231">
        <v>0.58060911011700345</v>
      </c>
      <c r="V151" s="231">
        <v>0.81588814884346117</v>
      </c>
      <c r="W151" s="231">
        <v>0.63114316090564959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2.6627672887232539</v>
      </c>
      <c r="P152" s="231">
        <v>5.321544080092516</v>
      </c>
      <c r="Q152" s="231">
        <v>7.9875887027581491</v>
      </c>
      <c r="R152" s="231">
        <v>7.9788657695210787</v>
      </c>
      <c r="S152" s="231">
        <v>2.6490192626354672</v>
      </c>
      <c r="T152" s="231">
        <v>5.8449799845729613</v>
      </c>
      <c r="U152" s="231">
        <v>8.5547162548407698</v>
      </c>
      <c r="V152" s="231">
        <v>8.838719198703922</v>
      </c>
      <c r="W152" s="231">
        <v>5.9691534749388859</v>
      </c>
      <c r="DA152" s="73" t="s">
        <v>930</v>
      </c>
    </row>
    <row r="153" spans="1:105" ht="12" customHeight="1" x14ac:dyDescent="0.25">
      <c r="A153" s="64" t="s">
        <v>162</v>
      </c>
      <c r="B153" s="231">
        <v>2.980128864774358E-2</v>
      </c>
      <c r="C153" s="231">
        <v>2.37600052136459E-2</v>
      </c>
      <c r="D153" s="231">
        <v>3.3113664988853007E-2</v>
      </c>
      <c r="E153" s="231">
        <v>3.289564591975247E-2</v>
      </c>
      <c r="F153" s="231">
        <v>3.8856725847798562E-2</v>
      </c>
      <c r="G153" s="231">
        <v>0.22841147675837259</v>
      </c>
      <c r="H153" s="231">
        <v>0.17934775600727501</v>
      </c>
      <c r="I153" s="231">
        <v>2.0588406463254012E-2</v>
      </c>
      <c r="J153" s="231">
        <v>2.7271643163407321E-2</v>
      </c>
      <c r="K153" s="231">
        <v>8.1096278307135117E-2</v>
      </c>
      <c r="L153" s="231">
        <v>8.8999889789924347E-2</v>
      </c>
      <c r="M153" s="231">
        <v>0.1077883259168</v>
      </c>
      <c r="N153" s="231">
        <v>9.7705360902610242E-2</v>
      </c>
      <c r="O153" s="231">
        <v>0.1115245984906382</v>
      </c>
      <c r="P153" s="231">
        <v>0.10059439092958571</v>
      </c>
      <c r="Q153" s="231">
        <v>9.146043209739127E-2</v>
      </c>
      <c r="R153" s="231">
        <v>7.884280718524124E-2</v>
      </c>
      <c r="S153" s="231">
        <v>9.5375363289435813E-2</v>
      </c>
      <c r="T153" s="231">
        <v>9.9184948072326556E-2</v>
      </c>
      <c r="U153" s="231">
        <v>9.9516660133907711E-2</v>
      </c>
      <c r="V153" s="231">
        <v>0.1054123481439829</v>
      </c>
      <c r="W153" s="231">
        <v>0.1244649749244018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0.98249021680680226</v>
      </c>
      <c r="R155" s="231">
        <v>0.28069341892066718</v>
      </c>
      <c r="S155" s="231">
        <v>0</v>
      </c>
      <c r="T155" s="231">
        <v>6.0000954744000632</v>
      </c>
      <c r="U155" s="231">
        <v>5.8668191769546976</v>
      </c>
      <c r="V155" s="231">
        <v>6.6953653817648231</v>
      </c>
      <c r="W155" s="231">
        <v>0.97852418691122267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12.815187121699999</v>
      </c>
      <c r="C158" s="281">
        <v>13.374174242400001</v>
      </c>
      <c r="D158" s="281">
        <v>13.4839467728</v>
      </c>
      <c r="E158" s="281">
        <v>13.2351916235</v>
      </c>
      <c r="F158" s="281">
        <v>13.699131489099999</v>
      </c>
      <c r="G158" s="281">
        <v>12.6335438027</v>
      </c>
      <c r="H158" s="281">
        <v>13.691370017900001</v>
      </c>
      <c r="I158" s="281">
        <v>14.721758892900001</v>
      </c>
      <c r="J158" s="281">
        <v>15.342616423500001</v>
      </c>
      <c r="K158" s="281">
        <v>15.7012995729</v>
      </c>
      <c r="L158" s="281">
        <v>16.839349605300001</v>
      </c>
      <c r="M158" s="281">
        <v>20.4255370624</v>
      </c>
      <c r="N158" s="281">
        <v>21.1516183771</v>
      </c>
      <c r="O158" s="281">
        <v>21.901959999999999</v>
      </c>
      <c r="P158" s="281">
        <v>20.03866</v>
      </c>
      <c r="Q158" s="281">
        <v>20.45167</v>
      </c>
      <c r="R158" s="281">
        <v>17.187139999999999</v>
      </c>
      <c r="S158" s="281">
        <v>20.083749999999998</v>
      </c>
      <c r="T158" s="281">
        <v>22.316500000000001</v>
      </c>
      <c r="U158" s="281">
        <v>22.759419999999999</v>
      </c>
      <c r="V158" s="281">
        <v>25.047650000000001</v>
      </c>
      <c r="W158" s="281">
        <v>18.953550710769999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</v>
      </c>
      <c r="C187" s="234">
        <f t="shared" si="28"/>
        <v>1.0000000000000002</v>
      </c>
      <c r="D187" s="234">
        <f t="shared" si="28"/>
        <v>0.99999999999999978</v>
      </c>
      <c r="E187" s="234">
        <f t="shared" si="28"/>
        <v>1</v>
      </c>
      <c r="F187" s="234">
        <f t="shared" si="28"/>
        <v>0.99999999999999967</v>
      </c>
      <c r="G187" s="234">
        <f t="shared" si="28"/>
        <v>1.0000000000000004</v>
      </c>
      <c r="H187" s="234">
        <f t="shared" si="28"/>
        <v>1.0000000000000002</v>
      </c>
      <c r="I187" s="234">
        <f t="shared" si="28"/>
        <v>0.99999999999999956</v>
      </c>
      <c r="J187" s="234">
        <f t="shared" si="28"/>
        <v>1.0000000000000004</v>
      </c>
      <c r="K187" s="234">
        <f t="shared" si="28"/>
        <v>0.99999999999999978</v>
      </c>
      <c r="L187" s="234">
        <f t="shared" si="28"/>
        <v>1.0000000000000002</v>
      </c>
      <c r="M187" s="234">
        <f t="shared" si="28"/>
        <v>1.0000000000000002</v>
      </c>
      <c r="N187" s="234">
        <f t="shared" si="28"/>
        <v>0.99999999999999989</v>
      </c>
      <c r="O187" s="234">
        <f t="shared" si="28"/>
        <v>1</v>
      </c>
      <c r="P187" s="234">
        <f t="shared" si="28"/>
        <v>0.99999999999999989</v>
      </c>
      <c r="Q187" s="234">
        <f t="shared" si="28"/>
        <v>1</v>
      </c>
      <c r="R187" s="234">
        <f t="shared" si="28"/>
        <v>1.0000000000000002</v>
      </c>
      <c r="S187" s="234">
        <f t="shared" si="28"/>
        <v>0.99999999999999967</v>
      </c>
      <c r="T187" s="234">
        <f t="shared" si="28"/>
        <v>1</v>
      </c>
      <c r="U187" s="234">
        <f t="shared" si="28"/>
        <v>0.99999999999999978</v>
      </c>
      <c r="V187" s="234">
        <f t="shared" si="28"/>
        <v>1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1.6201633963699742E-4</v>
      </c>
      <c r="C192" s="302">
        <f t="shared" si="33"/>
        <v>1.630170278177496E-4</v>
      </c>
      <c r="D192" s="302">
        <f t="shared" si="33"/>
        <v>1.8427278344797324E-4</v>
      </c>
      <c r="E192" s="302">
        <f t="shared" si="33"/>
        <v>2.4003760465460492E-4</v>
      </c>
      <c r="F192" s="302">
        <f t="shared" si="33"/>
        <v>1.5372450824017542E-4</v>
      </c>
      <c r="G192" s="302">
        <f t="shared" si="33"/>
        <v>1.8069892204443562E-4</v>
      </c>
      <c r="H192" s="302">
        <f t="shared" si="33"/>
        <v>2.8114872451078952E-4</v>
      </c>
      <c r="I192" s="302">
        <f t="shared" si="33"/>
        <v>7.3909511444947035E-4</v>
      </c>
      <c r="J192" s="302">
        <f t="shared" si="33"/>
        <v>8.5624503142049983E-4</v>
      </c>
      <c r="K192" s="302">
        <f t="shared" si="33"/>
        <v>1.0305037810322399E-3</v>
      </c>
      <c r="L192" s="302">
        <f t="shared" si="33"/>
        <v>1.108519363699082E-3</v>
      </c>
      <c r="M192" s="302">
        <f t="shared" si="33"/>
        <v>1.0396619631857168E-3</v>
      </c>
      <c r="N192" s="302">
        <f t="shared" si="33"/>
        <v>1.253960703123249E-3</v>
      </c>
      <c r="O192" s="302">
        <f t="shared" si="33"/>
        <v>9.310778718266033E-4</v>
      </c>
      <c r="P192" s="302">
        <f t="shared" si="33"/>
        <v>9.5919577316139518E-4</v>
      </c>
      <c r="Q192" s="302">
        <f t="shared" si="33"/>
        <v>7.8954129158168506E-4</v>
      </c>
      <c r="R192" s="302">
        <f t="shared" si="33"/>
        <v>7.6870075400043954E-4</v>
      </c>
      <c r="S192" s="302">
        <f t="shared" si="33"/>
        <v>8.4986723348554776E-4</v>
      </c>
      <c r="T192" s="302">
        <f t="shared" si="33"/>
        <v>7.6671619007553785E-4</v>
      </c>
      <c r="U192" s="302">
        <f t="shared" si="33"/>
        <v>1.1163100715736547E-3</v>
      </c>
      <c r="V192" s="302">
        <f t="shared" si="33"/>
        <v>6.8849113710548588E-4</v>
      </c>
      <c r="W192" s="302">
        <f t="shared" si="33"/>
        <v>9.7603444185786765E-4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0.13197282408686722</v>
      </c>
      <c r="C193" s="303">
        <f t="shared" si="34"/>
        <v>0.1667428289938557</v>
      </c>
      <c r="D193" s="303">
        <f t="shared" si="34"/>
        <v>0.11561440033408715</v>
      </c>
      <c r="E193" s="303">
        <f t="shared" si="34"/>
        <v>0.11351487534515861</v>
      </c>
      <c r="F193" s="303">
        <f t="shared" si="34"/>
        <v>8.7681235808723709E-2</v>
      </c>
      <c r="G193" s="303">
        <f t="shared" si="34"/>
        <v>9.6722647022670111E-2</v>
      </c>
      <c r="H193" s="303">
        <f t="shared" si="34"/>
        <v>0.15291544382480907</v>
      </c>
      <c r="I193" s="303">
        <f t="shared" si="34"/>
        <v>0.3012268626347398</v>
      </c>
      <c r="J193" s="303">
        <f t="shared" si="34"/>
        <v>0.29197564165167367</v>
      </c>
      <c r="K193" s="303">
        <f t="shared" si="34"/>
        <v>0.30047321339387156</v>
      </c>
      <c r="L193" s="303">
        <f t="shared" si="34"/>
        <v>0.30190427211426107</v>
      </c>
      <c r="M193" s="303">
        <f t="shared" si="34"/>
        <v>0.30048885570649947</v>
      </c>
      <c r="N193" s="303">
        <f t="shared" si="34"/>
        <v>0.29892178617651599</v>
      </c>
      <c r="O193" s="303">
        <f t="shared" si="34"/>
        <v>0.27597712241756306</v>
      </c>
      <c r="P193" s="303">
        <f t="shared" si="34"/>
        <v>0.25851540187271232</v>
      </c>
      <c r="Q193" s="303">
        <f t="shared" si="34"/>
        <v>0.25003063231380596</v>
      </c>
      <c r="R193" s="303">
        <f t="shared" si="34"/>
        <v>0.25410543748463277</v>
      </c>
      <c r="S193" s="303">
        <f t="shared" si="34"/>
        <v>0.27633979705836798</v>
      </c>
      <c r="T193" s="303">
        <f t="shared" si="34"/>
        <v>0.24017667180516869</v>
      </c>
      <c r="U193" s="303">
        <f t="shared" si="34"/>
        <v>0.20871301243030324</v>
      </c>
      <c r="V193" s="303">
        <f t="shared" si="34"/>
        <v>0.20192350703810075</v>
      </c>
      <c r="W193" s="303">
        <f t="shared" si="34"/>
        <v>0.23848716663473379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0.13197282408686722</v>
      </c>
      <c r="C194" s="304">
        <f t="shared" si="35"/>
        <v>0.1667428289938557</v>
      </c>
      <c r="D194" s="304">
        <f t="shared" si="35"/>
        <v>0.11561440033408715</v>
      </c>
      <c r="E194" s="304">
        <f t="shared" si="35"/>
        <v>0.11351487534515861</v>
      </c>
      <c r="F194" s="304">
        <f t="shared" si="35"/>
        <v>8.7681235808723709E-2</v>
      </c>
      <c r="G194" s="304">
        <f t="shared" si="35"/>
        <v>9.6722647022670111E-2</v>
      </c>
      <c r="H194" s="304">
        <f t="shared" si="35"/>
        <v>0.15291544382480907</v>
      </c>
      <c r="I194" s="304">
        <f t="shared" si="35"/>
        <v>0.3012268626347398</v>
      </c>
      <c r="J194" s="304">
        <f t="shared" si="35"/>
        <v>0.29197564165167367</v>
      </c>
      <c r="K194" s="304">
        <f t="shared" si="35"/>
        <v>0.30047321339387156</v>
      </c>
      <c r="L194" s="304">
        <f t="shared" si="35"/>
        <v>0.30190427211426107</v>
      </c>
      <c r="M194" s="304">
        <f t="shared" si="35"/>
        <v>0.30048885570649947</v>
      </c>
      <c r="N194" s="304">
        <f t="shared" si="35"/>
        <v>0.29892178617651599</v>
      </c>
      <c r="O194" s="304">
        <f t="shared" si="35"/>
        <v>0.27597712241756306</v>
      </c>
      <c r="P194" s="304">
        <f t="shared" si="35"/>
        <v>0.25851540187271232</v>
      </c>
      <c r="Q194" s="304">
        <f t="shared" si="35"/>
        <v>0.25003063231380596</v>
      </c>
      <c r="R194" s="304">
        <f t="shared" si="35"/>
        <v>0.25410543748463277</v>
      </c>
      <c r="S194" s="304">
        <f t="shared" si="35"/>
        <v>0.27633979705836798</v>
      </c>
      <c r="T194" s="304">
        <f t="shared" si="35"/>
        <v>0.24017667180516869</v>
      </c>
      <c r="U194" s="304">
        <f t="shared" si="35"/>
        <v>0.20871301243030324</v>
      </c>
      <c r="V194" s="304">
        <f t="shared" si="35"/>
        <v>0.20192350703810075</v>
      </c>
      <c r="W194" s="304">
        <f t="shared" si="35"/>
        <v>0.23848716663473379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0.25311466690513312</v>
      </c>
      <c r="C196" s="303">
        <f t="shared" si="37"/>
        <v>0.31980110989986182</v>
      </c>
      <c r="D196" s="303">
        <f t="shared" si="37"/>
        <v>0.22174035171617773</v>
      </c>
      <c r="E196" s="303">
        <f t="shared" si="37"/>
        <v>0.21771360930228595</v>
      </c>
      <c r="F196" s="303">
        <f t="shared" si="37"/>
        <v>0.16816649146605639</v>
      </c>
      <c r="G196" s="303">
        <f t="shared" si="37"/>
        <v>0.18550728722158283</v>
      </c>
      <c r="H196" s="303">
        <f t="shared" si="37"/>
        <v>0.29328115008655581</v>
      </c>
      <c r="I196" s="303">
        <f t="shared" si="37"/>
        <v>0.57773210148541188</v>
      </c>
      <c r="J196" s="303">
        <f t="shared" si="37"/>
        <v>0.55998890523424127</v>
      </c>
      <c r="K196" s="303">
        <f t="shared" si="37"/>
        <v>0.57628665483466746</v>
      </c>
      <c r="L196" s="303">
        <f t="shared" si="37"/>
        <v>0.57903132559426795</v>
      </c>
      <c r="M196" s="303">
        <f t="shared" si="37"/>
        <v>0.57631665569869295</v>
      </c>
      <c r="N196" s="303">
        <f t="shared" si="37"/>
        <v>0.57331112569777476</v>
      </c>
      <c r="O196" s="303">
        <f t="shared" si="37"/>
        <v>0.52930486179623915</v>
      </c>
      <c r="P196" s="303">
        <f t="shared" si="37"/>
        <v>0.49581450035340724</v>
      </c>
      <c r="Q196" s="303">
        <f t="shared" si="37"/>
        <v>0.47954130444713655</v>
      </c>
      <c r="R196" s="303">
        <f t="shared" si="37"/>
        <v>0.48735649640543144</v>
      </c>
      <c r="S196" s="303">
        <f t="shared" si="37"/>
        <v>0.53000044644813538</v>
      </c>
      <c r="T196" s="303">
        <f t="shared" si="37"/>
        <v>0.46064209584796068</v>
      </c>
      <c r="U196" s="303">
        <f t="shared" si="37"/>
        <v>0.40029699285127374</v>
      </c>
      <c r="V196" s="303">
        <f t="shared" si="37"/>
        <v>0.3872751953131171</v>
      </c>
      <c r="W196" s="303">
        <f t="shared" si="37"/>
        <v>0.45740174283280005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0.25311466690513312</v>
      </c>
      <c r="C197" s="304">
        <f t="shared" si="38"/>
        <v>0.31980110989986182</v>
      </c>
      <c r="D197" s="304">
        <f t="shared" si="38"/>
        <v>0.22174035171617773</v>
      </c>
      <c r="E197" s="304">
        <f t="shared" si="38"/>
        <v>0.21771360930228595</v>
      </c>
      <c r="F197" s="304">
        <f t="shared" si="38"/>
        <v>0.16816649146605639</v>
      </c>
      <c r="G197" s="304">
        <f t="shared" si="38"/>
        <v>0.18550728722158283</v>
      </c>
      <c r="H197" s="304">
        <f t="shared" si="38"/>
        <v>0.29328115008655581</v>
      </c>
      <c r="I197" s="304">
        <f t="shared" si="38"/>
        <v>0.57773210148541188</v>
      </c>
      <c r="J197" s="304">
        <f t="shared" si="38"/>
        <v>0.55998890523424127</v>
      </c>
      <c r="K197" s="304">
        <f t="shared" si="38"/>
        <v>0.57628665483466746</v>
      </c>
      <c r="L197" s="304">
        <f t="shared" si="38"/>
        <v>0.57903132559426795</v>
      </c>
      <c r="M197" s="304">
        <f t="shared" si="38"/>
        <v>0.57631665569869295</v>
      </c>
      <c r="N197" s="304">
        <f t="shared" si="38"/>
        <v>0.57331112569777476</v>
      </c>
      <c r="O197" s="304">
        <f t="shared" si="38"/>
        <v>0.52930486179623915</v>
      </c>
      <c r="P197" s="304">
        <f t="shared" si="38"/>
        <v>0.49581450035340724</v>
      </c>
      <c r="Q197" s="304">
        <f t="shared" si="38"/>
        <v>0.47954130444713655</v>
      </c>
      <c r="R197" s="304">
        <f t="shared" si="38"/>
        <v>0.48735649640543144</v>
      </c>
      <c r="S197" s="304">
        <f t="shared" si="38"/>
        <v>0.53000044644813538</v>
      </c>
      <c r="T197" s="304">
        <f t="shared" si="38"/>
        <v>0.46064209584796068</v>
      </c>
      <c r="U197" s="304">
        <f t="shared" si="38"/>
        <v>0.40029699285127374</v>
      </c>
      <c r="V197" s="304">
        <f t="shared" si="38"/>
        <v>0.3872751953131171</v>
      </c>
      <c r="W197" s="304">
        <f t="shared" si="38"/>
        <v>0.45740174283280005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0.61475049266836268</v>
      </c>
      <c r="C199" s="303">
        <f t="shared" si="40"/>
        <v>0.51329304407846488</v>
      </c>
      <c r="D199" s="303">
        <f t="shared" si="40"/>
        <v>0.66246097516628688</v>
      </c>
      <c r="E199" s="303">
        <f t="shared" si="40"/>
        <v>0.66853147774790078</v>
      </c>
      <c r="F199" s="303">
        <f t="shared" si="40"/>
        <v>0.74399854821697942</v>
      </c>
      <c r="G199" s="303">
        <f t="shared" si="40"/>
        <v>0.71758936683370311</v>
      </c>
      <c r="H199" s="303">
        <f t="shared" si="40"/>
        <v>0.55352225736412453</v>
      </c>
      <c r="I199" s="303">
        <f t="shared" si="40"/>
        <v>0.12030194076539848</v>
      </c>
      <c r="J199" s="303">
        <f t="shared" si="40"/>
        <v>0.14717920808266505</v>
      </c>
      <c r="K199" s="303">
        <f t="shared" si="40"/>
        <v>0.1222096279904286</v>
      </c>
      <c r="L199" s="303">
        <f t="shared" si="40"/>
        <v>0.11795588292777197</v>
      </c>
      <c r="M199" s="303">
        <f t="shared" si="40"/>
        <v>0.12215482663162205</v>
      </c>
      <c r="N199" s="303">
        <f t="shared" si="40"/>
        <v>0.12651312742258586</v>
      </c>
      <c r="O199" s="303">
        <f t="shared" si="40"/>
        <v>0.19378693791437113</v>
      </c>
      <c r="P199" s="303">
        <f t="shared" si="40"/>
        <v>0.24471090200071888</v>
      </c>
      <c r="Q199" s="303">
        <f t="shared" si="40"/>
        <v>0.26963852194747573</v>
      </c>
      <c r="R199" s="303">
        <f t="shared" si="40"/>
        <v>0.25776936535593559</v>
      </c>
      <c r="S199" s="303">
        <f t="shared" si="40"/>
        <v>0.19280988926001077</v>
      </c>
      <c r="T199" s="303">
        <f t="shared" si="40"/>
        <v>0.29841451615679515</v>
      </c>
      <c r="U199" s="303">
        <f t="shared" si="40"/>
        <v>0.38987368464684918</v>
      </c>
      <c r="V199" s="303">
        <f t="shared" si="40"/>
        <v>0.41011280651167664</v>
      </c>
      <c r="W199" s="303">
        <f t="shared" si="40"/>
        <v>0.3031350560906082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8.7739178369749451E-3</v>
      </c>
      <c r="C200" s="304">
        <f t="shared" si="41"/>
        <v>8.7697947087063098E-3</v>
      </c>
      <c r="D200" s="304">
        <f t="shared" si="41"/>
        <v>1.1614373784570683E-2</v>
      </c>
      <c r="E200" s="304">
        <f t="shared" si="41"/>
        <v>1.1787377628774012E-2</v>
      </c>
      <c r="F200" s="304">
        <f t="shared" si="41"/>
        <v>9.1244981458475042E-3</v>
      </c>
      <c r="G200" s="304">
        <f t="shared" si="41"/>
        <v>9.2683060924868589E-3</v>
      </c>
      <c r="H200" s="304">
        <f t="shared" si="41"/>
        <v>1.2616986554747864E-2</v>
      </c>
      <c r="I200" s="304">
        <f t="shared" si="41"/>
        <v>3.6506444129225095E-2</v>
      </c>
      <c r="J200" s="304">
        <f t="shared" si="41"/>
        <v>3.5496382735276881E-2</v>
      </c>
      <c r="K200" s="304">
        <f t="shared" si="41"/>
        <v>3.5771799372873475E-2</v>
      </c>
      <c r="L200" s="304">
        <f t="shared" si="41"/>
        <v>3.566598552329054E-2</v>
      </c>
      <c r="M200" s="304">
        <f t="shared" si="41"/>
        <v>3.612730011286297E-2</v>
      </c>
      <c r="N200" s="304">
        <f t="shared" si="41"/>
        <v>3.8947305897095164E-2</v>
      </c>
      <c r="O200" s="304">
        <f t="shared" si="41"/>
        <v>3.4176662086523681E-2</v>
      </c>
      <c r="P200" s="304">
        <f t="shared" si="41"/>
        <v>3.4447209690016002E-2</v>
      </c>
      <c r="Q200" s="304">
        <f t="shared" si="41"/>
        <v>3.8394637438646941E-2</v>
      </c>
      <c r="R200" s="304">
        <f t="shared" si="41"/>
        <v>3.7778025284887488E-2</v>
      </c>
      <c r="S200" s="304">
        <f t="shared" si="41"/>
        <v>3.8588773855541825E-2</v>
      </c>
      <c r="T200" s="304">
        <f t="shared" si="41"/>
        <v>3.5054056050928421E-2</v>
      </c>
      <c r="U200" s="304">
        <f t="shared" si="41"/>
        <v>3.1550036474325992E-2</v>
      </c>
      <c r="V200" s="304">
        <f t="shared" si="41"/>
        <v>2.6933584554196748E-2</v>
      </c>
      <c r="W200" s="304">
        <f t="shared" si="41"/>
        <v>3.4563759983809401E-2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0.60597657483138778</v>
      </c>
      <c r="C201" s="304">
        <f t="shared" si="42"/>
        <v>0.50452324936975856</v>
      </c>
      <c r="D201" s="304">
        <f t="shared" si="42"/>
        <v>0.65084660138171624</v>
      </c>
      <c r="E201" s="304">
        <f t="shared" si="42"/>
        <v>0.65674410011912676</v>
      </c>
      <c r="F201" s="304">
        <f t="shared" si="42"/>
        <v>0.73487405007113193</v>
      </c>
      <c r="G201" s="304">
        <f t="shared" si="42"/>
        <v>0.70832106074121615</v>
      </c>
      <c r="H201" s="304">
        <f t="shared" si="42"/>
        <v>0.54090527080937667</v>
      </c>
      <c r="I201" s="304">
        <f t="shared" si="42"/>
        <v>8.3795496636173389E-2</v>
      </c>
      <c r="J201" s="304">
        <f t="shared" si="42"/>
        <v>0.11168282534738819</v>
      </c>
      <c r="K201" s="304">
        <f t="shared" si="42"/>
        <v>8.6437828617555126E-2</v>
      </c>
      <c r="L201" s="304">
        <f t="shared" si="42"/>
        <v>8.2289897404481421E-2</v>
      </c>
      <c r="M201" s="304">
        <f t="shared" si="42"/>
        <v>8.602752651875907E-2</v>
      </c>
      <c r="N201" s="304">
        <f t="shared" si="42"/>
        <v>8.7565821525490709E-2</v>
      </c>
      <c r="O201" s="304">
        <f t="shared" si="42"/>
        <v>0.15961027582784745</v>
      </c>
      <c r="P201" s="304">
        <f t="shared" si="42"/>
        <v>0.21026369231070285</v>
      </c>
      <c r="Q201" s="304">
        <f t="shared" si="42"/>
        <v>0.23124388450882877</v>
      </c>
      <c r="R201" s="304">
        <f t="shared" si="42"/>
        <v>0.21999134007104809</v>
      </c>
      <c r="S201" s="304">
        <f t="shared" si="42"/>
        <v>0.15422111540446895</v>
      </c>
      <c r="T201" s="304">
        <f t="shared" si="42"/>
        <v>0.26336046010586672</v>
      </c>
      <c r="U201" s="304">
        <f t="shared" si="42"/>
        <v>0.35832364817252316</v>
      </c>
      <c r="V201" s="304">
        <f t="shared" si="42"/>
        <v>0.38317922195747994</v>
      </c>
      <c r="W201" s="304">
        <f t="shared" si="42"/>
        <v>0.26857129610679881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1.0000000000000002</v>
      </c>
      <c r="E204" s="234">
        <f t="shared" si="44"/>
        <v>1</v>
      </c>
      <c r="F204" s="234">
        <f t="shared" si="44"/>
        <v>1</v>
      </c>
      <c r="G204" s="234">
        <f t="shared" si="44"/>
        <v>1</v>
      </c>
      <c r="H204" s="234">
        <f t="shared" si="44"/>
        <v>1</v>
      </c>
      <c r="I204" s="234">
        <f t="shared" si="44"/>
        <v>0.99999999999999989</v>
      </c>
      <c r="J204" s="234">
        <f t="shared" si="44"/>
        <v>1</v>
      </c>
      <c r="K204" s="234">
        <f t="shared" si="44"/>
        <v>1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0.99999999999999989</v>
      </c>
      <c r="P204" s="234">
        <f t="shared" si="44"/>
        <v>1</v>
      </c>
      <c r="Q204" s="234">
        <f t="shared" si="44"/>
        <v>0.99999999999999989</v>
      </c>
      <c r="R204" s="234">
        <f t="shared" si="44"/>
        <v>1</v>
      </c>
      <c r="S204" s="234">
        <f t="shared" si="44"/>
        <v>0.99999999999999989</v>
      </c>
      <c r="T204" s="234">
        <f t="shared" si="44"/>
        <v>0.99999999999999989</v>
      </c>
      <c r="U204" s="234">
        <f t="shared" si="44"/>
        <v>1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1.3921920769619279E-4</v>
      </c>
      <c r="C209" s="302">
        <f t="shared" si="49"/>
        <v>1.346482035224423E-4</v>
      </c>
      <c r="D209" s="302">
        <f t="shared" si="49"/>
        <v>1.5710609023671785E-4</v>
      </c>
      <c r="E209" s="302">
        <f t="shared" si="49"/>
        <v>2.0736784083770813E-4</v>
      </c>
      <c r="F209" s="302">
        <f t="shared" si="49"/>
        <v>1.3749187066557873E-4</v>
      </c>
      <c r="G209" s="302">
        <f t="shared" si="49"/>
        <v>1.6242861354384534E-4</v>
      </c>
      <c r="H209" s="302">
        <f t="shared" si="49"/>
        <v>2.4683122781682534E-4</v>
      </c>
      <c r="I209" s="302">
        <f t="shared" si="49"/>
        <v>4.5973944492092765E-4</v>
      </c>
      <c r="J209" s="302">
        <f t="shared" si="49"/>
        <v>5.2835189618778082E-4</v>
      </c>
      <c r="K209" s="302">
        <f t="shared" si="49"/>
        <v>6.1741444672942759E-4</v>
      </c>
      <c r="L209" s="302">
        <f t="shared" si="49"/>
        <v>6.6994599782883987E-4</v>
      </c>
      <c r="M209" s="302">
        <f t="shared" si="49"/>
        <v>6.1087063887948047E-4</v>
      </c>
      <c r="N209" s="302">
        <f t="shared" si="49"/>
        <v>7.4698084467383203E-4</v>
      </c>
      <c r="O209" s="302">
        <f t="shared" si="49"/>
        <v>5.4444149232078332E-4</v>
      </c>
      <c r="P209" s="302">
        <f t="shared" si="49"/>
        <v>5.8244073075281247E-4</v>
      </c>
      <c r="Q209" s="302">
        <f t="shared" si="49"/>
        <v>5.2249227882259852E-4</v>
      </c>
      <c r="R209" s="302">
        <f t="shared" si="49"/>
        <v>5.0388606267005637E-4</v>
      </c>
      <c r="S209" s="302">
        <f t="shared" si="49"/>
        <v>5.1746711451582301E-4</v>
      </c>
      <c r="T209" s="302">
        <f t="shared" si="49"/>
        <v>5.2045074651890344E-4</v>
      </c>
      <c r="U209" s="302">
        <f t="shared" si="49"/>
        <v>7.4585520475026884E-4</v>
      </c>
      <c r="V209" s="302">
        <f t="shared" si="49"/>
        <v>4.5313812724748713E-4</v>
      </c>
      <c r="W209" s="302">
        <f t="shared" si="49"/>
        <v>6.0925521775089084E-4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0.43702335106924689</v>
      </c>
      <c r="C210" s="303">
        <f t="shared" si="50"/>
        <v>0.48230046355626827</v>
      </c>
      <c r="D210" s="303">
        <f t="shared" si="50"/>
        <v>0.40529452903885965</v>
      </c>
      <c r="E210" s="303">
        <f t="shared" si="50"/>
        <v>0.4179983291767706</v>
      </c>
      <c r="F210" s="303">
        <f t="shared" si="50"/>
        <v>0.37045221862410749</v>
      </c>
      <c r="G210" s="303">
        <f t="shared" si="50"/>
        <v>0.37273588798805046</v>
      </c>
      <c r="H210" s="303">
        <f t="shared" si="50"/>
        <v>0.45108442186285036</v>
      </c>
      <c r="I210" s="303">
        <f t="shared" si="50"/>
        <v>0.6270738828437844</v>
      </c>
      <c r="J210" s="303">
        <f t="shared" si="50"/>
        <v>0.62294822954133577</v>
      </c>
      <c r="K210" s="303">
        <f t="shared" si="50"/>
        <v>0.60443509684803354</v>
      </c>
      <c r="L210" s="303">
        <f t="shared" si="50"/>
        <v>0.61837400442775303</v>
      </c>
      <c r="M210" s="303">
        <f t="shared" si="50"/>
        <v>0.60152132005852088</v>
      </c>
      <c r="N210" s="303">
        <f t="shared" si="50"/>
        <v>0.5901841295718625</v>
      </c>
      <c r="O210" s="303">
        <f t="shared" si="50"/>
        <v>0.57635584293729902</v>
      </c>
      <c r="P210" s="303">
        <f t="shared" si="50"/>
        <v>0.56231081600847577</v>
      </c>
      <c r="Q210" s="303">
        <f t="shared" si="50"/>
        <v>0.5561251971653921</v>
      </c>
      <c r="R210" s="303">
        <f t="shared" si="50"/>
        <v>0.58527390468304696</v>
      </c>
      <c r="S210" s="303">
        <f t="shared" si="50"/>
        <v>0.58538657001958672</v>
      </c>
      <c r="T210" s="303">
        <f t="shared" si="50"/>
        <v>0.54997349623971592</v>
      </c>
      <c r="U210" s="303">
        <f t="shared" si="50"/>
        <v>0.51089550937413764</v>
      </c>
      <c r="V210" s="303">
        <f t="shared" si="50"/>
        <v>0.49644391477994976</v>
      </c>
      <c r="W210" s="303">
        <f t="shared" si="50"/>
        <v>0.54255115691490652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0.43702335106924689</v>
      </c>
      <c r="C211" s="304">
        <f t="shared" si="51"/>
        <v>0.48230046355626827</v>
      </c>
      <c r="D211" s="304">
        <f t="shared" si="51"/>
        <v>0.40529452903885965</v>
      </c>
      <c r="E211" s="304">
        <f t="shared" si="51"/>
        <v>0.4179983291767706</v>
      </c>
      <c r="F211" s="304">
        <f t="shared" si="51"/>
        <v>0.37045221862410749</v>
      </c>
      <c r="G211" s="304">
        <f t="shared" si="51"/>
        <v>0.37273588798805046</v>
      </c>
      <c r="H211" s="304">
        <f t="shared" si="51"/>
        <v>0.45108442186285036</v>
      </c>
      <c r="I211" s="304">
        <f t="shared" si="51"/>
        <v>0.6270738828437844</v>
      </c>
      <c r="J211" s="304">
        <f t="shared" si="51"/>
        <v>0.62294822954133577</v>
      </c>
      <c r="K211" s="304">
        <f t="shared" si="51"/>
        <v>0.60443509684803354</v>
      </c>
      <c r="L211" s="304">
        <f t="shared" si="51"/>
        <v>0.61837400442775303</v>
      </c>
      <c r="M211" s="304">
        <f t="shared" si="51"/>
        <v>0.60152132005852088</v>
      </c>
      <c r="N211" s="304">
        <f t="shared" si="51"/>
        <v>0.5901841295718625</v>
      </c>
      <c r="O211" s="304">
        <f t="shared" si="51"/>
        <v>0.57635584293729902</v>
      </c>
      <c r="P211" s="304">
        <f t="shared" si="51"/>
        <v>0.56231081600847577</v>
      </c>
      <c r="Q211" s="304">
        <f t="shared" si="51"/>
        <v>0.5561251971653921</v>
      </c>
      <c r="R211" s="304">
        <f t="shared" si="51"/>
        <v>0.58527390468304696</v>
      </c>
      <c r="S211" s="304">
        <f t="shared" si="51"/>
        <v>0.58538657001958672</v>
      </c>
      <c r="T211" s="304">
        <f t="shared" si="51"/>
        <v>0.54997349623971592</v>
      </c>
      <c r="U211" s="304">
        <f t="shared" si="51"/>
        <v>0.51089550937413764</v>
      </c>
      <c r="V211" s="304">
        <f t="shared" si="51"/>
        <v>0.49644391477994976</v>
      </c>
      <c r="W211" s="304">
        <f t="shared" si="51"/>
        <v>0.54255115691490652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0.14396136459841077</v>
      </c>
      <c r="C213" s="303">
        <f t="shared" si="53"/>
        <v>0.17483801251816489</v>
      </c>
      <c r="D213" s="303">
        <f t="shared" si="53"/>
        <v>0.12513098364010569</v>
      </c>
      <c r="E213" s="303">
        <f t="shared" si="53"/>
        <v>0.12449043964549815</v>
      </c>
      <c r="F213" s="303">
        <f t="shared" si="53"/>
        <v>9.9554678311748676E-2</v>
      </c>
      <c r="G213" s="303">
        <f t="shared" si="53"/>
        <v>0.11037132380760591</v>
      </c>
      <c r="H213" s="303">
        <f t="shared" si="53"/>
        <v>0.17042623043811084</v>
      </c>
      <c r="I213" s="303">
        <f t="shared" si="53"/>
        <v>0.23786264112266409</v>
      </c>
      <c r="J213" s="303">
        <f t="shared" si="53"/>
        <v>0.22871409521553904</v>
      </c>
      <c r="K213" s="303">
        <f t="shared" si="53"/>
        <v>0.22853570534571727</v>
      </c>
      <c r="L213" s="303">
        <f t="shared" si="53"/>
        <v>0.23162576915348804</v>
      </c>
      <c r="M213" s="303">
        <f t="shared" si="53"/>
        <v>0.22413339461733481</v>
      </c>
      <c r="N213" s="303">
        <f t="shared" si="53"/>
        <v>0.22604984297874742</v>
      </c>
      <c r="O213" s="303">
        <f t="shared" si="53"/>
        <v>0.20486105037915414</v>
      </c>
      <c r="P213" s="303">
        <f t="shared" si="53"/>
        <v>0.19927462801266155</v>
      </c>
      <c r="Q213" s="303">
        <f t="shared" si="53"/>
        <v>0.21004838711890908</v>
      </c>
      <c r="R213" s="303">
        <f t="shared" si="53"/>
        <v>0.21145117368610686</v>
      </c>
      <c r="S213" s="303">
        <f t="shared" si="53"/>
        <v>0.21359752041137936</v>
      </c>
      <c r="T213" s="303">
        <f t="shared" si="53"/>
        <v>0.20696500909416798</v>
      </c>
      <c r="U213" s="303">
        <f t="shared" si="53"/>
        <v>0.17702732655563144</v>
      </c>
      <c r="V213" s="303">
        <f t="shared" si="53"/>
        <v>0.16870977050254959</v>
      </c>
      <c r="W213" s="303">
        <f t="shared" si="53"/>
        <v>0.18898190857357661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0.14396136459841077</v>
      </c>
      <c r="C214" s="304">
        <f t="shared" si="54"/>
        <v>0.17483801251816489</v>
      </c>
      <c r="D214" s="304">
        <f t="shared" si="54"/>
        <v>0.12513098364010569</v>
      </c>
      <c r="E214" s="304">
        <f t="shared" si="54"/>
        <v>0.12449043964549815</v>
      </c>
      <c r="F214" s="304">
        <f t="shared" si="54"/>
        <v>9.9554678311748676E-2</v>
      </c>
      <c r="G214" s="304">
        <f t="shared" si="54"/>
        <v>0.11037132380760591</v>
      </c>
      <c r="H214" s="304">
        <f t="shared" si="54"/>
        <v>0.17042623043811084</v>
      </c>
      <c r="I214" s="304">
        <f t="shared" si="54"/>
        <v>0.23786264112266409</v>
      </c>
      <c r="J214" s="304">
        <f t="shared" si="54"/>
        <v>0.22871409521553904</v>
      </c>
      <c r="K214" s="304">
        <f t="shared" si="54"/>
        <v>0.22853570534571727</v>
      </c>
      <c r="L214" s="304">
        <f t="shared" si="54"/>
        <v>0.23162576915348804</v>
      </c>
      <c r="M214" s="304">
        <f t="shared" si="54"/>
        <v>0.22413339461733481</v>
      </c>
      <c r="N214" s="304">
        <f t="shared" si="54"/>
        <v>0.22604984297874742</v>
      </c>
      <c r="O214" s="304">
        <f t="shared" si="54"/>
        <v>0.20486105037915414</v>
      </c>
      <c r="P214" s="304">
        <f t="shared" si="54"/>
        <v>0.19927462801266155</v>
      </c>
      <c r="Q214" s="304">
        <f t="shared" si="54"/>
        <v>0.21004838711890908</v>
      </c>
      <c r="R214" s="304">
        <f t="shared" si="54"/>
        <v>0.21145117368610686</v>
      </c>
      <c r="S214" s="304">
        <f t="shared" si="54"/>
        <v>0.21359752041137936</v>
      </c>
      <c r="T214" s="304">
        <f t="shared" si="54"/>
        <v>0.20696500909416798</v>
      </c>
      <c r="U214" s="304">
        <f t="shared" si="54"/>
        <v>0.17702732655563144</v>
      </c>
      <c r="V214" s="304">
        <f t="shared" si="54"/>
        <v>0.16870977050254959</v>
      </c>
      <c r="W214" s="304">
        <f t="shared" si="54"/>
        <v>0.18898190857357661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0.30143021356915939</v>
      </c>
      <c r="C216" s="303">
        <f t="shared" si="56"/>
        <v>0.24169306521164524</v>
      </c>
      <c r="D216" s="303">
        <f t="shared" si="56"/>
        <v>0.32193229272515822</v>
      </c>
      <c r="E216" s="303">
        <f t="shared" si="56"/>
        <v>0.32918305169322776</v>
      </c>
      <c r="F216" s="303">
        <f t="shared" si="56"/>
        <v>0.37996940272032143</v>
      </c>
      <c r="G216" s="303">
        <f t="shared" si="56"/>
        <v>0.36824426287589412</v>
      </c>
      <c r="H216" s="303">
        <f t="shared" si="56"/>
        <v>0.27651067429106496</v>
      </c>
      <c r="I216" s="303">
        <f t="shared" si="56"/>
        <v>3.5798322476190622E-2</v>
      </c>
      <c r="J216" s="303">
        <f t="shared" si="56"/>
        <v>4.563355722612282E-2</v>
      </c>
      <c r="K216" s="303">
        <f t="shared" si="56"/>
        <v>3.5275973453988078E-2</v>
      </c>
      <c r="L216" s="303">
        <f t="shared" si="56"/>
        <v>3.4073387991725275E-2</v>
      </c>
      <c r="M216" s="303">
        <f t="shared" si="56"/>
        <v>3.4538410463318542E-2</v>
      </c>
      <c r="N216" s="303">
        <f t="shared" si="56"/>
        <v>3.6030040440892183E-2</v>
      </c>
      <c r="O216" s="303">
        <f t="shared" si="56"/>
        <v>5.8928304173450428E-2</v>
      </c>
      <c r="P216" s="303">
        <f t="shared" si="56"/>
        <v>7.8730939808166506E-2</v>
      </c>
      <c r="Q216" s="303">
        <f t="shared" si="56"/>
        <v>9.4354924601298906E-2</v>
      </c>
      <c r="R216" s="303">
        <f t="shared" si="56"/>
        <v>8.9144257213047445E-2</v>
      </c>
      <c r="S216" s="303">
        <f t="shared" si="56"/>
        <v>6.0291170480722564E-2</v>
      </c>
      <c r="T216" s="303">
        <f t="shared" si="56"/>
        <v>0.10900171887059212</v>
      </c>
      <c r="U216" s="303">
        <f t="shared" si="56"/>
        <v>0.14292029550085911</v>
      </c>
      <c r="V216" s="303">
        <f t="shared" si="56"/>
        <v>0.14933731909967843</v>
      </c>
      <c r="W216" s="303">
        <f t="shared" si="56"/>
        <v>0.10199220097468344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2.9106544108252396E-3</v>
      </c>
      <c r="C217" s="304">
        <f t="shared" si="57"/>
        <v>2.7879817942098747E-3</v>
      </c>
      <c r="D217" s="304">
        <f t="shared" si="57"/>
        <v>3.8151447846584857E-3</v>
      </c>
      <c r="E217" s="304">
        <f t="shared" si="57"/>
        <v>3.9198629743987237E-3</v>
      </c>
      <c r="F217" s="304">
        <f t="shared" si="57"/>
        <v>3.1585226876880493E-3</v>
      </c>
      <c r="G217" s="304">
        <f t="shared" si="57"/>
        <v>3.2267140705764157E-3</v>
      </c>
      <c r="H217" s="304">
        <f t="shared" si="57"/>
        <v>4.2644826727823828E-3</v>
      </c>
      <c r="I217" s="304">
        <f t="shared" si="57"/>
        <v>5.9163866492144696E-3</v>
      </c>
      <c r="J217" s="304">
        <f t="shared" si="57"/>
        <v>6.1252691268925243E-3</v>
      </c>
      <c r="K217" s="304">
        <f t="shared" si="57"/>
        <v>5.5861469303750957E-3</v>
      </c>
      <c r="L217" s="304">
        <f t="shared" si="57"/>
        <v>5.5619154547093454E-3</v>
      </c>
      <c r="M217" s="304">
        <f t="shared" si="57"/>
        <v>5.5602277581392173E-3</v>
      </c>
      <c r="N217" s="304">
        <f t="shared" si="57"/>
        <v>6.1255243785344696E-3</v>
      </c>
      <c r="O217" s="304">
        <f t="shared" si="57"/>
        <v>5.4222811043100937E-3</v>
      </c>
      <c r="P217" s="304">
        <f t="shared" si="57"/>
        <v>5.5352712095673084E-3</v>
      </c>
      <c r="Q217" s="304">
        <f t="shared" si="57"/>
        <v>6.6241630479017292E-3</v>
      </c>
      <c r="R217" s="304">
        <f t="shared" si="57"/>
        <v>6.4724868056168349E-3</v>
      </c>
      <c r="S217" s="304">
        <f t="shared" si="57"/>
        <v>6.4577315898846797E-3</v>
      </c>
      <c r="T217" s="304">
        <f t="shared" si="57"/>
        <v>6.5139147877813991E-3</v>
      </c>
      <c r="U217" s="304">
        <f t="shared" si="57"/>
        <v>5.6673205266541222E-3</v>
      </c>
      <c r="V217" s="304">
        <f t="shared" si="57"/>
        <v>4.7564548094768764E-3</v>
      </c>
      <c r="W217" s="304">
        <f t="shared" si="57"/>
        <v>5.8818146311316521E-3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0.29851955915833411</v>
      </c>
      <c r="C218" s="304">
        <f t="shared" si="58"/>
        <v>0.23890508341743535</v>
      </c>
      <c r="D218" s="304">
        <f t="shared" si="58"/>
        <v>0.31811714794049978</v>
      </c>
      <c r="E218" s="304">
        <f t="shared" si="58"/>
        <v>0.32526318871882903</v>
      </c>
      <c r="F218" s="304">
        <f t="shared" si="58"/>
        <v>0.37681088003263336</v>
      </c>
      <c r="G218" s="304">
        <f t="shared" si="58"/>
        <v>0.36501754880531773</v>
      </c>
      <c r="H218" s="304">
        <f t="shared" si="58"/>
        <v>0.27224619161828262</v>
      </c>
      <c r="I218" s="304">
        <f t="shared" si="58"/>
        <v>2.9881935826976153E-2</v>
      </c>
      <c r="J218" s="304">
        <f t="shared" si="58"/>
        <v>3.9508288099230293E-2</v>
      </c>
      <c r="K218" s="304">
        <f t="shared" si="58"/>
        <v>2.9689826523612985E-2</v>
      </c>
      <c r="L218" s="304">
        <f t="shared" si="58"/>
        <v>2.8511472537015924E-2</v>
      </c>
      <c r="M218" s="304">
        <f t="shared" si="58"/>
        <v>2.8978182705179326E-2</v>
      </c>
      <c r="N218" s="304">
        <f t="shared" si="58"/>
        <v>2.9904516062357719E-2</v>
      </c>
      <c r="O218" s="304">
        <f t="shared" si="58"/>
        <v>5.3506023069140332E-2</v>
      </c>
      <c r="P218" s="304">
        <f t="shared" si="58"/>
        <v>7.319566859859919E-2</v>
      </c>
      <c r="Q218" s="304">
        <f t="shared" si="58"/>
        <v>8.7730761553397166E-2</v>
      </c>
      <c r="R218" s="304">
        <f t="shared" si="58"/>
        <v>8.2671770407430609E-2</v>
      </c>
      <c r="S218" s="304">
        <f t="shared" si="58"/>
        <v>5.3833438890837873E-2</v>
      </c>
      <c r="T218" s="304">
        <f t="shared" si="58"/>
        <v>0.10248780408281072</v>
      </c>
      <c r="U218" s="304">
        <f t="shared" si="58"/>
        <v>0.13725297497420499</v>
      </c>
      <c r="V218" s="304">
        <f t="shared" si="58"/>
        <v>0.14458086429020156</v>
      </c>
      <c r="W218" s="304">
        <f t="shared" si="58"/>
        <v>9.611038634355179E-2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0.11744585155548684</v>
      </c>
      <c r="C220" s="312">
        <f t="shared" si="60"/>
        <v>0.10103381051039916</v>
      </c>
      <c r="D220" s="312">
        <f t="shared" si="60"/>
        <v>0.14748508850563974</v>
      </c>
      <c r="E220" s="312">
        <f t="shared" si="60"/>
        <v>0.12812081164366579</v>
      </c>
      <c r="F220" s="312">
        <f t="shared" si="60"/>
        <v>0.14988620847315692</v>
      </c>
      <c r="G220" s="312">
        <f t="shared" si="60"/>
        <v>0.1484860967149057</v>
      </c>
      <c r="H220" s="312">
        <f t="shared" si="60"/>
        <v>0.10173184218015695</v>
      </c>
      <c r="I220" s="312">
        <f t="shared" si="60"/>
        <v>9.8805414112439829E-2</v>
      </c>
      <c r="J220" s="312">
        <f t="shared" si="60"/>
        <v>0.10217576612081451</v>
      </c>
      <c r="K220" s="312">
        <f t="shared" si="60"/>
        <v>0.13113580990553173</v>
      </c>
      <c r="L220" s="312">
        <f t="shared" si="60"/>
        <v>0.1152568924292048</v>
      </c>
      <c r="M220" s="312">
        <f t="shared" si="60"/>
        <v>0.13919600422194628</v>
      </c>
      <c r="N220" s="312">
        <f t="shared" si="60"/>
        <v>0.14698900616382418</v>
      </c>
      <c r="O220" s="312">
        <f t="shared" si="60"/>
        <v>0.15931036101777554</v>
      </c>
      <c r="P220" s="312">
        <f t="shared" si="60"/>
        <v>0.15910117543994332</v>
      </c>
      <c r="Q220" s="312">
        <f t="shared" si="60"/>
        <v>0.13894899883557724</v>
      </c>
      <c r="R220" s="312">
        <f t="shared" si="60"/>
        <v>0.11362677835512866</v>
      </c>
      <c r="S220" s="312">
        <f t="shared" si="60"/>
        <v>0.14020727197379537</v>
      </c>
      <c r="T220" s="312">
        <f t="shared" si="60"/>
        <v>0.13353932504900504</v>
      </c>
      <c r="U220" s="312">
        <f t="shared" si="60"/>
        <v>0.16841101336462155</v>
      </c>
      <c r="V220" s="312">
        <f t="shared" si="60"/>
        <v>0.18505585749057474</v>
      </c>
      <c r="W220" s="312">
        <f t="shared" si="60"/>
        <v>0.16586547831908255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0.61742803329279583</v>
      </c>
      <c r="C243" s="274">
        <f>IF(C$72=0,0,C$72/NFM_fec!C$72)</f>
        <v>0.76716709113188497</v>
      </c>
      <c r="D243" s="274">
        <f>IF(D$72=0,0,D$72/NFM_fec!D$72)</f>
        <v>0.55253100839173741</v>
      </c>
      <c r="E243" s="274">
        <f>IF(E$72=0,0,E$72/NFM_fec!E$72)</f>
        <v>0.55537361045555722</v>
      </c>
      <c r="F243" s="274">
        <f>IF(F$72=0,0,F$72/NFM_fec!F$72)</f>
        <v>0.48356649056754503</v>
      </c>
      <c r="G243" s="274">
        <f>IF(G$72=0,0,G$72/NFM_fec!G$72)</f>
        <v>0.49514582148669956</v>
      </c>
      <c r="H243" s="274">
        <f>IF(H$72=0,0,H$72/NFM_fec!H$72)</f>
        <v>0.66308738081478291</v>
      </c>
      <c r="I243" s="274">
        <f>IF(I$72=0,0,I$72/NFM_fec!I$72)</f>
        <v>0.33119841498870634</v>
      </c>
      <c r="J243" s="274">
        <f>IF(J$72=0,0,J$72/NFM_fec!J$72)</f>
        <v>0.37119495201062919</v>
      </c>
      <c r="K243" s="274">
        <f>IF(K$72=0,0,K$72/NFM_fec!K$72)</f>
        <v>0.31311831115467187</v>
      </c>
      <c r="L243" s="274">
        <f>IF(L$72=0,0,L$72/NFM_fec!L$72)</f>
        <v>0.32918988268630472</v>
      </c>
      <c r="M243" s="274">
        <f>IF(M$72=0,0,M$72/NFM_fec!M$72)</f>
        <v>0.34630946819092184</v>
      </c>
      <c r="N243" s="274">
        <f>IF(N$72=0,0,N$72/NFM_fec!N$72)</f>
        <v>0.33645813180267536</v>
      </c>
      <c r="O243" s="274">
        <f>IF(O$72=0,0,O$72/NFM_fec!O$72)</f>
        <v>0.32222879419452477</v>
      </c>
      <c r="P243" s="274">
        <f>IF(P$72=0,0,P$72/NFM_fec!P$72)</f>
        <v>0.304900742617354</v>
      </c>
      <c r="Q243" s="274">
        <f>IF(Q$72=0,0,Q$72/NFM_fec!Q$72)</f>
        <v>0.37932342912402739</v>
      </c>
      <c r="R243" s="274">
        <f>IF(R$72=0,0,R$72/NFM_fec!R$72)</f>
        <v>0.38400232983136207</v>
      </c>
      <c r="S243" s="274">
        <f>IF(S$72=0,0,S$72/NFM_fec!S$72)</f>
        <v>0.35176510608736661</v>
      </c>
      <c r="T243" s="274">
        <f>IF(T$72=0,0,T$72/NFM_fec!T$72)</f>
        <v>0.43909952670297725</v>
      </c>
      <c r="U243" s="274">
        <f>IF(U$72=0,0,U$72/NFM_fec!U$72)</f>
        <v>0.36012512878269581</v>
      </c>
      <c r="V243" s="274">
        <f>IF(V$72=0,0,V$72/NFM_fec!V$72)</f>
        <v>0.35284655843028118</v>
      </c>
      <c r="W243" s="274">
        <f>IF(W$72=0,0,W$72/NFM_fec!W$72)</f>
        <v>0.29231422381489131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3.0098101645559597E-2</v>
      </c>
      <c r="C248" s="277">
        <f>IF(C$77=0,0,C$77/NFM_fec!C$77)</f>
        <v>3.7791386535211559E-2</v>
      </c>
      <c r="D248" s="277">
        <f>IF(D$77=0,0,D$77/NFM_fec!D$77)</f>
        <v>3.0585921979812504E-2</v>
      </c>
      <c r="E248" s="277">
        <f>IF(E$77=0,0,E$77/NFM_fec!E$77)</f>
        <v>4.0108926856357328E-2</v>
      </c>
      <c r="F248" s="277">
        <f>IF(F$77=0,0,F$77/NFM_fec!F$77)</f>
        <v>2.2257558517561581E-2</v>
      </c>
      <c r="G248" s="277">
        <f>IF(G$77=0,0,G$77/NFM_fec!G$77)</f>
        <v>2.6781580217044659E-2</v>
      </c>
      <c r="H248" s="277">
        <f>IF(H$77=0,0,H$77/NFM_fec!H$77)</f>
        <v>5.6119116540168386E-2</v>
      </c>
      <c r="I248" s="277">
        <f>IF(I$77=0,0,I$77/NFM_fec!I$77)</f>
        <v>0.1101474228960322</v>
      </c>
      <c r="J248" s="277">
        <f>IF(J$77=0,0,J$77/NFM_fec!J$77)</f>
        <v>0.1331847384649448</v>
      </c>
      <c r="K248" s="277">
        <f>IF(K$77=0,0,K$77/NFM_fec!K$77)</f>
        <v>0.14510942757626111</v>
      </c>
      <c r="L248" s="277">
        <f>IF(L$77=0,0,L$77/NFM_fec!L$77)</f>
        <v>0.16577788624135356</v>
      </c>
      <c r="M248" s="277">
        <f>IF(M$77=0,0,M$77/NFM_fec!M$77)</f>
        <v>0.16113116691175172</v>
      </c>
      <c r="N248" s="277">
        <f>IF(N$77=0,0,N$77/NFM_fec!N$77)</f>
        <v>0.18730752878906734</v>
      </c>
      <c r="O248" s="277">
        <f>IF(O$77=0,0,O$77/NFM_fec!O$77)</f>
        <v>0.12958356282630237</v>
      </c>
      <c r="P248" s="277">
        <f>IF(P$77=0,0,P$77/NFM_fec!P$77)</f>
        <v>0.12952024810400406</v>
      </c>
      <c r="Q248" s="277">
        <f>IF(Q$77=0,0,Q$77/NFM_fec!Q$77)</f>
        <v>0.13468716550987431</v>
      </c>
      <c r="R248" s="277">
        <f>IF(R$77=0,0,R$77/NFM_fec!R$77)</f>
        <v>0.13241733431338085</v>
      </c>
      <c r="S248" s="277">
        <f>IF(S$77=0,0,S$77/NFM_fec!S$77)</f>
        <v>0.12747325258295791</v>
      </c>
      <c r="T248" s="277">
        <f>IF(T$77=0,0,T$77/NFM_fec!T$77)</f>
        <v>0.14414808444097282</v>
      </c>
      <c r="U248" s="277">
        <f>IF(U$77=0,0,U$77/NFM_fec!U$77)</f>
        <v>0.17522313593063357</v>
      </c>
      <c r="V248" s="277">
        <f>IF(V$77=0,0,V$77/NFM_fec!V$77)</f>
        <v>0.10609308527415102</v>
      </c>
      <c r="W248" s="277">
        <f>IF(W$77=0,0,W$77/NFM_fec!W$77)</f>
        <v>0.12262325112881235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0.28909948338110897</v>
      </c>
      <c r="C249" s="278">
        <f>IF(C$83=0,0,C$83/NFM_fec!C$83)</f>
        <v>0.45633354468450776</v>
      </c>
      <c r="D249" s="278">
        <f>IF(D$83=0,0,D$83/NFM_fec!D$83)</f>
        <v>0.22603717198661741</v>
      </c>
      <c r="E249" s="278">
        <f>IF(E$83=0,0,E$83/NFM_fec!E$83)</f>
        <v>0.2231745182196736</v>
      </c>
      <c r="F249" s="278">
        <f>IF(F$83=0,0,F$83/NFM_fec!F$83)</f>
        <v>0.14923158947107359</v>
      </c>
      <c r="G249" s="278">
        <f>IF(G$83=0,0,G$83/NFM_fec!G$83)</f>
        <v>0.16863326088997033</v>
      </c>
      <c r="H249" s="278">
        <f>IF(H$83=0,0,H$83/NFM_fec!H$83)</f>
        <v>0.36017090642297628</v>
      </c>
      <c r="I249" s="278">
        <f>IF(I$83=0,0,I$83/NFM_fec!I$83)</f>
        <v>0.51972992276368335</v>
      </c>
      <c r="J249" s="278">
        <f>IF(J$83=0,0,J$83/NFM_fec!J$83)</f>
        <v>0.52622809760747147</v>
      </c>
      <c r="K249" s="278">
        <f>IF(K$83=0,0,K$83/NFM_fec!K$83)</f>
        <v>0.48997993376365695</v>
      </c>
      <c r="L249" s="278">
        <f>IF(L$83=0,0,L$83/NFM_fec!L$83)</f>
        <v>0.52272885275404135</v>
      </c>
      <c r="M249" s="278">
        <f>IF(M$83=0,0,M$83/NFM_fec!M$83)</f>
        <v>0.53920016994810915</v>
      </c>
      <c r="N249" s="278">
        <f>IF(N$83=0,0,N$83/NFM_fec!N$83)</f>
        <v>0.51713749122614305</v>
      </c>
      <c r="O249" s="278">
        <f>IF(O$83=0,0,O$83/NFM_fec!O$83)</f>
        <v>0.4450477350626465</v>
      </c>
      <c r="P249" s="278">
        <f>IF(P$83=0,0,P$83/NFM_fec!P$83)</f>
        <v>0.40446250404303813</v>
      </c>
      <c r="Q249" s="278">
        <f>IF(Q$83=0,0,Q$83/NFM_fec!Q$83)</f>
        <v>0.49397396156968071</v>
      </c>
      <c r="R249" s="278">
        <f>IF(R$83=0,0,R$83/NFM_fec!R$83)</f>
        <v>0.50689099305432384</v>
      </c>
      <c r="S249" s="278">
        <f>IF(S$83=0,0,S$83/NFM_fec!S$83)</f>
        <v>0.48029495332127364</v>
      </c>
      <c r="T249" s="278">
        <f>IF(T$83=0,0,T$83/NFM_fec!T$83)</f>
        <v>0.52314412911745267</v>
      </c>
      <c r="U249" s="278">
        <f>IF(U$83=0,0,U$83/NFM_fec!U$83)</f>
        <v>0.37971247019519566</v>
      </c>
      <c r="V249" s="278">
        <f>IF(V$83=0,0,V$83/NFM_fec!V$83)</f>
        <v>0.36061422011674532</v>
      </c>
      <c r="W249" s="278">
        <f>IF(W$83=0,0,W$83/NFM_fec!W$83)</f>
        <v>0.34732733833573615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0.28909948338110891</v>
      </c>
      <c r="C250" s="278">
        <f>IF(C$90=0,0,C$90/NFM_fec!C$90)</f>
        <v>0.45633354468450787</v>
      </c>
      <c r="D250" s="278">
        <f>IF(D$90=0,0,D$90/NFM_fec!D$90)</f>
        <v>0.22603717198661744</v>
      </c>
      <c r="E250" s="278">
        <f>IF(E$90=0,0,E$90/NFM_fec!E$90)</f>
        <v>0.2231745182196736</v>
      </c>
      <c r="F250" s="278">
        <f>IF(F$90=0,0,F$90/NFM_fec!F$90)</f>
        <v>0.14923158947107357</v>
      </c>
      <c r="G250" s="278">
        <f>IF(G$90=0,0,G$90/NFM_fec!G$90)</f>
        <v>0.16863326088997027</v>
      </c>
      <c r="H250" s="278">
        <f>IF(H$90=0,0,H$90/NFM_fec!H$90)</f>
        <v>0.36017090642297628</v>
      </c>
      <c r="I250" s="278">
        <f>IF(I$90=0,0,I$90/NFM_fec!I$90)</f>
        <v>0.51972992276368324</v>
      </c>
      <c r="J250" s="278">
        <f>IF(J$90=0,0,J$90/NFM_fec!J$90)</f>
        <v>0.52622809760747147</v>
      </c>
      <c r="K250" s="278">
        <f>IF(K$90=0,0,K$90/NFM_fec!K$90)</f>
        <v>0.48997993376365701</v>
      </c>
      <c r="L250" s="278">
        <f>IF(L$90=0,0,L$90/NFM_fec!L$90)</f>
        <v>0.52272885275404157</v>
      </c>
      <c r="M250" s="278">
        <f>IF(M$90=0,0,M$90/NFM_fec!M$90)</f>
        <v>0.53920016994810926</v>
      </c>
      <c r="N250" s="278">
        <f>IF(N$90=0,0,N$90/NFM_fec!N$90)</f>
        <v>0.51713749122614294</v>
      </c>
      <c r="O250" s="278">
        <f>IF(O$90=0,0,O$90/NFM_fec!O$90)</f>
        <v>0.44504773506264661</v>
      </c>
      <c r="P250" s="278">
        <f>IF(P$90=0,0,P$90/NFM_fec!P$90)</f>
        <v>0.40446250404303824</v>
      </c>
      <c r="Q250" s="278">
        <f>IF(Q$90=0,0,Q$90/NFM_fec!Q$90)</f>
        <v>0.49397396156968104</v>
      </c>
      <c r="R250" s="278">
        <f>IF(R$90=0,0,R$90/NFM_fec!R$90)</f>
        <v>0.50689099305432384</v>
      </c>
      <c r="S250" s="278">
        <f>IF(S$90=0,0,S$90/NFM_fec!S$90)</f>
        <v>0.4802949533212737</v>
      </c>
      <c r="T250" s="278">
        <f>IF(T$90=0,0,T$90/NFM_fec!T$90)</f>
        <v>0.52314412911745267</v>
      </c>
      <c r="U250" s="278">
        <f>IF(U$90=0,0,U$90/NFM_fec!U$90)</f>
        <v>0.37971247019519538</v>
      </c>
      <c r="V250" s="278">
        <f>IF(V$90=0,0,V$90/NFM_fec!V$90)</f>
        <v>0.36061422011674532</v>
      </c>
      <c r="W250" s="278">
        <f>IF(W$90=0,0,W$90/NFM_fec!W$90)</f>
        <v>0.3473273383357362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2.5801242271459763</v>
      </c>
      <c r="C251" s="279">
        <f>IF(C$97=0,0,C$97/NFM_fec!C$97)</f>
        <v>2.5975246643493675</v>
      </c>
      <c r="D251" s="279">
        <f>IF(D$97=0,0,D$97/NFM_fec!D$97)</f>
        <v>2.5261574528808137</v>
      </c>
      <c r="E251" s="279">
        <f>IF(E$97=0,0,E$97/NFM_fec!E$97)</f>
        <v>2.5557905521300781</v>
      </c>
      <c r="F251" s="279">
        <f>IF(F$97=0,0,F$97/NFM_fec!F$97)</f>
        <v>2.5610111901483132</v>
      </c>
      <c r="G251" s="279">
        <f>IF(G$97=0,0,G$97/NFM_fec!G$97)</f>
        <v>2.5229629313644129</v>
      </c>
      <c r="H251" s="279">
        <f>IF(H$97=0,0,H$97/NFM_fec!H$97)</f>
        <v>2.4786546822691933</v>
      </c>
      <c r="I251" s="279">
        <f>IF(I$97=0,0,I$97/NFM_fec!I$97)</f>
        <v>9.7056081209385761E-2</v>
      </c>
      <c r="J251" s="279">
        <f>IF(J$97=0,0,J$97/NFM_fec!J$97)</f>
        <v>0.14784973302733206</v>
      </c>
      <c r="K251" s="279">
        <f>IF(K$97=0,0,K$97/NFM_fec!K$97)</f>
        <v>9.32517230100295E-2</v>
      </c>
      <c r="L251" s="279">
        <f>IF(L$97=0,0,L$97/NFM_fec!L$97)</f>
        <v>9.3365597793460972E-2</v>
      </c>
      <c r="M251" s="279">
        <f>IF(M$97=0,0,M$97/NFM_fec!M$97)</f>
        <v>0.1038151801226154</v>
      </c>
      <c r="N251" s="279">
        <f>IF(N$97=0,0,N$97/NFM_fec!N$97)</f>
        <v>0.10559179946516557</v>
      </c>
      <c r="O251" s="279">
        <f>IF(O$97=0,0,O$97/NFM_fec!O$97)</f>
        <v>0.16114583328315352</v>
      </c>
      <c r="P251" s="279">
        <f>IF(P$97=0,0,P$97/NFM_fec!P$97)</f>
        <v>0.18562178795345199</v>
      </c>
      <c r="Q251" s="279">
        <f>IF(Q$97=0,0,Q$97/NFM_fec!Q$97)</f>
        <v>0.24922058233984307</v>
      </c>
      <c r="R251" s="279">
        <f>IF(R$97=0,0,R$97/NFM_fec!R$97)</f>
        <v>0.24205651600809308</v>
      </c>
      <c r="S251" s="279">
        <f>IF(S$97=0,0,S$97/NFM_fec!S$97)</f>
        <v>0.17850267546711385</v>
      </c>
      <c r="T251" s="279">
        <f>IF(T$97=0,0,T$97/NFM_fec!T$97)</f>
        <v>0.3427529983779965</v>
      </c>
      <c r="U251" s="279">
        <f>IF(U$97=0,0,U$97/NFM_fec!U$97)</f>
        <v>0.35728330205528835</v>
      </c>
      <c r="V251" s="279">
        <f>IF(V$97=0,0,V$97/NFM_fec!V$97)</f>
        <v>0.36721455133883624</v>
      </c>
      <c r="W251" s="279">
        <f>IF(W$97=0,0,W$97/NFM_fec!W$97)</f>
        <v>0.23023564786593903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0.54433022449532198</v>
      </c>
      <c r="C253" s="274">
        <f>IF(C$115=0,0,(C$115-C$158)/NFM_fec!C$115)</f>
        <v>0.71752504647111193</v>
      </c>
      <c r="D253" s="274">
        <f>IF(D$115=0,0,(D$115-D$158)/NFM_fec!D$115)</f>
        <v>0.47394190390826668</v>
      </c>
      <c r="E253" s="274">
        <f>IF(E$115=0,0,(E$115-E$158)/NFM_fec!E$115)</f>
        <v>0.48093683030354978</v>
      </c>
      <c r="F253" s="274">
        <f>IF(F$115=0,0,(F$115-F$158)/NFM_fec!F$115)</f>
        <v>0.39370626643300261</v>
      </c>
      <c r="G253" s="274">
        <f>IF(G$115=0,0,(G$115-G$158)/NFM_fec!G$115)</f>
        <v>0.40170415399290277</v>
      </c>
      <c r="H253" s="274">
        <f>IF(H$115=0,0,(H$115-H$158)/NFM_fec!H$115)</f>
        <v>0.58244731110041226</v>
      </c>
      <c r="I253" s="274">
        <f>IF(I$115=0,0,(I$115-I$158)/NFM_fec!I$115)</f>
        <v>0.49330421540049685</v>
      </c>
      <c r="J253" s="274">
        <f>IF(J$115=0,0,(J$115-J$158)/NFM_fec!J$115)</f>
        <v>0.53793489959450314</v>
      </c>
      <c r="K253" s="274">
        <f>IF(K$115=0,0,(K$115-K$158)/NFM_fec!K$115)</f>
        <v>0.46689407105997516</v>
      </c>
      <c r="L253" s="274">
        <f>IF(L$115=0,0,(L$115-L$158)/NFM_fec!L$115)</f>
        <v>0.49740638822520161</v>
      </c>
      <c r="M253" s="274">
        <f>IF(M$115=0,0,(M$115-M$158)/NFM_fec!M$115)</f>
        <v>0.52014339796353615</v>
      </c>
      <c r="N253" s="274">
        <f>IF(N$115=0,0,(N$115-N$158)/NFM_fec!N$115)</f>
        <v>0.49261147159478874</v>
      </c>
      <c r="O253" s="274">
        <f>IF(O$115=0,0,(O$115-O$158)/NFM_fec!O$115)</f>
        <v>0.46787316969226639</v>
      </c>
      <c r="P253" s="274">
        <f>IF(P$115=0,0,(P$115-P$158)/NFM_fec!P$115)</f>
        <v>0.4313297445175201</v>
      </c>
      <c r="Q253" s="274">
        <f>IF(Q$115=0,0,(Q$115-Q$158)/NFM_fec!Q$115)</f>
        <v>0.50744705258491385</v>
      </c>
      <c r="R253" s="274">
        <f>IF(R$115=0,0,(R$115-R$158)/NFM_fec!R$115)</f>
        <v>0.53277608007067356</v>
      </c>
      <c r="S253" s="274">
        <f>IF(S$115=0,0,(S$115-S$158)/NFM_fec!S$115)</f>
        <v>0.49876597902556535</v>
      </c>
      <c r="T253" s="274">
        <f>IF(T$115=0,0,(T$115-T$158)/NFM_fec!T$115)</f>
        <v>0.56384254004923839</v>
      </c>
      <c r="U253" s="274">
        <f>IF(U$115=0,0,(U$115-U$158)/NFM_fec!U$115)</f>
        <v>0.45472214337049854</v>
      </c>
      <c r="V253" s="274">
        <f>IF(V$115=0,0,(V$115-V$158)/NFM_fec!V$115)</f>
        <v>0.44359671912258092</v>
      </c>
      <c r="W253" s="274">
        <f>IF(W$115=0,0,(W$115-W$158)/NFM_fec!W$115)</f>
        <v>0.39403181314654301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3.0098101645559591E-2</v>
      </c>
      <c r="C258" s="277">
        <f>IF(C$120=0,0,C$120/NFM_fec!C$120)</f>
        <v>3.7791386535211573E-2</v>
      </c>
      <c r="D258" s="277">
        <f>IF(D$120=0,0,D$120/NFM_fec!D$120)</f>
        <v>3.0585921979812514E-2</v>
      </c>
      <c r="E258" s="277">
        <f>IF(E$120=0,0,E$120/NFM_fec!E$120)</f>
        <v>4.0108926856357321E-2</v>
      </c>
      <c r="F258" s="277">
        <f>IF(F$120=0,0,F$120/NFM_fec!F$120)</f>
        <v>2.2257558517561584E-2</v>
      </c>
      <c r="G258" s="277">
        <f>IF(G$120=0,0,G$120/NFM_fec!G$120)</f>
        <v>2.6781580217044659E-2</v>
      </c>
      <c r="H258" s="277">
        <f>IF(H$120=0,0,H$120/NFM_fec!H$120)</f>
        <v>5.6119116540168365E-2</v>
      </c>
      <c r="I258" s="277">
        <f>IF(I$120=0,0,I$120/NFM_fec!I$120)</f>
        <v>0.11014742289603219</v>
      </c>
      <c r="J258" s="277">
        <f>IF(J$120=0,0,J$120/NFM_fec!J$120)</f>
        <v>0.13318473846494477</v>
      </c>
      <c r="K258" s="277">
        <f>IF(K$120=0,0,K$120/NFM_fec!K$120)</f>
        <v>0.14510942757626111</v>
      </c>
      <c r="L258" s="277">
        <f>IF(L$120=0,0,L$120/NFM_fec!L$120)</f>
        <v>0.16577788624135356</v>
      </c>
      <c r="M258" s="277">
        <f>IF(M$120=0,0,M$120/NFM_fec!M$120)</f>
        <v>0.16113116691175175</v>
      </c>
      <c r="N258" s="277">
        <f>IF(N$120=0,0,N$120/NFM_fec!N$120)</f>
        <v>0.18730752878906737</v>
      </c>
      <c r="O258" s="277">
        <f>IF(O$120=0,0,O$120/NFM_fec!O$120)</f>
        <v>0.12958356282630235</v>
      </c>
      <c r="P258" s="277">
        <f>IF(P$120=0,0,P$120/NFM_fec!P$120)</f>
        <v>0.12952024810400403</v>
      </c>
      <c r="Q258" s="277">
        <f>IF(Q$120=0,0,Q$120/NFM_fec!Q$120)</f>
        <v>0.13468716550987431</v>
      </c>
      <c r="R258" s="277">
        <f>IF(R$120=0,0,R$120/NFM_fec!R$120)</f>
        <v>0.13241733431338085</v>
      </c>
      <c r="S258" s="277">
        <f>IF(S$120=0,0,S$120/NFM_fec!S$120)</f>
        <v>0.12747325258295789</v>
      </c>
      <c r="T258" s="277">
        <f>IF(T$120=0,0,T$120/NFM_fec!T$120)</f>
        <v>0.14414808444097277</v>
      </c>
      <c r="U258" s="277">
        <f>IF(U$120=0,0,U$120/NFM_fec!U$120)</f>
        <v>0.17522313593063371</v>
      </c>
      <c r="V258" s="277">
        <f>IF(V$120=0,0,V$120/NFM_fec!V$120)</f>
        <v>0.10609308527415102</v>
      </c>
      <c r="W258" s="277">
        <f>IF(W$120=0,0,W$120/NFM_fec!W$120)</f>
        <v>0.12262325112881234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0.44974522377706666</v>
      </c>
      <c r="C259" s="278">
        <f>IF(C$126=0,0,C$126/NFM_fec!C$126)</f>
        <v>0.64330754637410315</v>
      </c>
      <c r="D259" s="278">
        <f>IF(D$126=0,0,D$126/NFM_fec!D$126)</f>
        <v>0.37562517188493078</v>
      </c>
      <c r="E259" s="278">
        <f>IF(E$126=0,0,E$126/NFM_fec!E$126)</f>
        <v>0.38446665703811322</v>
      </c>
      <c r="F259" s="278">
        <f>IF(F$126=0,0,F$126/NFM_fec!F$126)</f>
        <v>0.28553727084682995</v>
      </c>
      <c r="G259" s="278">
        <f>IF(G$126=0,0,G$126/NFM_fec!G$126)</f>
        <v>0.29264096285781183</v>
      </c>
      <c r="H259" s="278">
        <f>IF(H$126=0,0,H$126/NFM_fec!H$126)</f>
        <v>0.48814656799778994</v>
      </c>
      <c r="I259" s="278">
        <f>IF(I$126=0,0,I$126/NFM_fec!I$126)</f>
        <v>0.69637381633899453</v>
      </c>
      <c r="J259" s="278">
        <f>IF(J$126=0,0,J$126/NFM_fec!J$126)</f>
        <v>0.72782696747781706</v>
      </c>
      <c r="K259" s="278">
        <f>IF(K$126=0,0,K$126/NFM_fec!K$126)</f>
        <v>0.65900793277925596</v>
      </c>
      <c r="L259" s="278">
        <f>IF(L$126=0,0,L$126/NFM_fec!L$126)</f>
        <v>0.70900703460074488</v>
      </c>
      <c r="M259" s="278">
        <f>IF(M$126=0,0,M$126/NFM_fec!M$126)</f>
        <v>0.73483950698767908</v>
      </c>
      <c r="N259" s="278">
        <f>IF(N$126=0,0,N$126/NFM_fec!N$126)</f>
        <v>0.68654066285560267</v>
      </c>
      <c r="O259" s="278">
        <f>IF(O$126=0,0,O$126/NFM_fec!O$126)</f>
        <v>0.63619916140144661</v>
      </c>
      <c r="P259" s="278">
        <f>IF(P$126=0,0,P$126/NFM_fec!P$126)</f>
        <v>0.58032562391802678</v>
      </c>
      <c r="Q259" s="278">
        <f>IF(Q$126=0,0,Q$126/NFM_fec!Q$126)</f>
        <v>0.6649511901355728</v>
      </c>
      <c r="R259" s="278">
        <f>IF(R$126=0,0,R$126/NFM_fec!R$126)</f>
        <v>0.7120592575700625</v>
      </c>
      <c r="S259" s="278">
        <f>IF(S$126=0,0,S$126/NFM_fec!S$126)</f>
        <v>0.66873111975574773</v>
      </c>
      <c r="T259" s="278">
        <f>IF(T$126=0,0,T$126/NFM_fec!T$126)</f>
        <v>0.70638621781015409</v>
      </c>
      <c r="U259" s="278">
        <f>IF(U$126=0,0,U$126/NFM_fec!U$126)</f>
        <v>0.55717853556028596</v>
      </c>
      <c r="V259" s="278">
        <f>IF(V$126=0,0,V$126/NFM_fec!V$126)</f>
        <v>0.53951481206584218</v>
      </c>
      <c r="W259" s="278">
        <f>IF(W$126=0,0,W$126/NFM_fec!W$126)</f>
        <v>0.50745535973453626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0.28909948338110891</v>
      </c>
      <c r="C260" s="278">
        <f>IF(C$134=0,0,C$134/NFM_fec!C$134)</f>
        <v>0.45633354468450771</v>
      </c>
      <c r="D260" s="278">
        <f>IF(D$134=0,0,D$134/NFM_fec!D$134)</f>
        <v>0.22603717198661735</v>
      </c>
      <c r="E260" s="278">
        <f>IF(E$134=0,0,E$134/NFM_fec!E$134)</f>
        <v>0.22317451821967374</v>
      </c>
      <c r="F260" s="278">
        <f>IF(F$134=0,0,F$134/NFM_fec!F$134)</f>
        <v>0.14923158947107359</v>
      </c>
      <c r="G260" s="278">
        <f>IF(G$134=0,0,G$134/NFM_fec!G$134)</f>
        <v>0.16863326088997035</v>
      </c>
      <c r="H260" s="278">
        <f>IF(H$134=0,0,H$134/NFM_fec!H$134)</f>
        <v>0.36017090642297639</v>
      </c>
      <c r="I260" s="278">
        <f>IF(I$134=0,0,I$134/NFM_fec!I$134)</f>
        <v>0.51972992276368368</v>
      </c>
      <c r="J260" s="278">
        <f>IF(J$134=0,0,J$134/NFM_fec!J$134)</f>
        <v>0.52622809760747147</v>
      </c>
      <c r="K260" s="278">
        <f>IF(K$134=0,0,K$134/NFM_fec!K$134)</f>
        <v>0.48997993376365717</v>
      </c>
      <c r="L260" s="278">
        <f>IF(L$134=0,0,L$134/NFM_fec!L$134)</f>
        <v>0.52272885275404135</v>
      </c>
      <c r="M260" s="278">
        <f>IF(M$134=0,0,M$134/NFM_fec!M$134)</f>
        <v>0.53920016994810926</v>
      </c>
      <c r="N260" s="278">
        <f>IF(N$134=0,0,N$134/NFM_fec!N$134)</f>
        <v>0.51713749122614294</v>
      </c>
      <c r="O260" s="278">
        <f>IF(O$134=0,0,O$134/NFM_fec!O$134)</f>
        <v>0.44504773506264639</v>
      </c>
      <c r="P260" s="278">
        <f>IF(P$134=0,0,P$134/NFM_fec!P$134)</f>
        <v>0.40446250404303807</v>
      </c>
      <c r="Q260" s="278">
        <f>IF(Q$134=0,0,Q$134/NFM_fec!Q$134)</f>
        <v>0.49397396156968071</v>
      </c>
      <c r="R260" s="278">
        <f>IF(R$134=0,0,R$134/NFM_fec!R$134)</f>
        <v>0.50689099305432395</v>
      </c>
      <c r="S260" s="278">
        <f>IF(S$134=0,0,S$134/NFM_fec!S$134)</f>
        <v>0.48029495332127353</v>
      </c>
      <c r="T260" s="278">
        <f>IF(T$134=0,0,T$134/NFM_fec!T$134)</f>
        <v>0.52314412911745267</v>
      </c>
      <c r="U260" s="278">
        <f>IF(U$134=0,0,U$134/NFM_fec!U$134)</f>
        <v>0.37971247019519577</v>
      </c>
      <c r="V260" s="278">
        <f>IF(V$134=0,0,V$134/NFM_fec!V$134)</f>
        <v>0.36061422011674527</v>
      </c>
      <c r="W260" s="278">
        <f>IF(W$134=0,0,W$134/NFM_fec!W$134)</f>
        <v>0.34732733833573615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2.7992545929850641</v>
      </c>
      <c r="C261" s="279">
        <f>IF(C$141=0,0,C$141/NFM_fec!C$141)</f>
        <v>2.8094861749178803</v>
      </c>
      <c r="D261" s="279">
        <f>IF(D$141=0,0,D$141/NFM_fec!D$141)</f>
        <v>2.7425190520123395</v>
      </c>
      <c r="E261" s="279">
        <f>IF(E$141=0,0,E$141/NFM_fec!E$141)</f>
        <v>2.7743793676988822</v>
      </c>
      <c r="F261" s="279">
        <f>IF(F$141=0,0,F$141/NFM_fec!F$141)</f>
        <v>2.7909067850375964</v>
      </c>
      <c r="G261" s="279">
        <f>IF(G$141=0,0,G$141/NFM_fec!G$141)</f>
        <v>2.747847216823605</v>
      </c>
      <c r="H261" s="279">
        <f>IF(H$141=0,0,H$141/NFM_fec!H$141)</f>
        <v>2.6813321690851395</v>
      </c>
      <c r="I261" s="279">
        <f>IF(I$141=0,0,I$141/NFM_fec!I$141)</f>
        <v>8.5200228511292456E-2</v>
      </c>
      <c r="J261" s="279">
        <f>IF(J$141=0,0,J$141/NFM_fec!J$141)</f>
        <v>0.13663034828117882</v>
      </c>
      <c r="K261" s="279">
        <f>IF(K$141=0,0,K$141/NFM_fec!K$141)</f>
        <v>8.2441285787053592E-2</v>
      </c>
      <c r="L261" s="279">
        <f>IF(L$141=0,0,L$141/NFM_fec!L$141)</f>
        <v>8.1867752012082629E-2</v>
      </c>
      <c r="M261" s="279">
        <f>IF(M$141=0,0,M$141/NFM_fec!M$141)</f>
        <v>9.1685666404498642E-2</v>
      </c>
      <c r="N261" s="279">
        <f>IF(N$141=0,0,N$141/NFM_fec!N$141)</f>
        <v>9.2668447828135062E-2</v>
      </c>
      <c r="O261" s="279">
        <f>IF(O$141=0,0,O$141/NFM_fec!O$141)</f>
        <v>0.15396077137025382</v>
      </c>
      <c r="P261" s="279">
        <f>IF(P$141=0,0,P$141/NFM_fec!P$141)</f>
        <v>0.18054918221703281</v>
      </c>
      <c r="Q261" s="279">
        <f>IF(Q$141=0,0,Q$141/NFM_fec!Q$141)</f>
        <v>0.24182186484458523</v>
      </c>
      <c r="R261" s="279">
        <f>IF(R$141=0,0,R$141/NFM_fec!R$141)</f>
        <v>0.23435330469383731</v>
      </c>
      <c r="S261" s="279">
        <f>IF(S$141=0,0,S$141/NFM_fec!S$141)</f>
        <v>0.1684915421086928</v>
      </c>
      <c r="T261" s="279">
        <f>IF(T$141=0,0,T$141/NFM_fec!T$141)</f>
        <v>0.33894751511893056</v>
      </c>
      <c r="U261" s="279">
        <f>IF(U$141=0,0,U$141/NFM_fec!U$141)</f>
        <v>0.36002642343880059</v>
      </c>
      <c r="V261" s="279">
        <f>IF(V$141=0,0,V$141/NFM_fec!V$141)</f>
        <v>0.3731212395314723</v>
      </c>
      <c r="W261" s="279">
        <f>IF(W$141=0,0,W$141/NFM_fec!W$141)</f>
        <v>0.22802584503015555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FI: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2410.2402355043891</v>
      </c>
      <c r="C3" s="205">
        <f t="shared" si="0"/>
        <v>2651.539133627949</v>
      </c>
      <c r="D3" s="205">
        <f t="shared" si="0"/>
        <v>2516.4333383511466</v>
      </c>
      <c r="E3" s="205">
        <f t="shared" si="0"/>
        <v>2453.5742811501595</v>
      </c>
      <c r="F3" s="205">
        <f t="shared" si="0"/>
        <v>2760.5619891849174</v>
      </c>
      <c r="G3" s="205">
        <f t="shared" si="0"/>
        <v>2794.3965253563347</v>
      </c>
      <c r="H3" s="205">
        <f t="shared" si="0"/>
        <v>2881.7360732254347</v>
      </c>
      <c r="I3" s="205">
        <f t="shared" si="0"/>
        <v>3139.680366374731</v>
      </c>
      <c r="J3" s="205">
        <f t="shared" si="0"/>
        <v>3056.1592130847534</v>
      </c>
      <c r="K3" s="205">
        <f t="shared" si="0"/>
        <v>2766.389990228342</v>
      </c>
      <c r="L3" s="205">
        <f t="shared" si="0"/>
        <v>2996.2588767669522</v>
      </c>
      <c r="M3" s="205">
        <f t="shared" si="0"/>
        <v>3341.0744018929104</v>
      </c>
      <c r="N3" s="205">
        <f t="shared" si="0"/>
        <v>3029.1126069691882</v>
      </c>
      <c r="O3" s="205">
        <f t="shared" si="0"/>
        <v>3059.2040471476112</v>
      </c>
      <c r="P3" s="205">
        <f t="shared" si="0"/>
        <v>3152.0786184680001</v>
      </c>
      <c r="Q3" s="205">
        <f t="shared" si="0"/>
        <v>3337</v>
      </c>
      <c r="R3" s="205">
        <f t="shared" si="0"/>
        <v>3609.3864043112667</v>
      </c>
      <c r="S3" s="205">
        <f t="shared" si="0"/>
        <v>3775.6063687317101</v>
      </c>
      <c r="T3" s="205">
        <f t="shared" si="0"/>
        <v>3895.8137004401005</v>
      </c>
      <c r="U3" s="205">
        <f t="shared" si="0"/>
        <v>4283.3891814265189</v>
      </c>
      <c r="V3" s="205">
        <f t="shared" si="0"/>
        <v>4086.8166295052361</v>
      </c>
      <c r="W3" s="205">
        <f t="shared" si="0"/>
        <v>3896.8797389825827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1826.7360563528357</v>
      </c>
      <c r="C4" s="243">
        <f t="shared" si="1"/>
        <v>1965.2286224405811</v>
      </c>
      <c r="D4" s="243">
        <f t="shared" si="1"/>
        <v>1815.1939384816096</v>
      </c>
      <c r="E4" s="243">
        <f t="shared" si="1"/>
        <v>1789.6365814696485</v>
      </c>
      <c r="F4" s="243">
        <f t="shared" si="1"/>
        <v>2028.4451467937474</v>
      </c>
      <c r="G4" s="243">
        <f t="shared" si="1"/>
        <v>1961.2161252829267</v>
      </c>
      <c r="H4" s="243">
        <f t="shared" si="1"/>
        <v>1962.7811117172814</v>
      </c>
      <c r="I4" s="243">
        <f t="shared" si="1"/>
        <v>2195.4155945327066</v>
      </c>
      <c r="J4" s="243">
        <f t="shared" si="1"/>
        <v>2063.364977696443</v>
      </c>
      <c r="K4" s="243">
        <f t="shared" si="1"/>
        <v>1735.3116260263048</v>
      </c>
      <c r="L4" s="243">
        <f t="shared" si="1"/>
        <v>1896.3238423799814</v>
      </c>
      <c r="M4" s="243">
        <f t="shared" si="1"/>
        <v>2216.0634475506095</v>
      </c>
      <c r="N4" s="243">
        <f t="shared" si="1"/>
        <v>1722.1243072218799</v>
      </c>
      <c r="O4" s="243">
        <f t="shared" si="1"/>
        <v>1863.9271015829902</v>
      </c>
      <c r="P4" s="243">
        <f t="shared" si="1"/>
        <v>1810.5082879686831</v>
      </c>
      <c r="Q4" s="243">
        <f t="shared" si="1"/>
        <v>2022.0000000000002</v>
      </c>
      <c r="R4" s="243">
        <f t="shared" si="1"/>
        <v>2074.6473099573068</v>
      </c>
      <c r="S4" s="243">
        <f t="shared" si="1"/>
        <v>2205.2477555676801</v>
      </c>
      <c r="T4" s="243">
        <f t="shared" si="1"/>
        <v>2381.2068278749848</v>
      </c>
      <c r="U4" s="243">
        <f t="shared" si="1"/>
        <v>2757.3001436093818</v>
      </c>
      <c r="V4" s="243">
        <f t="shared" si="1"/>
        <v>2648.3399659431952</v>
      </c>
      <c r="W4" s="243">
        <f t="shared" si="1"/>
        <v>2518.2666237764797</v>
      </c>
      <c r="DA4" s="83"/>
    </row>
    <row r="5" spans="1:105" ht="12" customHeight="1" x14ac:dyDescent="0.25">
      <c r="A5" s="99" t="s">
        <v>57</v>
      </c>
      <c r="B5" s="284">
        <v>780.56412136311178</v>
      </c>
      <c r="C5" s="284">
        <v>899.56948606735921</v>
      </c>
      <c r="D5" s="284">
        <v>785.95377865537364</v>
      </c>
      <c r="E5" s="284">
        <v>780.4011742297115</v>
      </c>
      <c r="F5" s="284">
        <v>830.83947752132849</v>
      </c>
      <c r="G5" s="284">
        <v>816.95515522751657</v>
      </c>
      <c r="H5" s="284">
        <v>817.2810419988906</v>
      </c>
      <c r="I5" s="284">
        <v>864.35841079498164</v>
      </c>
      <c r="J5" s="284">
        <v>985.83581454700106</v>
      </c>
      <c r="K5" s="284">
        <v>878.8652370714218</v>
      </c>
      <c r="L5" s="284">
        <v>1098.709702677354</v>
      </c>
      <c r="M5" s="284">
        <v>1365.2679808297869</v>
      </c>
      <c r="N5" s="284">
        <v>1105.800789992559</v>
      </c>
      <c r="O5" s="284">
        <v>1053.604758184739</v>
      </c>
      <c r="P5" s="284">
        <v>940.8992890137614</v>
      </c>
      <c r="Q5" s="284">
        <v>1109.8057205954631</v>
      </c>
      <c r="R5" s="284">
        <v>1041.1238226400369</v>
      </c>
      <c r="S5" s="284">
        <v>1050.646013215877</v>
      </c>
      <c r="T5" s="284">
        <v>964.19450241868265</v>
      </c>
      <c r="U5" s="284">
        <v>1188.30900339184</v>
      </c>
      <c r="V5" s="284">
        <v>1542.5291535835081</v>
      </c>
      <c r="W5" s="284">
        <v>1365.412476662116</v>
      </c>
      <c r="DA5" s="94" t="s">
        <v>940</v>
      </c>
    </row>
    <row r="6" spans="1:105" ht="12" customHeight="1" x14ac:dyDescent="0.25">
      <c r="A6" s="99" t="s">
        <v>47</v>
      </c>
      <c r="B6" s="284">
        <v>1046.1719349897239</v>
      </c>
      <c r="C6" s="284">
        <v>1065.6591363732221</v>
      </c>
      <c r="D6" s="284">
        <v>1029.2401598262361</v>
      </c>
      <c r="E6" s="284">
        <v>1009.235407239937</v>
      </c>
      <c r="F6" s="284">
        <v>1197.6056692724189</v>
      </c>
      <c r="G6" s="284">
        <v>1144.2609700554101</v>
      </c>
      <c r="H6" s="284">
        <v>1145.5000697183909</v>
      </c>
      <c r="I6" s="284">
        <v>1331.0571837377249</v>
      </c>
      <c r="J6" s="284">
        <v>1077.529163149442</v>
      </c>
      <c r="K6" s="284">
        <v>856.44638895488299</v>
      </c>
      <c r="L6" s="284">
        <v>797.61413970262743</v>
      </c>
      <c r="M6" s="284">
        <v>850.79546672082233</v>
      </c>
      <c r="N6" s="284">
        <v>616.32351722932094</v>
      </c>
      <c r="O6" s="284">
        <v>810.32234339825118</v>
      </c>
      <c r="P6" s="284">
        <v>869.60899895492173</v>
      </c>
      <c r="Q6" s="284">
        <v>912.19427940453716</v>
      </c>
      <c r="R6" s="284">
        <v>1033.5234873172701</v>
      </c>
      <c r="S6" s="284">
        <v>1154.6017423518031</v>
      </c>
      <c r="T6" s="284">
        <v>1417.0123254563021</v>
      </c>
      <c r="U6" s="284">
        <v>1568.9911402175419</v>
      </c>
      <c r="V6" s="284">
        <v>1105.8108123596869</v>
      </c>
      <c r="W6" s="284">
        <v>1152.854147114364</v>
      </c>
      <c r="DA6" s="94" t="s">
        <v>941</v>
      </c>
    </row>
    <row r="7" spans="1:105" ht="12" customHeight="1" x14ac:dyDescent="0.25">
      <c r="A7" s="49" t="s">
        <v>48</v>
      </c>
      <c r="B7" s="244">
        <v>583.50417915155344</v>
      </c>
      <c r="C7" s="244">
        <v>686.31051118736787</v>
      </c>
      <c r="D7" s="244">
        <v>701.2393998695369</v>
      </c>
      <c r="E7" s="244">
        <v>663.93769968051117</v>
      </c>
      <c r="F7" s="244">
        <v>732.11684239117017</v>
      </c>
      <c r="G7" s="244">
        <v>833.18040007340801</v>
      </c>
      <c r="H7" s="244">
        <v>918.95496150815302</v>
      </c>
      <c r="I7" s="244">
        <v>944.26477184202452</v>
      </c>
      <c r="J7" s="244">
        <v>992.79423538831054</v>
      </c>
      <c r="K7" s="244">
        <v>1031.0783642020369</v>
      </c>
      <c r="L7" s="244">
        <v>1099.935034386971</v>
      </c>
      <c r="M7" s="244">
        <v>1125.0109543423009</v>
      </c>
      <c r="N7" s="244">
        <v>1306.988299747308</v>
      </c>
      <c r="O7" s="244">
        <v>1195.276945564621</v>
      </c>
      <c r="P7" s="244">
        <v>1341.5703304993169</v>
      </c>
      <c r="Q7" s="244">
        <v>1315</v>
      </c>
      <c r="R7" s="244">
        <v>1534.7390943539599</v>
      </c>
      <c r="S7" s="244">
        <v>1570.35861316403</v>
      </c>
      <c r="T7" s="244">
        <v>1514.606872565116</v>
      </c>
      <c r="U7" s="244">
        <v>1526.0890378171371</v>
      </c>
      <c r="V7" s="244">
        <v>1438.476663562041</v>
      </c>
      <c r="W7" s="244">
        <v>1378.613115206103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763.05660575688592</v>
      </c>
      <c r="C10" s="243">
        <v>806.83351793271993</v>
      </c>
      <c r="D10" s="243">
        <v>778.62545003043681</v>
      </c>
      <c r="E10" s="243">
        <v>867.67825063979183</v>
      </c>
      <c r="F10" s="243">
        <v>872.3889846220768</v>
      </c>
      <c r="G10" s="243">
        <v>884.62492935146747</v>
      </c>
      <c r="H10" s="243">
        <v>797.79102414379213</v>
      </c>
      <c r="I10" s="243">
        <v>985.52404079317876</v>
      </c>
      <c r="J10" s="243">
        <v>1181.6747857899829</v>
      </c>
      <c r="K10" s="243">
        <v>876.98503044410336</v>
      </c>
      <c r="L10" s="243">
        <v>1062.1570172233251</v>
      </c>
      <c r="M10" s="243">
        <v>1196.568201135407</v>
      </c>
      <c r="N10" s="243">
        <v>1164.3387460373399</v>
      </c>
      <c r="O10" s="243">
        <v>1446.5148633645699</v>
      </c>
      <c r="P10" s="243">
        <v>1438.371847393701</v>
      </c>
      <c r="Q10" s="243">
        <v>1433.443246550657</v>
      </c>
      <c r="R10" s="243">
        <v>1400.398253536709</v>
      </c>
      <c r="S10" s="243">
        <v>1410.2266619511261</v>
      </c>
      <c r="T10" s="243">
        <v>1515.639054333546</v>
      </c>
      <c r="U10" s="243">
        <v>1646.3422347665321</v>
      </c>
      <c r="V10" s="243">
        <v>1720.342699852632</v>
      </c>
      <c r="W10" s="243">
        <v>1608.153330496059</v>
      </c>
      <c r="DA10" s="83" t="s">
        <v>944</v>
      </c>
    </row>
    <row r="11" spans="1:105" ht="12" customHeight="1" x14ac:dyDescent="0.25">
      <c r="A11" s="107" t="s">
        <v>945</v>
      </c>
      <c r="B11" s="284">
        <v>638.53261508027879</v>
      </c>
      <c r="C11" s="284">
        <v>596.75954939237079</v>
      </c>
      <c r="D11" s="284">
        <v>636.61982769676467</v>
      </c>
      <c r="E11" s="284">
        <v>700.59192023562605</v>
      </c>
      <c r="F11" s="284">
        <v>785.12488179588024</v>
      </c>
      <c r="G11" s="284">
        <v>773.60254444853331</v>
      </c>
      <c r="H11" s="284">
        <v>698.14348457632411</v>
      </c>
      <c r="I11" s="284">
        <v>947.5495348017123</v>
      </c>
      <c r="J11" s="284">
        <v>806.40694384776043</v>
      </c>
      <c r="K11" s="284">
        <v>646.53352531560245</v>
      </c>
      <c r="L11" s="284">
        <v>559.2801735446518</v>
      </c>
      <c r="M11" s="284">
        <v>709.21316576973425</v>
      </c>
      <c r="N11" s="284">
        <v>728.59818875621522</v>
      </c>
      <c r="O11" s="284">
        <v>733.30065362592813</v>
      </c>
      <c r="P11" s="284">
        <v>814.03548744570685</v>
      </c>
      <c r="Q11" s="284">
        <v>690.70291638793685</v>
      </c>
      <c r="R11" s="284">
        <v>802.29767581473322</v>
      </c>
      <c r="S11" s="284">
        <v>928.37290242882602</v>
      </c>
      <c r="T11" s="284">
        <v>1231.5987388797009</v>
      </c>
      <c r="U11" s="284">
        <v>713.95142549088223</v>
      </c>
      <c r="V11" s="284">
        <v>595.7515147720361</v>
      </c>
      <c r="W11" s="284">
        <v>754.41901623286401</v>
      </c>
      <c r="DA11" s="94" t="s">
        <v>946</v>
      </c>
    </row>
    <row r="12" spans="1:105" ht="12" customHeight="1" x14ac:dyDescent="0.25">
      <c r="A12" s="49" t="s">
        <v>947</v>
      </c>
      <c r="B12" s="244">
        <v>32.982588130273072</v>
      </c>
      <c r="C12" s="244">
        <v>34.163644450548553</v>
      </c>
      <c r="D12" s="244">
        <v>39.518027250121563</v>
      </c>
      <c r="E12" s="244">
        <v>44.226718232003797</v>
      </c>
      <c r="F12" s="244">
        <v>43.811369542386842</v>
      </c>
      <c r="G12" s="244">
        <v>51.104597483411013</v>
      </c>
      <c r="H12" s="244">
        <v>47.658254147454478</v>
      </c>
      <c r="I12" s="244">
        <v>65.466837343014319</v>
      </c>
      <c r="J12" s="244">
        <v>73.649372678932949</v>
      </c>
      <c r="K12" s="244">
        <v>76.590350455529077</v>
      </c>
      <c r="L12" s="244">
        <v>84.058496515624981</v>
      </c>
      <c r="M12" s="244">
        <v>64.382474695806224</v>
      </c>
      <c r="N12" s="244">
        <v>98.846811939736241</v>
      </c>
      <c r="O12" s="244">
        <v>118.56130905897101</v>
      </c>
      <c r="P12" s="244">
        <v>141.79957307464991</v>
      </c>
      <c r="Q12" s="244">
        <v>107.1810193551502</v>
      </c>
      <c r="R12" s="244">
        <v>133.88438667989109</v>
      </c>
      <c r="S12" s="244">
        <v>125.5066738527499</v>
      </c>
      <c r="T12" s="244">
        <v>149.73208731083301</v>
      </c>
      <c r="U12" s="244">
        <v>119.28761013765229</v>
      </c>
      <c r="V12" s="244">
        <v>150.28497510871091</v>
      </c>
      <c r="W12" s="244">
        <v>157.7930543375121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903.39622861876205</v>
      </c>
      <c r="C15" s="243">
        <v>903.39622861876205</v>
      </c>
      <c r="D15" s="243">
        <v>829.80021841201756</v>
      </c>
      <c r="E15" s="243">
        <v>976.99223882550655</v>
      </c>
      <c r="F15" s="243">
        <v>976.99223882550655</v>
      </c>
      <c r="G15" s="243">
        <v>976.99223882550655</v>
      </c>
      <c r="H15" s="243">
        <v>903.39622861876205</v>
      </c>
      <c r="I15" s="243">
        <v>1050.588249032251</v>
      </c>
      <c r="J15" s="243">
        <v>1271.376279652485</v>
      </c>
      <c r="K15" s="243">
        <v>1197.78026944574</v>
      </c>
      <c r="L15" s="243">
        <v>1197.78026944574</v>
      </c>
      <c r="M15" s="243">
        <v>1271.376279652485</v>
      </c>
      <c r="N15" s="243">
        <v>1271.376279652485</v>
      </c>
      <c r="O15" s="243">
        <v>1565.760320479463</v>
      </c>
      <c r="P15" s="243">
        <v>1565.760320479463</v>
      </c>
      <c r="Q15" s="243">
        <v>1565.760320479463</v>
      </c>
      <c r="R15" s="243">
        <v>1565.760320479463</v>
      </c>
      <c r="S15" s="243">
        <v>1492.164310272718</v>
      </c>
      <c r="T15" s="243">
        <v>1639.356330686207</v>
      </c>
      <c r="U15" s="243">
        <v>1786.548351099696</v>
      </c>
      <c r="V15" s="243">
        <v>1860.14436130644</v>
      </c>
      <c r="W15" s="243">
        <v>1860.14436130644</v>
      </c>
      <c r="DA15" s="83" t="s">
        <v>949</v>
      </c>
    </row>
    <row r="16" spans="1:105" ht="12" customHeight="1" x14ac:dyDescent="0.25">
      <c r="A16" s="107" t="s">
        <v>945</v>
      </c>
      <c r="B16" s="284">
        <v>709.48068342253202</v>
      </c>
      <c r="C16" s="284">
        <v>709.48068342253202</v>
      </c>
      <c r="D16" s="284">
        <v>709.48068342253202</v>
      </c>
      <c r="E16" s="284">
        <v>783.32307076754034</v>
      </c>
      <c r="F16" s="284">
        <v>857.16545811254866</v>
      </c>
      <c r="G16" s="284">
        <v>857.16545811254866</v>
      </c>
      <c r="H16" s="284">
        <v>783.32307076754034</v>
      </c>
      <c r="I16" s="284">
        <v>1004.850232802565</v>
      </c>
      <c r="J16" s="284">
        <v>931.00784545755698</v>
      </c>
      <c r="K16" s="284">
        <v>931.00784545755698</v>
      </c>
      <c r="L16" s="284">
        <v>931.00784545755698</v>
      </c>
      <c r="M16" s="284">
        <v>857.16545811254866</v>
      </c>
      <c r="N16" s="284">
        <v>857.16545811254866</v>
      </c>
      <c r="O16" s="284">
        <v>783.32307076754034</v>
      </c>
      <c r="P16" s="284">
        <v>857.16545811254866</v>
      </c>
      <c r="Q16" s="284">
        <v>783.32307076754034</v>
      </c>
      <c r="R16" s="284">
        <v>857.16545811254866</v>
      </c>
      <c r="S16" s="284">
        <v>1004.850232802565</v>
      </c>
      <c r="T16" s="284">
        <v>1300.219782182598</v>
      </c>
      <c r="U16" s="284">
        <v>1226.3773948375899</v>
      </c>
      <c r="V16" s="284">
        <v>1226.3773948375899</v>
      </c>
      <c r="W16" s="284">
        <v>1152.5350074925821</v>
      </c>
      <c r="DA16" s="94" t="s">
        <v>950</v>
      </c>
    </row>
    <row r="17" spans="1:105" ht="12" customHeight="1" x14ac:dyDescent="0.25">
      <c r="A17" s="49" t="s">
        <v>947</v>
      </c>
      <c r="B17" s="244">
        <v>36.647320144747859</v>
      </c>
      <c r="C17" s="244">
        <v>36.647320144747859</v>
      </c>
      <c r="D17" s="244">
        <v>42.719918664327039</v>
      </c>
      <c r="E17" s="244">
        <v>48.79251718390622</v>
      </c>
      <c r="F17" s="244">
        <v>48.79251718390622</v>
      </c>
      <c r="G17" s="244">
        <v>54.865115703485401</v>
      </c>
      <c r="H17" s="244">
        <v>54.865115703485401</v>
      </c>
      <c r="I17" s="244">
        <v>70.046612002433363</v>
      </c>
      <c r="J17" s="244">
        <v>79.155509781802138</v>
      </c>
      <c r="K17" s="244">
        <v>82.191809041591725</v>
      </c>
      <c r="L17" s="244">
        <v>91.300706820960499</v>
      </c>
      <c r="M17" s="244">
        <v>91.300706820960499</v>
      </c>
      <c r="N17" s="244">
        <v>106.4822031199085</v>
      </c>
      <c r="O17" s="244">
        <v>127.7362979384356</v>
      </c>
      <c r="P17" s="244">
        <v>152.02669201675229</v>
      </c>
      <c r="Q17" s="244">
        <v>148.99039275696271</v>
      </c>
      <c r="R17" s="244">
        <v>148.99039275696271</v>
      </c>
      <c r="S17" s="244">
        <v>145.95409349717309</v>
      </c>
      <c r="T17" s="244">
        <v>158.09929053633149</v>
      </c>
      <c r="U17" s="244">
        <v>158.09929053633149</v>
      </c>
      <c r="V17" s="244">
        <v>161.13558979612111</v>
      </c>
      <c r="W17" s="244">
        <v>167.20818831570031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73.596010206744509</v>
      </c>
      <c r="D19" s="243">
        <v>0</v>
      </c>
      <c r="E19" s="243">
        <v>147.19202041348899</v>
      </c>
      <c r="F19" s="243">
        <v>73.596010206744509</v>
      </c>
      <c r="G19" s="243">
        <v>0</v>
      </c>
      <c r="H19" s="243">
        <v>0</v>
      </c>
      <c r="I19" s="243">
        <v>220.78803062023351</v>
      </c>
      <c r="J19" s="243">
        <v>220.78803062023351</v>
      </c>
      <c r="K19" s="243">
        <v>0</v>
      </c>
      <c r="L19" s="243">
        <v>0</v>
      </c>
      <c r="M19" s="243">
        <v>147.19202041348899</v>
      </c>
      <c r="N19" s="243">
        <v>73.596010206744509</v>
      </c>
      <c r="O19" s="243">
        <v>294.38404082697798</v>
      </c>
      <c r="P19" s="243">
        <v>73.596010206744509</v>
      </c>
      <c r="Q19" s="243">
        <v>73.596010206744509</v>
      </c>
      <c r="R19" s="243">
        <v>0</v>
      </c>
      <c r="S19" s="243">
        <v>0</v>
      </c>
      <c r="T19" s="243">
        <v>147.19202041348899</v>
      </c>
      <c r="U19" s="243">
        <v>220.78803062023351</v>
      </c>
      <c r="V19" s="243">
        <v>147.19202041348899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73.842387345008319</v>
      </c>
      <c r="E20" s="284">
        <v>73.842387345008319</v>
      </c>
      <c r="F20" s="284">
        <v>147.68477469001661</v>
      </c>
      <c r="G20" s="284">
        <v>0</v>
      </c>
      <c r="H20" s="284">
        <v>0</v>
      </c>
      <c r="I20" s="284">
        <v>221.52716203502499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73.842387345008319</v>
      </c>
      <c r="Q20" s="284">
        <v>0</v>
      </c>
      <c r="R20" s="284">
        <v>73.842387345008319</v>
      </c>
      <c r="S20" s="284">
        <v>221.52716203502499</v>
      </c>
      <c r="T20" s="284">
        <v>295.36954938003328</v>
      </c>
      <c r="U20" s="284">
        <v>0</v>
      </c>
      <c r="V20" s="284">
        <v>0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9.1088977793687746</v>
      </c>
      <c r="E21" s="244">
        <v>9.1088977793687746</v>
      </c>
      <c r="F21" s="244">
        <v>0</v>
      </c>
      <c r="G21" s="244">
        <v>9.1088977793687746</v>
      </c>
      <c r="H21" s="244">
        <v>0</v>
      </c>
      <c r="I21" s="244">
        <v>18.217795558737549</v>
      </c>
      <c r="J21" s="244">
        <v>12.14519703915837</v>
      </c>
      <c r="K21" s="244">
        <v>3.0362992597895921</v>
      </c>
      <c r="L21" s="244">
        <v>12.14519703915837</v>
      </c>
      <c r="M21" s="244">
        <v>0</v>
      </c>
      <c r="N21" s="244">
        <v>18.217795558737549</v>
      </c>
      <c r="O21" s="244">
        <v>24.29039407831673</v>
      </c>
      <c r="P21" s="244">
        <v>24.29039407831673</v>
      </c>
      <c r="Q21" s="244">
        <v>0</v>
      </c>
      <c r="R21" s="244">
        <v>0</v>
      </c>
      <c r="S21" s="244">
        <v>0</v>
      </c>
      <c r="T21" s="244">
        <v>15.181496298947961</v>
      </c>
      <c r="U21" s="244">
        <v>0</v>
      </c>
      <c r="V21" s="244">
        <v>6.0725985195791834</v>
      </c>
      <c r="W21" s="244">
        <v>6.0725985195791834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73.596010206744495</v>
      </c>
      <c r="D23" s="243">
        <f t="shared" si="2"/>
        <v>73.596010206744495</v>
      </c>
      <c r="E23" s="243">
        <f t="shared" si="2"/>
        <v>0</v>
      </c>
      <c r="F23" s="243">
        <f t="shared" si="2"/>
        <v>73.596010206744495</v>
      </c>
      <c r="G23" s="243">
        <f t="shared" si="2"/>
        <v>0</v>
      </c>
      <c r="H23" s="243">
        <f t="shared" si="2"/>
        <v>73.596010206744495</v>
      </c>
      <c r="I23" s="243">
        <f t="shared" si="2"/>
        <v>73.596010206744495</v>
      </c>
      <c r="J23" s="243">
        <f t="shared" si="2"/>
        <v>0</v>
      </c>
      <c r="K23" s="243">
        <f t="shared" si="2"/>
        <v>73.59601020674495</v>
      </c>
      <c r="L23" s="243">
        <f t="shared" si="2"/>
        <v>0</v>
      </c>
      <c r="M23" s="243">
        <f t="shared" si="2"/>
        <v>73.59601020674404</v>
      </c>
      <c r="N23" s="243">
        <f t="shared" si="2"/>
        <v>73.596010206744495</v>
      </c>
      <c r="O23" s="243">
        <f t="shared" si="2"/>
        <v>0</v>
      </c>
      <c r="P23" s="243">
        <f t="shared" si="2"/>
        <v>73.596010206744495</v>
      </c>
      <c r="Q23" s="243">
        <f t="shared" si="2"/>
        <v>73.596010206744495</v>
      </c>
      <c r="R23" s="243">
        <f t="shared" si="2"/>
        <v>0</v>
      </c>
      <c r="S23" s="243">
        <f t="shared" si="2"/>
        <v>73.59601020674495</v>
      </c>
      <c r="T23" s="243">
        <f t="shared" si="2"/>
        <v>0</v>
      </c>
      <c r="U23" s="243">
        <f t="shared" si="2"/>
        <v>73.596010206744495</v>
      </c>
      <c r="V23" s="243">
        <f t="shared" si="2"/>
        <v>73.59601020674495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73.842387345008319</v>
      </c>
      <c r="E24" s="284">
        <f t="shared" si="3"/>
        <v>0</v>
      </c>
      <c r="F24" s="284">
        <f t="shared" si="3"/>
        <v>73.842387345008319</v>
      </c>
      <c r="G24" s="284">
        <f t="shared" si="3"/>
        <v>0</v>
      </c>
      <c r="H24" s="284">
        <f t="shared" si="3"/>
        <v>73.842387345008319</v>
      </c>
      <c r="I24" s="284">
        <f t="shared" si="3"/>
        <v>0</v>
      </c>
      <c r="J24" s="284">
        <f t="shared" si="3"/>
        <v>73.842387345007978</v>
      </c>
      <c r="K24" s="284">
        <f t="shared" si="3"/>
        <v>0</v>
      </c>
      <c r="L24" s="284">
        <f t="shared" si="3"/>
        <v>0</v>
      </c>
      <c r="M24" s="284">
        <f t="shared" si="3"/>
        <v>73.842387345008319</v>
      </c>
      <c r="N24" s="284">
        <f t="shared" si="3"/>
        <v>0</v>
      </c>
      <c r="O24" s="284">
        <f t="shared" si="3"/>
        <v>73.842387345008319</v>
      </c>
      <c r="P24" s="284">
        <f t="shared" si="3"/>
        <v>0</v>
      </c>
      <c r="Q24" s="284">
        <f t="shared" si="3"/>
        <v>73.842387345008319</v>
      </c>
      <c r="R24" s="284">
        <f t="shared" si="3"/>
        <v>0</v>
      </c>
      <c r="S24" s="284">
        <f t="shared" si="3"/>
        <v>73.842387345008774</v>
      </c>
      <c r="T24" s="284">
        <f t="shared" si="3"/>
        <v>0</v>
      </c>
      <c r="U24" s="284">
        <f t="shared" si="3"/>
        <v>73.842387345008092</v>
      </c>
      <c r="V24" s="284">
        <f t="shared" si="3"/>
        <v>0</v>
      </c>
      <c r="W24" s="284">
        <f t="shared" si="3"/>
        <v>73.842387345007864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3.0362992597895939</v>
      </c>
      <c r="E25" s="244">
        <f t="shared" si="4"/>
        <v>3.0362992597895939</v>
      </c>
      <c r="F25" s="244">
        <f t="shared" si="4"/>
        <v>0</v>
      </c>
      <c r="G25" s="244">
        <f t="shared" si="4"/>
        <v>3.0362992597895939</v>
      </c>
      <c r="H25" s="244">
        <f t="shared" si="4"/>
        <v>0</v>
      </c>
      <c r="I25" s="244">
        <f t="shared" si="4"/>
        <v>3.0362992597895868</v>
      </c>
      <c r="J25" s="244">
        <f t="shared" si="4"/>
        <v>3.036299259789601</v>
      </c>
      <c r="K25" s="244">
        <f t="shared" si="4"/>
        <v>0</v>
      </c>
      <c r="L25" s="244">
        <f t="shared" si="4"/>
        <v>3.036299259789601</v>
      </c>
      <c r="M25" s="244">
        <f t="shared" si="4"/>
        <v>0</v>
      </c>
      <c r="N25" s="244">
        <f t="shared" si="4"/>
        <v>3.0362992597895442</v>
      </c>
      <c r="O25" s="244">
        <f t="shared" si="4"/>
        <v>3.0362992597896437</v>
      </c>
      <c r="P25" s="244">
        <f t="shared" si="4"/>
        <v>0</v>
      </c>
      <c r="Q25" s="244">
        <f t="shared" si="4"/>
        <v>3.0362992597895868</v>
      </c>
      <c r="R25" s="244">
        <f t="shared" si="4"/>
        <v>0</v>
      </c>
      <c r="S25" s="244">
        <f t="shared" si="4"/>
        <v>3.0362992597896152</v>
      </c>
      <c r="T25" s="244">
        <f t="shared" si="4"/>
        <v>3.0362992597895584</v>
      </c>
      <c r="U25" s="244">
        <f t="shared" si="4"/>
        <v>0</v>
      </c>
      <c r="V25" s="244">
        <f t="shared" si="4"/>
        <v>3.0362992597895584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140.33962286187614</v>
      </c>
      <c r="C27" s="243">
        <f t="shared" si="5"/>
        <v>96.562710686042124</v>
      </c>
      <c r="D27" s="243">
        <f t="shared" si="5"/>
        <v>51.174768381580748</v>
      </c>
      <c r="E27" s="243">
        <f t="shared" si="5"/>
        <v>109.31398818571472</v>
      </c>
      <c r="F27" s="243">
        <f t="shared" si="5"/>
        <v>104.60325420342974</v>
      </c>
      <c r="G27" s="243">
        <f t="shared" si="5"/>
        <v>92.367309474039075</v>
      </c>
      <c r="H27" s="243">
        <f t="shared" si="5"/>
        <v>105.60520447496992</v>
      </c>
      <c r="I27" s="243">
        <f t="shared" si="5"/>
        <v>65.064208239072286</v>
      </c>
      <c r="J27" s="243">
        <f t="shared" si="5"/>
        <v>89.701493862502048</v>
      </c>
      <c r="K27" s="243">
        <f t="shared" si="5"/>
        <v>320.79523900163667</v>
      </c>
      <c r="L27" s="243">
        <f t="shared" si="5"/>
        <v>135.62325222241498</v>
      </c>
      <c r="M27" s="243">
        <f t="shared" si="5"/>
        <v>74.808078517078002</v>
      </c>
      <c r="N27" s="243">
        <f t="shared" si="5"/>
        <v>107.03753361514509</v>
      </c>
      <c r="O27" s="243">
        <f t="shared" si="5"/>
        <v>119.24545711489304</v>
      </c>
      <c r="P27" s="243">
        <f t="shared" si="5"/>
        <v>127.38847308576192</v>
      </c>
      <c r="Q27" s="243">
        <f t="shared" si="5"/>
        <v>132.31707392880594</v>
      </c>
      <c r="R27" s="243">
        <f t="shared" si="5"/>
        <v>165.36206694275393</v>
      </c>
      <c r="S27" s="243">
        <f t="shared" si="5"/>
        <v>81.937648321591951</v>
      </c>
      <c r="T27" s="243">
        <f t="shared" si="5"/>
        <v>123.71727635266097</v>
      </c>
      <c r="U27" s="243">
        <f t="shared" si="5"/>
        <v>140.20611633316389</v>
      </c>
      <c r="V27" s="243">
        <f t="shared" si="5"/>
        <v>139.80166145380804</v>
      </c>
      <c r="W27" s="243">
        <f t="shared" si="5"/>
        <v>251.99103081038106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70.948068342253237</v>
      </c>
      <c r="C28" s="284">
        <f t="shared" si="6"/>
        <v>112.72113403016124</v>
      </c>
      <c r="D28" s="284">
        <f t="shared" si="6"/>
        <v>72.860855725767351</v>
      </c>
      <c r="E28" s="284">
        <f t="shared" si="6"/>
        <v>82.731150531914295</v>
      </c>
      <c r="F28" s="284">
        <f t="shared" si="6"/>
        <v>72.040576316668421</v>
      </c>
      <c r="G28" s="284">
        <f t="shared" si="6"/>
        <v>83.562913664015355</v>
      </c>
      <c r="H28" s="284">
        <f t="shared" si="6"/>
        <v>85.179586191216231</v>
      </c>
      <c r="I28" s="284">
        <f t="shared" si="6"/>
        <v>57.300698000852663</v>
      </c>
      <c r="J28" s="284">
        <f t="shared" si="6"/>
        <v>124.60090160979655</v>
      </c>
      <c r="K28" s="284">
        <f t="shared" si="6"/>
        <v>284.47432014195454</v>
      </c>
      <c r="L28" s="284">
        <f t="shared" si="6"/>
        <v>371.72767191290518</v>
      </c>
      <c r="M28" s="284">
        <f t="shared" si="6"/>
        <v>147.95229234281442</v>
      </c>
      <c r="N28" s="284">
        <f t="shared" si="6"/>
        <v>128.56726935633344</v>
      </c>
      <c r="O28" s="284">
        <f t="shared" si="6"/>
        <v>50.022417141612209</v>
      </c>
      <c r="P28" s="284">
        <f t="shared" si="6"/>
        <v>43.129970666841814</v>
      </c>
      <c r="Q28" s="284">
        <f t="shared" si="6"/>
        <v>92.620154379603491</v>
      </c>
      <c r="R28" s="284">
        <f t="shared" si="6"/>
        <v>54.867782297815438</v>
      </c>
      <c r="S28" s="284">
        <f t="shared" si="6"/>
        <v>76.477330373738937</v>
      </c>
      <c r="T28" s="284">
        <f t="shared" si="6"/>
        <v>68.621043302897078</v>
      </c>
      <c r="U28" s="284">
        <f t="shared" si="6"/>
        <v>512.42596934670769</v>
      </c>
      <c r="V28" s="284">
        <f t="shared" si="6"/>
        <v>630.62588006555382</v>
      </c>
      <c r="W28" s="284">
        <f t="shared" si="6"/>
        <v>398.11599125971804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3.6647320144747866</v>
      </c>
      <c r="C29" s="244">
        <f t="shared" si="7"/>
        <v>2.4836756941993059</v>
      </c>
      <c r="D29" s="244">
        <f t="shared" si="7"/>
        <v>3.2018914142054768</v>
      </c>
      <c r="E29" s="244">
        <f t="shared" si="7"/>
        <v>4.5657989519024227</v>
      </c>
      <c r="F29" s="244">
        <f t="shared" si="7"/>
        <v>4.9811476415193781</v>
      </c>
      <c r="G29" s="244">
        <f t="shared" si="7"/>
        <v>3.7605182200743883</v>
      </c>
      <c r="H29" s="244">
        <f t="shared" si="7"/>
        <v>7.2068615560309226</v>
      </c>
      <c r="I29" s="244">
        <f t="shared" si="7"/>
        <v>4.5797746594190443</v>
      </c>
      <c r="J29" s="244">
        <f t="shared" si="7"/>
        <v>5.5061371028691894</v>
      </c>
      <c r="K29" s="244">
        <f t="shared" si="7"/>
        <v>5.6014585860626482</v>
      </c>
      <c r="L29" s="244">
        <f t="shared" si="7"/>
        <v>7.2422103053355187</v>
      </c>
      <c r="M29" s="244">
        <f t="shared" si="7"/>
        <v>26.918232125154276</v>
      </c>
      <c r="N29" s="244">
        <f t="shared" si="7"/>
        <v>7.6353911801722631</v>
      </c>
      <c r="O29" s="244">
        <f t="shared" si="7"/>
        <v>9.1749888794645926</v>
      </c>
      <c r="P29" s="244">
        <f t="shared" si="7"/>
        <v>10.227118942102379</v>
      </c>
      <c r="Q29" s="244">
        <f t="shared" si="7"/>
        <v>41.809373401812508</v>
      </c>
      <c r="R29" s="244">
        <f t="shared" si="7"/>
        <v>15.106006077071612</v>
      </c>
      <c r="S29" s="244">
        <f t="shared" si="7"/>
        <v>20.447419644423192</v>
      </c>
      <c r="T29" s="244">
        <f t="shared" si="7"/>
        <v>8.3672032254984856</v>
      </c>
      <c r="U29" s="244">
        <f t="shared" si="7"/>
        <v>38.811680398679201</v>
      </c>
      <c r="V29" s="244">
        <f t="shared" si="7"/>
        <v>10.8506146874102</v>
      </c>
      <c r="W29" s="244">
        <f t="shared" si="7"/>
        <v>9.4151339781882086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718.83645743766112</v>
      </c>
      <c r="C32" s="212">
        <v>728.5699914015479</v>
      </c>
      <c r="D32" s="212">
        <v>726.38142734307826</v>
      </c>
      <c r="E32" s="212">
        <v>785.62803095442814</v>
      </c>
      <c r="F32" s="212">
        <v>799.85055889939804</v>
      </c>
      <c r="G32" s="212">
        <v>799.8205503009458</v>
      </c>
      <c r="H32" s="212">
        <v>725.58976784178844</v>
      </c>
      <c r="I32" s="212">
        <v>1035.56758383491</v>
      </c>
      <c r="J32" s="212">
        <v>1044.2233877901981</v>
      </c>
      <c r="K32" s="212">
        <v>948.33611349956982</v>
      </c>
      <c r="L32" s="212">
        <v>999.7130696474635</v>
      </c>
      <c r="M32" s="212">
        <v>1042.392777300086</v>
      </c>
      <c r="N32" s="212">
        <v>1019.523645743766</v>
      </c>
      <c r="O32" s="212">
        <v>1055.2997420464319</v>
      </c>
      <c r="P32" s="212">
        <v>979.35081685296655</v>
      </c>
      <c r="Q32" s="212">
        <v>984.08675838349109</v>
      </c>
      <c r="R32" s="212">
        <v>1024.090283748925</v>
      </c>
      <c r="S32" s="212">
        <v>972.29114359415303</v>
      </c>
      <c r="T32" s="212">
        <v>1039.4650042992259</v>
      </c>
      <c r="U32" s="212">
        <v>1002.1981943250209</v>
      </c>
      <c r="V32" s="212">
        <v>962.0498710232157</v>
      </c>
      <c r="W32" s="212">
        <v>987.25855546001708</v>
      </c>
      <c r="DA32" s="109" t="s">
        <v>955</v>
      </c>
    </row>
    <row r="33" spans="1:105" ht="12" customHeight="1" x14ac:dyDescent="0.25">
      <c r="A33" s="24" t="s">
        <v>30</v>
      </c>
      <c r="B33" s="215">
        <v>65.224505588993978</v>
      </c>
      <c r="C33" s="215">
        <v>76.064660361134997</v>
      </c>
      <c r="D33" s="215">
        <v>78.640154772141003</v>
      </c>
      <c r="E33" s="215">
        <v>91.117970765262243</v>
      </c>
      <c r="F33" s="215">
        <v>84.153396388650037</v>
      </c>
      <c r="G33" s="215">
        <v>92.076784178847788</v>
      </c>
      <c r="H33" s="215">
        <v>25.860963026655199</v>
      </c>
      <c r="I33" s="215">
        <v>21.054256233877901</v>
      </c>
      <c r="J33" s="215">
        <v>23.261220980223559</v>
      </c>
      <c r="K33" s="215">
        <v>0</v>
      </c>
      <c r="L33" s="215">
        <v>0</v>
      </c>
      <c r="M33" s="215">
        <v>6.6997420464316422</v>
      </c>
      <c r="N33" s="215">
        <v>0</v>
      </c>
      <c r="O33" s="215">
        <v>0</v>
      </c>
      <c r="P33" s="215">
        <v>0</v>
      </c>
      <c r="Q33" s="215">
        <v>0</v>
      </c>
      <c r="R33" s="215">
        <v>0</v>
      </c>
      <c r="S33" s="215">
        <v>0</v>
      </c>
      <c r="T33" s="215">
        <v>0</v>
      </c>
      <c r="U33" s="215">
        <v>0</v>
      </c>
      <c r="V33" s="215">
        <v>0</v>
      </c>
      <c r="W33" s="215">
        <v>0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239.70636285468618</v>
      </c>
      <c r="C34" s="206">
        <f t="shared" si="8"/>
        <v>252.76328460877048</v>
      </c>
      <c r="D34" s="206">
        <f t="shared" si="8"/>
        <v>226.1591573516767</v>
      </c>
      <c r="E34" s="206">
        <f t="shared" si="8"/>
        <v>268.40894239036976</v>
      </c>
      <c r="F34" s="206">
        <f t="shared" si="8"/>
        <v>273.0345657781599</v>
      </c>
      <c r="G34" s="206">
        <f t="shared" si="8"/>
        <v>272.9104041272571</v>
      </c>
      <c r="H34" s="206">
        <f t="shared" si="8"/>
        <v>241.39071367153909</v>
      </c>
      <c r="I34" s="206">
        <f t="shared" si="8"/>
        <v>253.67979363714528</v>
      </c>
      <c r="J34" s="206">
        <f t="shared" si="8"/>
        <v>279.37712811693888</v>
      </c>
      <c r="K34" s="206">
        <f t="shared" si="8"/>
        <v>271.05270851246763</v>
      </c>
      <c r="L34" s="206">
        <f t="shared" si="8"/>
        <v>297.6853826311264</v>
      </c>
      <c r="M34" s="206">
        <f t="shared" si="8"/>
        <v>298.26560619088559</v>
      </c>
      <c r="N34" s="206">
        <f t="shared" si="8"/>
        <v>260.80111779879621</v>
      </c>
      <c r="O34" s="206">
        <f t="shared" si="8"/>
        <v>279.06749785038699</v>
      </c>
      <c r="P34" s="206">
        <f t="shared" si="8"/>
        <v>281.82269991401552</v>
      </c>
      <c r="Q34" s="206">
        <f t="shared" si="8"/>
        <v>282.71573516766989</v>
      </c>
      <c r="R34" s="206">
        <f t="shared" si="8"/>
        <v>279.37076526225275</v>
      </c>
      <c r="S34" s="206">
        <f t="shared" si="8"/>
        <v>227.18091143594154</v>
      </c>
      <c r="T34" s="206">
        <f t="shared" si="8"/>
        <v>256.98443680137575</v>
      </c>
      <c r="U34" s="206">
        <f t="shared" si="8"/>
        <v>259.53215821152185</v>
      </c>
      <c r="V34" s="206">
        <f t="shared" si="8"/>
        <v>245.77394668959579</v>
      </c>
      <c r="W34" s="206">
        <f t="shared" si="8"/>
        <v>244.89243336199485</v>
      </c>
      <c r="DA34" s="71"/>
    </row>
    <row r="35" spans="1:105" ht="12" customHeight="1" x14ac:dyDescent="0.25">
      <c r="A35" s="18" t="s">
        <v>32</v>
      </c>
      <c r="B35" s="206">
        <v>158.95193465176271</v>
      </c>
      <c r="C35" s="206">
        <v>162.89286328460881</v>
      </c>
      <c r="D35" s="206">
        <v>141.8744625967326</v>
      </c>
      <c r="E35" s="206">
        <v>174.71573516766981</v>
      </c>
      <c r="F35" s="206">
        <v>177.34307824591571</v>
      </c>
      <c r="G35" s="206">
        <v>178.6567497850387</v>
      </c>
      <c r="H35" s="206">
        <v>164.20653482373169</v>
      </c>
      <c r="I35" s="206">
        <v>170.77480653482371</v>
      </c>
      <c r="J35" s="206">
        <v>203.61616509028369</v>
      </c>
      <c r="K35" s="206">
        <v>206.24342218400679</v>
      </c>
      <c r="L35" s="206">
        <v>215.4390369733448</v>
      </c>
      <c r="M35" s="206">
        <v>204.92975064488391</v>
      </c>
      <c r="N35" s="206">
        <v>178.6567497850387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11.034651762682721</v>
      </c>
      <c r="C36" s="206">
        <v>22.069389509888222</v>
      </c>
      <c r="D36" s="206">
        <v>16.552020636285469</v>
      </c>
      <c r="E36" s="206">
        <v>22.069389509888222</v>
      </c>
      <c r="F36" s="206">
        <v>22.069389509888222</v>
      </c>
      <c r="G36" s="206">
        <v>22.069389509888222</v>
      </c>
      <c r="H36" s="206">
        <v>22.069389509888222</v>
      </c>
      <c r="I36" s="206">
        <v>22.069389509888222</v>
      </c>
      <c r="J36" s="206">
        <v>22.069389509888222</v>
      </c>
      <c r="K36" s="206">
        <v>19.86242476354256</v>
      </c>
      <c r="L36" s="206">
        <v>30.89707652622528</v>
      </c>
      <c r="M36" s="206">
        <v>45.242218400687882</v>
      </c>
      <c r="N36" s="206">
        <v>36.414445399828033</v>
      </c>
      <c r="O36" s="206">
        <v>163.66672398968191</v>
      </c>
      <c r="P36" s="206">
        <v>164.77265692175411</v>
      </c>
      <c r="Q36" s="206">
        <v>163.66672398968191</v>
      </c>
      <c r="R36" s="206">
        <v>160.3491831470335</v>
      </c>
      <c r="S36" s="206">
        <v>126.0676698194325</v>
      </c>
      <c r="T36" s="206">
        <v>150.39647463456581</v>
      </c>
      <c r="U36" s="206">
        <v>160.3491831470335</v>
      </c>
      <c r="V36" s="206">
        <v>155.92579535683569</v>
      </c>
      <c r="W36" s="206">
        <v>163.66672398968191</v>
      </c>
      <c r="DA36" s="71" t="s">
        <v>958</v>
      </c>
    </row>
    <row r="37" spans="1:105" ht="12" customHeight="1" x14ac:dyDescent="0.25">
      <c r="A37" s="18" t="s">
        <v>69</v>
      </c>
      <c r="B37" s="206">
        <v>3.0810834049871021</v>
      </c>
      <c r="C37" s="206">
        <v>4.1081685296646597</v>
      </c>
      <c r="D37" s="206">
        <v>5.135167669819432</v>
      </c>
      <c r="E37" s="206">
        <v>6.1622527944969896</v>
      </c>
      <c r="F37" s="206">
        <v>5.1112639724849522</v>
      </c>
      <c r="G37" s="206">
        <v>6.1335339638865003</v>
      </c>
      <c r="H37" s="206">
        <v>5.1080825451418734</v>
      </c>
      <c r="I37" s="206">
        <v>6.1300945829750644</v>
      </c>
      <c r="J37" s="206">
        <v>6.1302665520206361</v>
      </c>
      <c r="K37" s="206">
        <v>5.1090283748925192</v>
      </c>
      <c r="L37" s="206">
        <v>6.1315563198624243</v>
      </c>
      <c r="M37" s="206">
        <v>4.0871023215821154</v>
      </c>
      <c r="N37" s="206">
        <v>4.0871023215821154</v>
      </c>
      <c r="O37" s="206">
        <v>4.1272570937231299</v>
      </c>
      <c r="P37" s="206">
        <v>4.1272570937231299</v>
      </c>
      <c r="Q37" s="206">
        <v>4.1219260533104043</v>
      </c>
      <c r="R37" s="206">
        <v>5.1476354256233874</v>
      </c>
      <c r="S37" s="206">
        <v>5.1330180567497852</v>
      </c>
      <c r="T37" s="206">
        <v>5.1310404127257092</v>
      </c>
      <c r="U37" s="206">
        <v>5.1326741186586409</v>
      </c>
      <c r="V37" s="206">
        <v>2.0532244196044709</v>
      </c>
      <c r="W37" s="206">
        <v>1.9886500429922609</v>
      </c>
      <c r="DA37" s="71" t="s">
        <v>959</v>
      </c>
    </row>
    <row r="38" spans="1:105" ht="12" customHeight="1" x14ac:dyDescent="0.25">
      <c r="A38" s="18" t="s">
        <v>70</v>
      </c>
      <c r="B38" s="206">
        <v>58.899398108340492</v>
      </c>
      <c r="C38" s="206">
        <v>55.954428202923467</v>
      </c>
      <c r="D38" s="206">
        <v>53.991143594153051</v>
      </c>
      <c r="E38" s="206">
        <v>55.954428202923467</v>
      </c>
      <c r="F38" s="206">
        <v>59.881083404987102</v>
      </c>
      <c r="G38" s="206">
        <v>53.991143594153051</v>
      </c>
      <c r="H38" s="206">
        <v>35.339638865004297</v>
      </c>
      <c r="I38" s="206">
        <v>40.247893379191737</v>
      </c>
      <c r="J38" s="206">
        <v>32.264660361134993</v>
      </c>
      <c r="K38" s="206">
        <v>24.442906276870161</v>
      </c>
      <c r="L38" s="206">
        <v>34.220034393809108</v>
      </c>
      <c r="M38" s="206">
        <v>31.29991401547721</v>
      </c>
      <c r="N38" s="206">
        <v>29.383061049011179</v>
      </c>
      <c r="O38" s="206">
        <v>30.858899398108338</v>
      </c>
      <c r="P38" s="206">
        <v>35.682373172828889</v>
      </c>
      <c r="Q38" s="206">
        <v>36.628632846087697</v>
      </c>
      <c r="R38" s="206">
        <v>26.052708512467749</v>
      </c>
      <c r="S38" s="206">
        <v>25.088392089423909</v>
      </c>
      <c r="T38" s="206">
        <v>23.15846947549441</v>
      </c>
      <c r="U38" s="206">
        <v>23.15846947549441</v>
      </c>
      <c r="V38" s="206">
        <v>22.19355116079106</v>
      </c>
      <c r="W38" s="206">
        <v>23.15846947549441</v>
      </c>
      <c r="DA38" s="71" t="s">
        <v>960</v>
      </c>
    </row>
    <row r="39" spans="1:105" ht="12" customHeight="1" x14ac:dyDescent="0.25">
      <c r="A39" s="18" t="s">
        <v>34</v>
      </c>
      <c r="B39" s="206">
        <v>7.7392949269131543</v>
      </c>
      <c r="C39" s="206">
        <v>7.7384350816852967</v>
      </c>
      <c r="D39" s="206">
        <v>8.6063628546861555</v>
      </c>
      <c r="E39" s="206">
        <v>9.5071367153912281</v>
      </c>
      <c r="F39" s="206">
        <v>8.6297506448839201</v>
      </c>
      <c r="G39" s="206">
        <v>12.05958727429063</v>
      </c>
      <c r="H39" s="206">
        <v>14.667067927772999</v>
      </c>
      <c r="I39" s="206">
        <v>14.45760963026655</v>
      </c>
      <c r="J39" s="206">
        <v>15.29664660361135</v>
      </c>
      <c r="K39" s="206">
        <v>15.394926913155629</v>
      </c>
      <c r="L39" s="206">
        <v>10.99767841788478</v>
      </c>
      <c r="M39" s="206">
        <v>12.70662080825451</v>
      </c>
      <c r="N39" s="206">
        <v>12.2597592433362</v>
      </c>
      <c r="O39" s="206">
        <v>80.414617368873593</v>
      </c>
      <c r="P39" s="206">
        <v>77.240412725709376</v>
      </c>
      <c r="Q39" s="206">
        <v>78.298452278589849</v>
      </c>
      <c r="R39" s="206">
        <v>87.821238177128109</v>
      </c>
      <c r="S39" s="206">
        <v>70.891831470335333</v>
      </c>
      <c r="T39" s="206">
        <v>78.298452278589849</v>
      </c>
      <c r="U39" s="206">
        <v>70.891831470335333</v>
      </c>
      <c r="V39" s="206">
        <v>65.601375752364561</v>
      </c>
      <c r="W39" s="206">
        <v>56.078589853826301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29.793637145313841</v>
      </c>
      <c r="C40" s="206">
        <f t="shared" si="9"/>
        <v>15.47721410146174</v>
      </c>
      <c r="D40" s="206">
        <f t="shared" si="9"/>
        <v>16.552020636285469</v>
      </c>
      <c r="E40" s="206">
        <f t="shared" si="9"/>
        <v>17.110920034393811</v>
      </c>
      <c r="F40" s="206">
        <f t="shared" si="9"/>
        <v>18.18572656921754</v>
      </c>
      <c r="G40" s="206">
        <f t="shared" si="9"/>
        <v>19.303525365434218</v>
      </c>
      <c r="H40" s="206">
        <f t="shared" si="9"/>
        <v>24.527085124677551</v>
      </c>
      <c r="I40" s="206">
        <f t="shared" si="9"/>
        <v>40.79914015477214</v>
      </c>
      <c r="J40" s="206">
        <f t="shared" si="9"/>
        <v>36.994411006018908</v>
      </c>
      <c r="K40" s="206">
        <f t="shared" si="9"/>
        <v>20.82983662940671</v>
      </c>
      <c r="L40" s="206">
        <f t="shared" si="9"/>
        <v>23.323129836629409</v>
      </c>
      <c r="M40" s="206">
        <f t="shared" si="9"/>
        <v>28.67601031814273</v>
      </c>
      <c r="N40" s="206">
        <f t="shared" si="9"/>
        <v>23.645571797076521</v>
      </c>
      <c r="O40" s="206">
        <f t="shared" si="9"/>
        <v>15.11160791057609</v>
      </c>
      <c r="P40" s="206">
        <f t="shared" si="9"/>
        <v>15.971797076526229</v>
      </c>
      <c r="Q40" s="206">
        <f t="shared" si="9"/>
        <v>18.91659501289768</v>
      </c>
      <c r="R40" s="206">
        <f t="shared" si="9"/>
        <v>32.137059329320721</v>
      </c>
      <c r="S40" s="206">
        <f t="shared" si="9"/>
        <v>63.816680997420463</v>
      </c>
      <c r="T40" s="206">
        <f t="shared" si="9"/>
        <v>69.353568357695607</v>
      </c>
      <c r="U40" s="206">
        <f t="shared" si="9"/>
        <v>57.379019776440238</v>
      </c>
      <c r="V40" s="206">
        <f t="shared" si="9"/>
        <v>57.013499570077393</v>
      </c>
      <c r="W40" s="206">
        <f t="shared" si="9"/>
        <v>55.877042132416157</v>
      </c>
      <c r="DA40" s="71"/>
    </row>
    <row r="41" spans="1:105" ht="12" customHeight="1" x14ac:dyDescent="0.25">
      <c r="A41" s="18" t="s">
        <v>72</v>
      </c>
      <c r="B41" s="206">
        <v>29.793637145313841</v>
      </c>
      <c r="C41" s="206">
        <v>15.47721410146174</v>
      </c>
      <c r="D41" s="206">
        <v>16.552020636285469</v>
      </c>
      <c r="E41" s="206">
        <v>17.110920034393811</v>
      </c>
      <c r="F41" s="206">
        <v>18.18572656921754</v>
      </c>
      <c r="G41" s="206">
        <v>19.303525365434218</v>
      </c>
      <c r="H41" s="206">
        <v>24.527085124677551</v>
      </c>
      <c r="I41" s="206">
        <v>40.79914015477214</v>
      </c>
      <c r="J41" s="206">
        <v>36.994411006018908</v>
      </c>
      <c r="K41" s="206">
        <v>20.82983662940671</v>
      </c>
      <c r="L41" s="206">
        <v>23.323129836629409</v>
      </c>
      <c r="M41" s="206">
        <v>28.67601031814273</v>
      </c>
      <c r="N41" s="206">
        <v>23.645571797076521</v>
      </c>
      <c r="O41" s="206">
        <v>15.11160791057609</v>
      </c>
      <c r="P41" s="206">
        <v>15.971797076526229</v>
      </c>
      <c r="Q41" s="206">
        <v>18.91659501289768</v>
      </c>
      <c r="R41" s="206">
        <v>32.137059329320721</v>
      </c>
      <c r="S41" s="206">
        <v>63.816680997420463</v>
      </c>
      <c r="T41" s="206">
        <v>69.353568357695607</v>
      </c>
      <c r="U41" s="206">
        <v>57.379019776440238</v>
      </c>
      <c r="V41" s="206">
        <v>57.013499570077393</v>
      </c>
      <c r="W41" s="206">
        <v>55.877042132416157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12.22889079965606</v>
      </c>
      <c r="C43" s="206">
        <f t="shared" si="10"/>
        <v>7.308684436801375</v>
      </c>
      <c r="D43" s="206">
        <f t="shared" si="10"/>
        <v>12.252794496990539</v>
      </c>
      <c r="E43" s="206">
        <f t="shared" si="10"/>
        <v>11.655717970765259</v>
      </c>
      <c r="F43" s="206">
        <f t="shared" si="10"/>
        <v>14.33069647463457</v>
      </c>
      <c r="G43" s="206">
        <f t="shared" si="10"/>
        <v>18.367325881341369</v>
      </c>
      <c r="H43" s="206">
        <f t="shared" si="10"/>
        <v>14.37850386930352</v>
      </c>
      <c r="I43" s="206">
        <f t="shared" si="10"/>
        <v>15.78770421324162</v>
      </c>
      <c r="J43" s="206">
        <f t="shared" si="10"/>
        <v>15.16672398968185</v>
      </c>
      <c r="K43" s="206">
        <f t="shared" si="10"/>
        <v>14.903955288048151</v>
      </c>
      <c r="L43" s="206">
        <f t="shared" si="10"/>
        <v>16.0743766122098</v>
      </c>
      <c r="M43" s="206">
        <f t="shared" si="10"/>
        <v>15.811693895098875</v>
      </c>
      <c r="N43" s="206">
        <f t="shared" si="10"/>
        <v>25.652106620808251</v>
      </c>
      <c r="O43" s="206">
        <f t="shared" si="10"/>
        <v>20.469045571797075</v>
      </c>
      <c r="P43" s="206">
        <f t="shared" si="10"/>
        <v>17.913413585554597</v>
      </c>
      <c r="Q43" s="206">
        <f t="shared" si="10"/>
        <v>17.316337059329321</v>
      </c>
      <c r="R43" s="206">
        <f t="shared" si="10"/>
        <v>18.343422184006879</v>
      </c>
      <c r="S43" s="206">
        <f t="shared" si="10"/>
        <v>19.203181427343079</v>
      </c>
      <c r="T43" s="206">
        <f t="shared" si="10"/>
        <v>18.486672398968189</v>
      </c>
      <c r="U43" s="206">
        <f t="shared" si="10"/>
        <v>16.145915735167669</v>
      </c>
      <c r="V43" s="206">
        <f t="shared" si="10"/>
        <v>14.52184006878762</v>
      </c>
      <c r="W43" s="206">
        <f t="shared" si="10"/>
        <v>15.446775580395524</v>
      </c>
      <c r="DA43" s="71"/>
    </row>
    <row r="44" spans="1:105" ht="12" customHeight="1" x14ac:dyDescent="0.25">
      <c r="A44" s="18" t="s">
        <v>73</v>
      </c>
      <c r="B44" s="206">
        <v>12.22889079965606</v>
      </c>
      <c r="C44" s="206">
        <v>7.308684436801375</v>
      </c>
      <c r="D44" s="206">
        <v>12.252794496990539</v>
      </c>
      <c r="E44" s="206">
        <v>11.655717970765259</v>
      </c>
      <c r="F44" s="206">
        <v>14.33069647463457</v>
      </c>
      <c r="G44" s="206">
        <v>18.367325881341369</v>
      </c>
      <c r="H44" s="206">
        <v>14.37850386930352</v>
      </c>
      <c r="I44" s="206">
        <v>15.78770421324162</v>
      </c>
      <c r="J44" s="206">
        <v>15.16672398968185</v>
      </c>
      <c r="K44" s="206">
        <v>14.903955288048151</v>
      </c>
      <c r="L44" s="206">
        <v>16.0743766122098</v>
      </c>
      <c r="M44" s="206">
        <v>15.54892519346517</v>
      </c>
      <c r="N44" s="206">
        <v>24.887790197764399</v>
      </c>
      <c r="O44" s="206">
        <v>19.633104041272571</v>
      </c>
      <c r="P44" s="206">
        <v>17.05356835769561</v>
      </c>
      <c r="Q44" s="206">
        <v>17.316337059329321</v>
      </c>
      <c r="R44" s="206">
        <v>18.343422184006879</v>
      </c>
      <c r="S44" s="206">
        <v>19.203181427343079</v>
      </c>
      <c r="T44" s="206">
        <v>18.486672398968189</v>
      </c>
      <c r="U44" s="206">
        <v>16.145915735167669</v>
      </c>
      <c r="V44" s="206">
        <v>14.52184006878762</v>
      </c>
      <c r="W44" s="206">
        <v>15.3816852966466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0.26276870163370591</v>
      </c>
      <c r="N45" s="206">
        <v>0.76431642304385194</v>
      </c>
      <c r="O45" s="206">
        <v>0.83594153052450548</v>
      </c>
      <c r="P45" s="206">
        <v>0.85984522785898532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6.5090283748925185E-2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268.82106620808253</v>
      </c>
      <c r="J50" s="206">
        <v>279.44969905417031</v>
      </c>
      <c r="K50" s="206">
        <v>271.90214961306958</v>
      </c>
      <c r="L50" s="206">
        <v>267.53129836629398</v>
      </c>
      <c r="M50" s="206">
        <v>284.94316423043853</v>
      </c>
      <c r="N50" s="206">
        <v>310.71461736887358</v>
      </c>
      <c r="O50" s="206">
        <v>332.13912295786753</v>
      </c>
      <c r="P50" s="206">
        <v>261.32132416165092</v>
      </c>
      <c r="Q50" s="206">
        <v>261.44075666380053</v>
      </c>
      <c r="R50" s="206">
        <v>263.9724849527085</v>
      </c>
      <c r="S50" s="206">
        <v>265.35778159931209</v>
      </c>
      <c r="T50" s="206">
        <v>274.43396388650041</v>
      </c>
      <c r="U50" s="206">
        <v>261.91840068787621</v>
      </c>
      <c r="V50" s="206">
        <v>251.79131556319859</v>
      </c>
      <c r="W50" s="206">
        <v>254.27532244196041</v>
      </c>
      <c r="DA50" s="71" t="s">
        <v>970</v>
      </c>
    </row>
    <row r="51" spans="1:105" ht="12" customHeight="1" x14ac:dyDescent="0.25">
      <c r="A51" s="21" t="s">
        <v>38</v>
      </c>
      <c r="B51" s="209">
        <v>371.88306104901108</v>
      </c>
      <c r="C51" s="209">
        <v>376.95614789337918</v>
      </c>
      <c r="D51" s="209">
        <v>392.77730008598451</v>
      </c>
      <c r="E51" s="209">
        <v>397.33447979363712</v>
      </c>
      <c r="F51" s="209">
        <v>410.14617368873598</v>
      </c>
      <c r="G51" s="209">
        <v>397.1625107480653</v>
      </c>
      <c r="H51" s="209">
        <v>419.43250214961301</v>
      </c>
      <c r="I51" s="209">
        <v>435.42562338779021</v>
      </c>
      <c r="J51" s="209">
        <v>409.97420464316423</v>
      </c>
      <c r="K51" s="209">
        <v>369.64746345657778</v>
      </c>
      <c r="L51" s="209">
        <v>395.09888220120382</v>
      </c>
      <c r="M51" s="209">
        <v>407.99656061908848</v>
      </c>
      <c r="N51" s="209">
        <v>398.71023215821151</v>
      </c>
      <c r="O51" s="209">
        <v>408.51246775580393</v>
      </c>
      <c r="P51" s="209">
        <v>402.32158211521931</v>
      </c>
      <c r="Q51" s="209">
        <v>403.6973344797936</v>
      </c>
      <c r="R51" s="209">
        <v>430.26655202063631</v>
      </c>
      <c r="S51" s="209">
        <v>396.73258813413582</v>
      </c>
      <c r="T51" s="209">
        <v>420.20636285468612</v>
      </c>
      <c r="U51" s="209">
        <v>407.22269991401538</v>
      </c>
      <c r="V51" s="209">
        <v>392.94926913155632</v>
      </c>
      <c r="W51" s="209">
        <v>416.76698194325019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718.83645743766101</v>
      </c>
      <c r="C52" s="286">
        <f t="shared" si="11"/>
        <v>728.56999140154767</v>
      </c>
      <c r="D52" s="286">
        <f t="shared" si="11"/>
        <v>726.38142734307826</v>
      </c>
      <c r="E52" s="286">
        <f t="shared" si="11"/>
        <v>785.62803095442814</v>
      </c>
      <c r="F52" s="286">
        <f t="shared" si="11"/>
        <v>799.85055889939804</v>
      </c>
      <c r="G52" s="286">
        <f t="shared" si="11"/>
        <v>799.82055030094568</v>
      </c>
      <c r="H52" s="286">
        <f t="shared" si="11"/>
        <v>725.58976784178856</v>
      </c>
      <c r="I52" s="286">
        <f t="shared" si="11"/>
        <v>1035.56758383491</v>
      </c>
      <c r="J52" s="286">
        <f t="shared" si="11"/>
        <v>1044.2233877901976</v>
      </c>
      <c r="K52" s="286">
        <f t="shared" si="11"/>
        <v>948.33611349956971</v>
      </c>
      <c r="L52" s="286">
        <f t="shared" si="11"/>
        <v>999.71306964746373</v>
      </c>
      <c r="M52" s="286">
        <f t="shared" si="11"/>
        <v>1042.3927773000862</v>
      </c>
      <c r="N52" s="286">
        <f t="shared" si="11"/>
        <v>1019.5236457437658</v>
      </c>
      <c r="O52" s="286">
        <f t="shared" si="11"/>
        <v>1055.2997420464317</v>
      </c>
      <c r="P52" s="286">
        <f t="shared" si="11"/>
        <v>979.3508168529662</v>
      </c>
      <c r="Q52" s="286">
        <f t="shared" si="11"/>
        <v>984.08675838349131</v>
      </c>
      <c r="R52" s="286">
        <f t="shared" si="11"/>
        <v>1024.0902837489252</v>
      </c>
      <c r="S52" s="286">
        <f t="shared" si="11"/>
        <v>972.29114359415291</v>
      </c>
      <c r="T52" s="286">
        <f t="shared" si="11"/>
        <v>1039.4650042992259</v>
      </c>
      <c r="U52" s="286">
        <f t="shared" si="11"/>
        <v>1002.1981943250214</v>
      </c>
      <c r="V52" s="286">
        <f t="shared" si="11"/>
        <v>962.04987102321581</v>
      </c>
      <c r="W52" s="286">
        <f t="shared" si="11"/>
        <v>987.25855546001742</v>
      </c>
      <c r="DA52" s="118"/>
    </row>
    <row r="53" spans="1:105" ht="12" customHeight="1" x14ac:dyDescent="0.25">
      <c r="A53" s="51" t="s">
        <v>46</v>
      </c>
      <c r="B53" s="239">
        <f>CHI_fec!B5-B58</f>
        <v>393.90295359935908</v>
      </c>
      <c r="C53" s="239">
        <f>CHI_fec!C5-C58</f>
        <v>415.99455548602464</v>
      </c>
      <c r="D53" s="239">
        <f>CHI_fec!D5-D58</f>
        <v>400.60421184496124</v>
      </c>
      <c r="E53" s="239">
        <f>CHI_fec!E5-E58</f>
        <v>432.64606187733045</v>
      </c>
      <c r="F53" s="239">
        <f>CHI_fec!F5-F58</f>
        <v>425.72420508374</v>
      </c>
      <c r="G53" s="239">
        <f>CHI_fec!G5-G58</f>
        <v>428.35153310353189</v>
      </c>
      <c r="H53" s="239">
        <f>CHI_fec!H5-H58</f>
        <v>387.7231929196023</v>
      </c>
      <c r="I53" s="239">
        <f>CHI_fec!I5-I58</f>
        <v>528.60121011495221</v>
      </c>
      <c r="J53" s="239">
        <f>CHI_fec!J5-J58</f>
        <v>596.89178395580996</v>
      </c>
      <c r="K53" s="239">
        <f>CHI_fec!K5-K58</f>
        <v>513.7901785049653</v>
      </c>
      <c r="L53" s="239">
        <f>CHI_fec!L5-L58</f>
        <v>614.23702455335547</v>
      </c>
      <c r="M53" s="239">
        <f>CHI_fec!M5-M58</f>
        <v>621.32888131804282</v>
      </c>
      <c r="N53" s="239">
        <f>CHI_fec!N5-N58</f>
        <v>574.01208571499683</v>
      </c>
      <c r="O53" s="239">
        <f>CHI_fec!O5-O58</f>
        <v>623.7798327492676</v>
      </c>
      <c r="P53" s="239">
        <f>CHI_fec!P5-P58</f>
        <v>553.8539193467534</v>
      </c>
      <c r="Q53" s="239">
        <f>CHI_fec!Q5-Q58</f>
        <v>598.49232580763783</v>
      </c>
      <c r="R53" s="239">
        <f>CHI_fec!R5-R58</f>
        <v>582.92326063638939</v>
      </c>
      <c r="S53" s="239">
        <f>CHI_fec!S5-S58</f>
        <v>548.52703818899704</v>
      </c>
      <c r="T53" s="239">
        <f>CHI_fec!T5-T58</f>
        <v>546.86990312482226</v>
      </c>
      <c r="U53" s="239">
        <f>CHI_fec!U5-U58</f>
        <v>654.42463168856762</v>
      </c>
      <c r="V53" s="239">
        <f>CHI_fec!V5-V58</f>
        <v>645.68005685683056</v>
      </c>
      <c r="W53" s="239">
        <f>CHI_fec!W5-W58</f>
        <v>607.99988617498968</v>
      </c>
      <c r="DA53" s="83"/>
    </row>
    <row r="54" spans="1:105" ht="12" customHeight="1" x14ac:dyDescent="0.25">
      <c r="A54" s="99" t="s">
        <v>47</v>
      </c>
      <c r="B54" s="240">
        <f>CHI_fec!B61</f>
        <v>291.12635545203739</v>
      </c>
      <c r="C54" s="240">
        <f>CHI_fec!C61</f>
        <v>272.81187959532372</v>
      </c>
      <c r="D54" s="240">
        <f>CHI_fec!D61</f>
        <v>285.14870709539122</v>
      </c>
      <c r="E54" s="240">
        <f>CHI_fec!E61</f>
        <v>314.51465190214333</v>
      </c>
      <c r="F54" s="240">
        <f>CHI_fec!F61</f>
        <v>331.70886374250932</v>
      </c>
      <c r="G54" s="240">
        <f>CHI_fec!G61</f>
        <v>323.19609229948759</v>
      </c>
      <c r="H54" s="240">
        <f>CHI_fec!H61</f>
        <v>284.62403124550917</v>
      </c>
      <c r="I54" s="240">
        <f>CHI_fec!I61</f>
        <v>452.25742664094429</v>
      </c>
      <c r="J54" s="240">
        <f>CHI_fec!J61</f>
        <v>389.81094977222841</v>
      </c>
      <c r="K54" s="240">
        <f>CHI_fec!K61</f>
        <v>374.80716961484251</v>
      </c>
      <c r="L54" s="240">
        <f>CHI_fec!L61</f>
        <v>321.74785213267762</v>
      </c>
      <c r="M54" s="240">
        <f>CHI_fec!M61</f>
        <v>355.88285079239989</v>
      </c>
      <c r="N54" s="240">
        <f>CHI_fec!N61</f>
        <v>353.23105940776969</v>
      </c>
      <c r="O54" s="240">
        <f>CHI_fec!O61</f>
        <v>390.40975356963952</v>
      </c>
      <c r="P54" s="240">
        <f>CHI_fec!P61</f>
        <v>391.91994135831942</v>
      </c>
      <c r="Q54" s="240">
        <f>CHI_fec!Q61</f>
        <v>356.6797483301288</v>
      </c>
      <c r="R54" s="240">
        <f>CHI_fec!R61</f>
        <v>408.01998957857188</v>
      </c>
      <c r="S54" s="240">
        <f>CHI_fec!S61</f>
        <v>389.22698875281992</v>
      </c>
      <c r="T54" s="240">
        <f>CHI_fec!T61</f>
        <v>460.81426616914899</v>
      </c>
      <c r="U54" s="240">
        <f>CHI_fec!U61</f>
        <v>313.99597593539329</v>
      </c>
      <c r="V54" s="240">
        <f>CHI_fec!V61</f>
        <v>285.61601651662892</v>
      </c>
      <c r="W54" s="240">
        <f>CHI_fec!W61</f>
        <v>349.78471961568698</v>
      </c>
      <c r="DA54" s="94"/>
    </row>
    <row r="55" spans="1:105" ht="12" customHeight="1" x14ac:dyDescent="0.25">
      <c r="A55" s="52" t="s">
        <v>48</v>
      </c>
      <c r="B55" s="241">
        <f>CHI_fec!B110</f>
        <v>33.807148386264593</v>
      </c>
      <c r="C55" s="241">
        <f>CHI_fec!C110</f>
        <v>39.763556320199292</v>
      </c>
      <c r="D55" s="241">
        <f>CHI_fec!D110</f>
        <v>40.628508402725913</v>
      </c>
      <c r="E55" s="241">
        <f>CHI_fec!E110</f>
        <v>38.46731717495441</v>
      </c>
      <c r="F55" s="241">
        <f>CHI_fec!F110</f>
        <v>42.417490073148677</v>
      </c>
      <c r="G55" s="241">
        <f>CHI_fec!G110</f>
        <v>48.272924897926188</v>
      </c>
      <c r="H55" s="241">
        <f>CHI_fec!H110</f>
        <v>53.242543676677101</v>
      </c>
      <c r="I55" s="241">
        <f>CHI_fec!I110</f>
        <v>54.708947079013619</v>
      </c>
      <c r="J55" s="241">
        <f>CHI_fec!J110</f>
        <v>57.520654062159281</v>
      </c>
      <c r="K55" s="241">
        <f>CHI_fec!K110</f>
        <v>59.738765379761972</v>
      </c>
      <c r="L55" s="241">
        <f>CHI_fec!L110</f>
        <v>63.728192961430622</v>
      </c>
      <c r="M55" s="241">
        <f>CHI_fec!M110</f>
        <v>65.181045189643655</v>
      </c>
      <c r="N55" s="241">
        <f>CHI_fec!N110</f>
        <v>92.280500620999291</v>
      </c>
      <c r="O55" s="241">
        <f>CHI_fec!O110</f>
        <v>41.110155727524592</v>
      </c>
      <c r="P55" s="241">
        <f>CHI_fec!P110</f>
        <v>33.576956147893377</v>
      </c>
      <c r="Q55" s="241">
        <f>CHI_fec!Q110</f>
        <v>28.914684245724651</v>
      </c>
      <c r="R55" s="241">
        <f>CHI_fec!R110</f>
        <v>33.147033533963892</v>
      </c>
      <c r="S55" s="241">
        <f>CHI_fec!S110</f>
        <v>34.537116652335918</v>
      </c>
      <c r="T55" s="241">
        <f>CHI_fec!T110</f>
        <v>31.780835005254591</v>
      </c>
      <c r="U55" s="241">
        <f>CHI_fec!U110</f>
        <v>33.777586701060478</v>
      </c>
      <c r="V55" s="241">
        <f>CHI_fec!V110</f>
        <v>30.753797649756379</v>
      </c>
      <c r="W55" s="241">
        <f>CHI_fec!W110</f>
        <v>29.47394966934073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580.09272152902417</v>
      </c>
      <c r="C58" s="212">
        <v>464.72489778085048</v>
      </c>
      <c r="D58" s="212">
        <v>515.38242981284395</v>
      </c>
      <c r="E58" s="212">
        <v>514.32102545607165</v>
      </c>
      <c r="F58" s="212">
        <v>533.7616729058434</v>
      </c>
      <c r="G58" s="212">
        <v>611.9483165333038</v>
      </c>
      <c r="H58" s="212">
        <v>648.72223198189158</v>
      </c>
      <c r="I58" s="212">
        <v>707.80021318454078</v>
      </c>
      <c r="J58" s="212">
        <v>723.21115859154281</v>
      </c>
      <c r="K58" s="212">
        <v>694.75323902516675</v>
      </c>
      <c r="L58" s="212">
        <v>772.38376112799756</v>
      </c>
      <c r="M58" s="212">
        <v>776.79242741299538</v>
      </c>
      <c r="N58" s="212">
        <v>741.87185838354162</v>
      </c>
      <c r="O58" s="212">
        <v>1122.6546833347661</v>
      </c>
      <c r="P58" s="212">
        <v>1152.856316616401</v>
      </c>
      <c r="Q58" s="212">
        <v>1045.5529069019649</v>
      </c>
      <c r="R58" s="212">
        <v>1102.889792116616</v>
      </c>
      <c r="S58" s="212">
        <v>1050.9691645388671</v>
      </c>
      <c r="T58" s="212">
        <v>1102.680540722328</v>
      </c>
      <c r="U58" s="212">
        <v>1104.649885663636</v>
      </c>
      <c r="V58" s="212">
        <v>1152.450985945525</v>
      </c>
      <c r="W58" s="212">
        <v>1016.021662500203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570.48395110770002</v>
      </c>
      <c r="C60" s="206">
        <f t="shared" si="12"/>
        <v>456.0189648487783</v>
      </c>
      <c r="D60" s="206">
        <f t="shared" si="12"/>
        <v>504.93531029435724</v>
      </c>
      <c r="E60" s="206">
        <f t="shared" si="12"/>
        <v>507.16281393414556</v>
      </c>
      <c r="F60" s="206">
        <f t="shared" si="12"/>
        <v>521.57336680094227</v>
      </c>
      <c r="G60" s="206">
        <f t="shared" si="12"/>
        <v>594.12802418592628</v>
      </c>
      <c r="H60" s="206">
        <f t="shared" si="12"/>
        <v>637.39377110484941</v>
      </c>
      <c r="I60" s="206">
        <f t="shared" si="12"/>
        <v>689.44277552331982</v>
      </c>
      <c r="J60" s="206">
        <f t="shared" si="12"/>
        <v>703.02654982112153</v>
      </c>
      <c r="K60" s="206">
        <f t="shared" si="12"/>
        <v>676.41695355655111</v>
      </c>
      <c r="L60" s="206">
        <f t="shared" si="12"/>
        <v>739.4303647393474</v>
      </c>
      <c r="M60" s="206">
        <f t="shared" si="12"/>
        <v>751.59879026768158</v>
      </c>
      <c r="N60" s="206">
        <f t="shared" si="12"/>
        <v>716.89352648328372</v>
      </c>
      <c r="O60" s="206">
        <f t="shared" si="12"/>
        <v>1101.5887332057891</v>
      </c>
      <c r="P60" s="206">
        <f t="shared" si="12"/>
        <v>1129.8767809328235</v>
      </c>
      <c r="Q60" s="206">
        <f t="shared" si="12"/>
        <v>1024.9381175640463</v>
      </c>
      <c r="R60" s="206">
        <f t="shared" si="12"/>
        <v>1089.3900500701843</v>
      </c>
      <c r="S60" s="206">
        <f t="shared" si="12"/>
        <v>1036.1295256738629</v>
      </c>
      <c r="T60" s="206">
        <f t="shared" si="12"/>
        <v>1084.8584426999719</v>
      </c>
      <c r="U60" s="206">
        <f t="shared" si="12"/>
        <v>1087.3867730239108</v>
      </c>
      <c r="V60" s="206">
        <f t="shared" si="12"/>
        <v>1136.4777271321111</v>
      </c>
      <c r="W60" s="206">
        <f t="shared" si="12"/>
        <v>970.80738906942099</v>
      </c>
      <c r="DA60" s="71"/>
    </row>
    <row r="61" spans="1:105" ht="12" customHeight="1" x14ac:dyDescent="0.25">
      <c r="A61" s="18" t="s">
        <v>32</v>
      </c>
      <c r="B61" s="206">
        <v>55.173430782459157</v>
      </c>
      <c r="C61" s="206">
        <v>36.782287188306107</v>
      </c>
      <c r="D61" s="206">
        <v>81.446431642304375</v>
      </c>
      <c r="E61" s="206">
        <v>52.546087704213242</v>
      </c>
      <c r="F61" s="206">
        <v>61.741702493551159</v>
      </c>
      <c r="G61" s="206">
        <v>65.68263112639724</v>
      </c>
      <c r="H61" s="206">
        <v>72.250902837489249</v>
      </c>
      <c r="I61" s="206">
        <v>73.564574376612214</v>
      </c>
      <c r="J61" s="206">
        <v>76.19183147033533</v>
      </c>
      <c r="K61" s="206">
        <v>78.819174548581259</v>
      </c>
      <c r="L61" s="206">
        <v>78.819174548581259</v>
      </c>
      <c r="M61" s="206">
        <v>78.819174548581259</v>
      </c>
      <c r="N61" s="206">
        <v>66.996302665520204</v>
      </c>
      <c r="O61" s="206">
        <v>45.799054170249363</v>
      </c>
      <c r="P61" s="206">
        <v>56.149011177987958</v>
      </c>
      <c r="Q61" s="206">
        <v>49.25881341358555</v>
      </c>
      <c r="R61" s="206">
        <v>35.662768701633702</v>
      </c>
      <c r="S61" s="206">
        <v>18.607824591573511</v>
      </c>
      <c r="T61" s="206">
        <v>55.981685296646603</v>
      </c>
      <c r="U61" s="206">
        <v>35.836457437661217</v>
      </c>
      <c r="V61" s="206">
        <v>43.486586414445398</v>
      </c>
      <c r="W61" s="206">
        <v>11.657867583834911</v>
      </c>
      <c r="DA61" s="71" t="s">
        <v>975</v>
      </c>
    </row>
    <row r="62" spans="1:105" ht="12" customHeight="1" x14ac:dyDescent="0.25">
      <c r="A62" s="18" t="s">
        <v>33</v>
      </c>
      <c r="B62" s="206">
        <v>119.17454858125539</v>
      </c>
      <c r="C62" s="206">
        <v>91.587876182287175</v>
      </c>
      <c r="D62" s="206">
        <v>94.898280309544262</v>
      </c>
      <c r="E62" s="206">
        <v>103.7259673258813</v>
      </c>
      <c r="F62" s="206">
        <v>107.0363714531384</v>
      </c>
      <c r="G62" s="206">
        <v>113.6571797076526</v>
      </c>
      <c r="H62" s="206">
        <v>128.0023215821152</v>
      </c>
      <c r="I62" s="206">
        <v>131.3127257093723</v>
      </c>
      <c r="J62" s="206">
        <v>139.0369733447979</v>
      </c>
      <c r="K62" s="206">
        <v>121.381513327601</v>
      </c>
      <c r="L62" s="206">
        <v>154.48555460017201</v>
      </c>
      <c r="M62" s="206">
        <v>154.48555460017201</v>
      </c>
      <c r="N62" s="206">
        <v>171.0375752364574</v>
      </c>
      <c r="O62" s="206">
        <v>692.26620808254506</v>
      </c>
      <c r="P62" s="206">
        <v>727.65356835769569</v>
      </c>
      <c r="Q62" s="206">
        <v>678.99598514788124</v>
      </c>
      <c r="R62" s="206">
        <v>655.77285316562734</v>
      </c>
      <c r="S62" s="206">
        <v>623.7030424408448</v>
      </c>
      <c r="T62" s="206">
        <v>690.0544874119239</v>
      </c>
      <c r="U62" s="206">
        <v>795.11076270576802</v>
      </c>
      <c r="V62" s="206">
        <v>830.90704785438118</v>
      </c>
      <c r="W62" s="206">
        <v>754.97557479599027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32.394668959587271</v>
      </c>
      <c r="C64" s="206">
        <v>35.339638865004297</v>
      </c>
      <c r="D64" s="206">
        <v>35.339638865004297</v>
      </c>
      <c r="E64" s="206">
        <v>37.302923473774719</v>
      </c>
      <c r="F64" s="206">
        <v>35.339638865004297</v>
      </c>
      <c r="G64" s="206">
        <v>38.284608770421322</v>
      </c>
      <c r="H64" s="206">
        <v>38.284608770421322</v>
      </c>
      <c r="I64" s="206">
        <v>41.229578675838347</v>
      </c>
      <c r="J64" s="206">
        <v>39.108598452278592</v>
      </c>
      <c r="K64" s="206">
        <v>41.064058469475491</v>
      </c>
      <c r="L64" s="206">
        <v>41.064058469475491</v>
      </c>
      <c r="M64" s="206">
        <v>42.059243336199479</v>
      </c>
      <c r="N64" s="206">
        <v>41.136285468615647</v>
      </c>
      <c r="O64" s="206">
        <v>42.430954428202917</v>
      </c>
      <c r="P64" s="206">
        <v>40.504299226139302</v>
      </c>
      <c r="Q64" s="206">
        <v>39.52029234737747</v>
      </c>
      <c r="R64" s="206">
        <v>42.45623387790198</v>
      </c>
      <c r="S64" s="206">
        <v>40.527343078245913</v>
      </c>
      <c r="T64" s="206">
        <v>42.457265692175397</v>
      </c>
      <c r="U64" s="206">
        <v>39.562424763542559</v>
      </c>
      <c r="V64" s="206">
        <v>40.527343078245913</v>
      </c>
      <c r="W64" s="206">
        <v>6.7546001719690452</v>
      </c>
      <c r="DA64" s="71" t="s">
        <v>978</v>
      </c>
    </row>
    <row r="65" spans="1:105" ht="12" customHeight="1" x14ac:dyDescent="0.25">
      <c r="A65" s="18" t="s">
        <v>34</v>
      </c>
      <c r="B65" s="206">
        <v>92.870967444759316</v>
      </c>
      <c r="C65" s="206">
        <v>85.982163473025892</v>
      </c>
      <c r="D65" s="206">
        <v>86.923960337349484</v>
      </c>
      <c r="E65" s="206">
        <v>111.4931664706891</v>
      </c>
      <c r="F65" s="206">
        <v>112.18669440197399</v>
      </c>
      <c r="G65" s="206">
        <v>111.9817645126676</v>
      </c>
      <c r="H65" s="206">
        <v>123.7532723946172</v>
      </c>
      <c r="I65" s="206">
        <v>123.7935063917635</v>
      </c>
      <c r="J65" s="206">
        <v>125.9725515408122</v>
      </c>
      <c r="K65" s="206">
        <v>117.7259819314437</v>
      </c>
      <c r="L65" s="206">
        <v>126.4736149543088</v>
      </c>
      <c r="M65" s="206">
        <v>127.06603016450021</v>
      </c>
      <c r="N65" s="206">
        <v>141.4588747206011</v>
      </c>
      <c r="O65" s="206">
        <v>61.861132173975037</v>
      </c>
      <c r="P65" s="206">
        <v>60.093633899289493</v>
      </c>
      <c r="Q65" s="206">
        <v>21.209544282029231</v>
      </c>
      <c r="R65" s="206">
        <v>69.814617368873598</v>
      </c>
      <c r="S65" s="206">
        <v>107.8150472914875</v>
      </c>
      <c r="T65" s="206">
        <v>74.166638005159072</v>
      </c>
      <c r="U65" s="206">
        <v>28.537575236457439</v>
      </c>
      <c r="V65" s="206">
        <v>22.63637145313843</v>
      </c>
      <c r="W65" s="206">
        <v>56.69372312983662</v>
      </c>
      <c r="DA65" s="71" t="s">
        <v>979</v>
      </c>
    </row>
    <row r="66" spans="1:105" ht="12" customHeight="1" x14ac:dyDescent="0.25">
      <c r="A66" s="18" t="s">
        <v>84</v>
      </c>
      <c r="B66" s="206">
        <v>270.87033533963893</v>
      </c>
      <c r="C66" s="206">
        <v>206.32699914015481</v>
      </c>
      <c r="D66" s="206">
        <v>206.32699914015481</v>
      </c>
      <c r="E66" s="206">
        <v>202.09466895958721</v>
      </c>
      <c r="F66" s="206">
        <v>205.26895958727431</v>
      </c>
      <c r="G66" s="206">
        <v>264.52184006878758</v>
      </c>
      <c r="H66" s="206">
        <v>275.10266552020641</v>
      </c>
      <c r="I66" s="206">
        <v>319.54239036973343</v>
      </c>
      <c r="J66" s="206">
        <v>322.71659501289759</v>
      </c>
      <c r="K66" s="206">
        <v>317.42622527944968</v>
      </c>
      <c r="L66" s="206">
        <v>338.58796216680992</v>
      </c>
      <c r="M66" s="206">
        <v>349.16878761822869</v>
      </c>
      <c r="N66" s="206">
        <v>296.26448839208939</v>
      </c>
      <c r="O66" s="206">
        <v>259.23138435081682</v>
      </c>
      <c r="P66" s="206">
        <v>245.47626827171109</v>
      </c>
      <c r="Q66" s="206">
        <v>235.95348237317279</v>
      </c>
      <c r="R66" s="206">
        <v>285.68357695614787</v>
      </c>
      <c r="S66" s="206">
        <v>245.47626827171109</v>
      </c>
      <c r="T66" s="206">
        <v>222.19836629406711</v>
      </c>
      <c r="U66" s="206">
        <v>188.33955288048151</v>
      </c>
      <c r="V66" s="206">
        <v>198.92037833190031</v>
      </c>
      <c r="W66" s="206">
        <v>140.72562338779019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9.6087704213241611</v>
      </c>
      <c r="C67" s="206">
        <f t="shared" si="13"/>
        <v>8.7059329320722263</v>
      </c>
      <c r="D67" s="206">
        <f t="shared" si="13"/>
        <v>10.447119518486669</v>
      </c>
      <c r="E67" s="206">
        <f t="shared" si="13"/>
        <v>7.1582115219260531</v>
      </c>
      <c r="F67" s="206">
        <f t="shared" si="13"/>
        <v>12.18830610490112</v>
      </c>
      <c r="G67" s="206">
        <f t="shared" si="13"/>
        <v>17.820292347377471</v>
      </c>
      <c r="H67" s="206">
        <f t="shared" si="13"/>
        <v>11.328460877042129</v>
      </c>
      <c r="I67" s="206">
        <f t="shared" si="13"/>
        <v>18.357437661220981</v>
      </c>
      <c r="J67" s="206">
        <f t="shared" si="13"/>
        <v>20.18460877042132</v>
      </c>
      <c r="K67" s="206">
        <f t="shared" si="13"/>
        <v>18.33628546861565</v>
      </c>
      <c r="L67" s="206">
        <f t="shared" si="13"/>
        <v>32.953396388650042</v>
      </c>
      <c r="M67" s="206">
        <f t="shared" si="13"/>
        <v>25.19363714531384</v>
      </c>
      <c r="N67" s="206">
        <f t="shared" si="13"/>
        <v>24.978331900257949</v>
      </c>
      <c r="O67" s="206">
        <f t="shared" si="13"/>
        <v>21.06595012897678</v>
      </c>
      <c r="P67" s="206">
        <f t="shared" si="13"/>
        <v>22.979535683576959</v>
      </c>
      <c r="Q67" s="206">
        <f t="shared" si="13"/>
        <v>20.61478933791917</v>
      </c>
      <c r="R67" s="206">
        <f t="shared" si="13"/>
        <v>13.49974204643164</v>
      </c>
      <c r="S67" s="206">
        <f t="shared" si="13"/>
        <v>14.8396388650043</v>
      </c>
      <c r="T67" s="206">
        <f t="shared" si="13"/>
        <v>17.82209802235597</v>
      </c>
      <c r="U67" s="206">
        <f t="shared" si="13"/>
        <v>17.263112639724849</v>
      </c>
      <c r="V67" s="206">
        <f t="shared" si="13"/>
        <v>15.97325881341358</v>
      </c>
      <c r="W67" s="206">
        <f t="shared" si="13"/>
        <v>45.214273430782463</v>
      </c>
      <c r="DA67" s="71"/>
    </row>
    <row r="68" spans="1:105" ht="12" customHeight="1" x14ac:dyDescent="0.25">
      <c r="A68" s="18" t="s">
        <v>72</v>
      </c>
      <c r="B68" s="206">
        <v>9.6087704213241611</v>
      </c>
      <c r="C68" s="206">
        <v>8.7059329320722263</v>
      </c>
      <c r="D68" s="206">
        <v>10.447119518486669</v>
      </c>
      <c r="E68" s="206">
        <v>7.1582115219260531</v>
      </c>
      <c r="F68" s="206">
        <v>12.18830610490112</v>
      </c>
      <c r="G68" s="206">
        <v>17.820292347377471</v>
      </c>
      <c r="H68" s="206">
        <v>11.328460877042129</v>
      </c>
      <c r="I68" s="206">
        <v>18.357437661220981</v>
      </c>
      <c r="J68" s="206">
        <v>20.18460877042132</v>
      </c>
      <c r="K68" s="206">
        <v>18.33628546861565</v>
      </c>
      <c r="L68" s="206">
        <v>32.953396388650042</v>
      </c>
      <c r="M68" s="206">
        <v>25.19363714531384</v>
      </c>
      <c r="N68" s="206">
        <v>24.978331900257949</v>
      </c>
      <c r="O68" s="206">
        <v>21.06595012897678</v>
      </c>
      <c r="P68" s="206">
        <v>22.979535683576959</v>
      </c>
      <c r="Q68" s="206">
        <v>20.61478933791917</v>
      </c>
      <c r="R68" s="206">
        <v>13.49974204643164</v>
      </c>
      <c r="S68" s="206">
        <v>14.8396388650043</v>
      </c>
      <c r="T68" s="206">
        <v>17.82209802235597</v>
      </c>
      <c r="U68" s="206">
        <v>17.263112639724849</v>
      </c>
      <c r="V68" s="206">
        <v>15.97325881341358</v>
      </c>
      <c r="W68" s="206">
        <v>45.214273430782463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580.09272152902417</v>
      </c>
      <c r="C71" s="286">
        <f t="shared" si="14"/>
        <v>464.72489778085048</v>
      </c>
      <c r="D71" s="286">
        <f t="shared" si="14"/>
        <v>515.38242981284395</v>
      </c>
      <c r="E71" s="286">
        <f t="shared" si="14"/>
        <v>514.32102545607165</v>
      </c>
      <c r="F71" s="286">
        <f t="shared" si="14"/>
        <v>533.7616729058434</v>
      </c>
      <c r="G71" s="286">
        <f t="shared" si="14"/>
        <v>611.9483165333038</v>
      </c>
      <c r="H71" s="286">
        <f t="shared" si="14"/>
        <v>648.72223198189158</v>
      </c>
      <c r="I71" s="286">
        <f t="shared" si="14"/>
        <v>707.80021318454078</v>
      </c>
      <c r="J71" s="286">
        <f t="shared" si="14"/>
        <v>723.21115859154281</v>
      </c>
      <c r="K71" s="286">
        <f t="shared" si="14"/>
        <v>694.75323902516675</v>
      </c>
      <c r="L71" s="286">
        <f t="shared" si="14"/>
        <v>772.38376112799756</v>
      </c>
      <c r="M71" s="286">
        <f t="shared" si="14"/>
        <v>776.79242741299538</v>
      </c>
      <c r="N71" s="286">
        <f t="shared" si="14"/>
        <v>741.87185838354162</v>
      </c>
      <c r="O71" s="286">
        <f t="shared" si="14"/>
        <v>1122.6546833347661</v>
      </c>
      <c r="P71" s="286">
        <f t="shared" si="14"/>
        <v>1152.856316616401</v>
      </c>
      <c r="Q71" s="286">
        <f t="shared" si="14"/>
        <v>1045.5529069019649</v>
      </c>
      <c r="R71" s="286">
        <f t="shared" si="14"/>
        <v>1102.889792116616</v>
      </c>
      <c r="S71" s="286">
        <f t="shared" si="14"/>
        <v>1050.9691645388671</v>
      </c>
      <c r="T71" s="286">
        <f t="shared" si="14"/>
        <v>1102.680540722328</v>
      </c>
      <c r="U71" s="286">
        <f t="shared" si="14"/>
        <v>1104.649885663636</v>
      </c>
      <c r="V71" s="286">
        <f t="shared" si="14"/>
        <v>1152.450985945525</v>
      </c>
      <c r="W71" s="286">
        <f t="shared" si="14"/>
        <v>1016.021662500203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580.09272152902417</v>
      </c>
      <c r="C72" s="243">
        <f>CHI_fec!C16</f>
        <v>464.72489778085048</v>
      </c>
      <c r="D72" s="243">
        <f>CHI_fec!D16</f>
        <v>515.38242981284395</v>
      </c>
      <c r="E72" s="243">
        <f>CHI_fec!E16</f>
        <v>514.32102545607165</v>
      </c>
      <c r="F72" s="243">
        <f>CHI_fec!F16</f>
        <v>533.7616729058434</v>
      </c>
      <c r="G72" s="243">
        <f>CHI_fec!G16</f>
        <v>611.9483165333038</v>
      </c>
      <c r="H72" s="243">
        <f>CHI_fec!H16</f>
        <v>648.72223198189158</v>
      </c>
      <c r="I72" s="243">
        <f>CHI_fec!I16</f>
        <v>707.80021318454078</v>
      </c>
      <c r="J72" s="243">
        <f>CHI_fec!J16</f>
        <v>723.21115859154281</v>
      </c>
      <c r="K72" s="243">
        <f>CHI_fec!K16</f>
        <v>694.75323902516675</v>
      </c>
      <c r="L72" s="243">
        <f>CHI_fec!L16</f>
        <v>772.38376112799756</v>
      </c>
      <c r="M72" s="243">
        <f>CHI_fec!M16</f>
        <v>776.79242741299538</v>
      </c>
      <c r="N72" s="243">
        <f>CHI_fec!N16</f>
        <v>741.87185838354162</v>
      </c>
      <c r="O72" s="243">
        <f>CHI_fec!O16</f>
        <v>1122.6546833347661</v>
      </c>
      <c r="P72" s="243">
        <f>CHI_fec!P16</f>
        <v>1152.856316616401</v>
      </c>
      <c r="Q72" s="243">
        <f>CHI_fec!Q16</f>
        <v>1045.5529069019649</v>
      </c>
      <c r="R72" s="243">
        <f>CHI_fec!R16</f>
        <v>1102.889792116616</v>
      </c>
      <c r="S72" s="243">
        <f>CHI_fec!S16</f>
        <v>1050.9691645388671</v>
      </c>
      <c r="T72" s="243">
        <f>CHI_fec!T16</f>
        <v>1102.680540722328</v>
      </c>
      <c r="U72" s="243">
        <f>CHI_fec!U16</f>
        <v>1104.649885663636</v>
      </c>
      <c r="V72" s="243">
        <f>CHI_fec!V16</f>
        <v>1152.450985945525</v>
      </c>
      <c r="W72" s="243">
        <f>CHI_fec!W16</f>
        <v>1016.021662500203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1254.8214871790465</v>
      </c>
      <c r="C76" s="205">
        <f t="shared" si="15"/>
        <v>1310.3007459939929</v>
      </c>
      <c r="D76" s="205">
        <f t="shared" si="15"/>
        <v>1293.0847075422523</v>
      </c>
      <c r="E76" s="205">
        <f t="shared" si="15"/>
        <v>1456.5389205860283</v>
      </c>
      <c r="F76" s="205">
        <f t="shared" si="15"/>
        <v>1460.1681092154129</v>
      </c>
      <c r="G76" s="205">
        <f t="shared" si="15"/>
        <v>1452.4180195480083</v>
      </c>
      <c r="H76" s="205">
        <f t="shared" si="15"/>
        <v>1186.5483803155228</v>
      </c>
      <c r="I76" s="205">
        <f t="shared" si="15"/>
        <v>1571.1539684294385</v>
      </c>
      <c r="J76" s="205">
        <f t="shared" si="15"/>
        <v>1747.9248456901444</v>
      </c>
      <c r="K76" s="205">
        <f t="shared" si="15"/>
        <v>1586.6097950345311</v>
      </c>
      <c r="L76" s="205">
        <f t="shared" si="15"/>
        <v>1694.6900183673804</v>
      </c>
      <c r="M76" s="205">
        <f t="shared" si="15"/>
        <v>1696.1131547622349</v>
      </c>
      <c r="N76" s="205">
        <f t="shared" si="15"/>
        <v>1647.403357068697</v>
      </c>
      <c r="O76" s="205">
        <f t="shared" si="15"/>
        <v>1806.5988314877736</v>
      </c>
      <c r="P76" s="205">
        <f t="shared" si="15"/>
        <v>1673.5849271886759</v>
      </c>
      <c r="Q76" s="205">
        <f t="shared" si="15"/>
        <v>1819.6295172423359</v>
      </c>
      <c r="R76" s="205">
        <f t="shared" si="15"/>
        <v>1965.8665155314543</v>
      </c>
      <c r="S76" s="205">
        <f t="shared" si="15"/>
        <v>2004.9642304187237</v>
      </c>
      <c r="T76" s="205">
        <f t="shared" si="15"/>
        <v>2065.2991090353953</v>
      </c>
      <c r="U76" s="205">
        <f t="shared" si="15"/>
        <v>2071.2985324721653</v>
      </c>
      <c r="V76" s="205">
        <f t="shared" si="15"/>
        <v>1954.2113395549495</v>
      </c>
      <c r="W76" s="205">
        <f t="shared" si="15"/>
        <v>1865.7197324626898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986.70459205633654</v>
      </c>
      <c r="C77" s="215">
        <f>(CHI_emi!C5-CHI_emi!C59)+(CHI_emi!C61-CHI_emi!C108)+CHI_emi!C110</f>
        <v>1034.3346801431571</v>
      </c>
      <c r="D77" s="215">
        <f>(CHI_emi!D5-CHI_emi!D59)+(CHI_emi!D61-CHI_emi!D108)+CHI_emi!D110</f>
        <v>987.24411702270049</v>
      </c>
      <c r="E77" s="215">
        <f>(CHI_emi!E5-CHI_emi!E59)+(CHI_emi!E61-CHI_emi!E108)+CHI_emi!E110</f>
        <v>1149.1612894387983</v>
      </c>
      <c r="F77" s="215">
        <f>(CHI_emi!F5-CHI_emi!F59)+(CHI_emi!F61-CHI_emi!F108)+CHI_emi!F110</f>
        <v>1134.346086959669</v>
      </c>
      <c r="G77" s="215">
        <f>(CHI_emi!G5-CHI_emi!G59)+(CHI_emi!G61-CHI_emi!G108)+CHI_emi!G110</f>
        <v>1167.3373861021114</v>
      </c>
      <c r="H77" s="215">
        <f>(CHI_emi!H5-CHI_emi!H59)+(CHI_emi!H61-CHI_emi!H108)+CHI_emi!H110</f>
        <v>814.92131471161224</v>
      </c>
      <c r="I77" s="215">
        <f>(CHI_emi!I5-CHI_emi!I59)+(CHI_emi!I61-CHI_emi!I108)+CHI_emi!I110</f>
        <v>869.81771946178185</v>
      </c>
      <c r="J77" s="215">
        <f>(CHI_emi!J5-CHI_emi!J59)+(CHI_emi!J61-CHI_emi!J108)+CHI_emi!J110</f>
        <v>930.02172743441042</v>
      </c>
      <c r="K77" s="215">
        <f>(CHI_emi!K5-CHI_emi!K59)+(CHI_emi!K61-CHI_emi!K108)+CHI_emi!K110</f>
        <v>760.38543287945868</v>
      </c>
      <c r="L77" s="215">
        <f>(CHI_emi!L5-CHI_emi!L59)+(CHI_emi!L61-CHI_emi!L108)+CHI_emi!L110</f>
        <v>838.50216191927746</v>
      </c>
      <c r="M77" s="215">
        <f>(CHI_emi!M5-CHI_emi!M59)+(CHI_emi!M61-CHI_emi!M108)+CHI_emi!M110</f>
        <v>876.97842009794249</v>
      </c>
      <c r="N77" s="215">
        <f>(CHI_emi!N5-CHI_emi!N59)+(CHI_emi!N61-CHI_emi!N108)+CHI_emi!N110</f>
        <v>812.62450511932946</v>
      </c>
      <c r="O77" s="215">
        <f>(CHI_emi!O5-CHI_emi!O59)+(CHI_emi!O61-CHI_emi!O108)+CHI_emi!O110</f>
        <v>898.25709743924358</v>
      </c>
      <c r="P77" s="215">
        <f>(CHI_emi!P5-CHI_emi!P59)+(CHI_emi!P61-CHI_emi!P108)+CHI_emi!P110</f>
        <v>906.22848239918267</v>
      </c>
      <c r="Q77" s="215">
        <f>(CHI_emi!Q5-CHI_emi!Q59)+(CHI_emi!Q61-CHI_emi!Q108)+CHI_emi!Q110</f>
        <v>918.37987163906996</v>
      </c>
      <c r="R77" s="215">
        <f>(CHI_emi!R5-CHI_emi!R59)+(CHI_emi!R61-CHI_emi!R108)+CHI_emi!R110</f>
        <v>936.0851281187463</v>
      </c>
      <c r="S77" s="215">
        <f>(CHI_emi!S5-CHI_emi!S59)+(CHI_emi!S61-CHI_emi!S108)+CHI_emi!S110</f>
        <v>869.09119199887368</v>
      </c>
      <c r="T77" s="215">
        <f>(CHI_emi!T5-CHI_emi!T59)+(CHI_emi!T61-CHI_emi!T108)+CHI_emi!T110</f>
        <v>968.13102671873412</v>
      </c>
      <c r="U77" s="215">
        <f>(CHI_emi!U5-CHI_emi!U59)+(CHI_emi!U61-CHI_emi!U108)+CHI_emi!U110</f>
        <v>933.56346239922323</v>
      </c>
      <c r="V77" s="215">
        <f>(CHI_emi!V5-CHI_emi!V59)+(CHI_emi!V61-CHI_emi!V108)+CHI_emi!V110</f>
        <v>904.54343363925341</v>
      </c>
      <c r="W77" s="215">
        <f>(CHI_emi!W5-CHI_emi!W59)+(CHI_emi!W61-CHI_emi!W108)+CHI_emi!W110</f>
        <v>896.8846845590798</v>
      </c>
      <c r="DA77" s="85"/>
    </row>
    <row r="78" spans="1:105" ht="12" customHeight="1" x14ac:dyDescent="0.25">
      <c r="A78" s="14" t="s">
        <v>147</v>
      </c>
      <c r="B78" s="206">
        <f>CHI_emi!B59+CHI_emi!B108</f>
        <v>268.11689512270982</v>
      </c>
      <c r="C78" s="206">
        <f>CHI_emi!C59+CHI_emi!C108</f>
        <v>275.96606585083572</v>
      </c>
      <c r="D78" s="206">
        <f>CHI_emi!D59+CHI_emi!D108</f>
        <v>305.84059051955188</v>
      </c>
      <c r="E78" s="206">
        <f>CHI_emi!E59+CHI_emi!E108</f>
        <v>307.37763114722998</v>
      </c>
      <c r="F78" s="206">
        <f>CHI_emi!F59+CHI_emi!F108</f>
        <v>325.82202225574389</v>
      </c>
      <c r="G78" s="206">
        <f>CHI_emi!G59+CHI_emi!G108</f>
        <v>285.08063344589692</v>
      </c>
      <c r="H78" s="206">
        <f>CHI_emi!H59+CHI_emi!H108</f>
        <v>371.62706560391058</v>
      </c>
      <c r="I78" s="206">
        <f>CHI_emi!I59+CHI_emi!I108</f>
        <v>701.33624896765662</v>
      </c>
      <c r="J78" s="206">
        <f>CHI_emi!J59+CHI_emi!J108</f>
        <v>817.90311825573394</v>
      </c>
      <c r="K78" s="206">
        <f>CHI_emi!K59+CHI_emi!K108</f>
        <v>826.2243621550723</v>
      </c>
      <c r="L78" s="206">
        <f>CHI_emi!L59+CHI_emi!L108</f>
        <v>856.18785644810293</v>
      </c>
      <c r="M78" s="206">
        <f>CHI_emi!M59+CHI_emi!M108</f>
        <v>819.13473466429252</v>
      </c>
      <c r="N78" s="206">
        <f>CHI_emi!N59+CHI_emi!N108</f>
        <v>834.77885194936755</v>
      </c>
      <c r="O78" s="206">
        <f>CHI_emi!O59+CHI_emi!O108</f>
        <v>908.34173404853016</v>
      </c>
      <c r="P78" s="206">
        <f>CHI_emi!P59+CHI_emi!P108</f>
        <v>767.35644478949314</v>
      </c>
      <c r="Q78" s="206">
        <f>CHI_emi!Q59+CHI_emi!Q108</f>
        <v>901.24964560326589</v>
      </c>
      <c r="R78" s="206">
        <f>CHI_emi!R59+CHI_emi!R108</f>
        <v>1029.781387412708</v>
      </c>
      <c r="S78" s="206">
        <f>CHI_emi!S59+CHI_emi!S108</f>
        <v>1135.87303841985</v>
      </c>
      <c r="T78" s="206">
        <f>CHI_emi!T59+CHI_emi!T108</f>
        <v>1097.168082316661</v>
      </c>
      <c r="U78" s="206">
        <f>CHI_emi!U59+CHI_emi!U108</f>
        <v>1137.7350700729421</v>
      </c>
      <c r="V78" s="206">
        <f>CHI_emi!V59+CHI_emi!V108</f>
        <v>1049.6679059156961</v>
      </c>
      <c r="W78" s="206">
        <f>CHI_emi!W59+CHI_emi!W108</f>
        <v>968.83504790360996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1254.8214871790465</v>
      </c>
      <c r="C79" s="212">
        <f t="shared" si="16"/>
        <v>1310.3007459939929</v>
      </c>
      <c r="D79" s="212">
        <f t="shared" si="16"/>
        <v>1293.0847075422523</v>
      </c>
      <c r="E79" s="212">
        <f t="shared" si="16"/>
        <v>1456.5389205860283</v>
      </c>
      <c r="F79" s="212">
        <f t="shared" si="16"/>
        <v>1460.1681092154129</v>
      </c>
      <c r="G79" s="212">
        <f t="shared" si="16"/>
        <v>1452.4180195480083</v>
      </c>
      <c r="H79" s="212">
        <f t="shared" si="16"/>
        <v>1186.548380315523</v>
      </c>
      <c r="I79" s="212">
        <f t="shared" si="16"/>
        <v>1571.1539684294385</v>
      </c>
      <c r="J79" s="212">
        <f t="shared" si="16"/>
        <v>1747.9248456901444</v>
      </c>
      <c r="K79" s="212">
        <f t="shared" si="16"/>
        <v>1586.6097950345309</v>
      </c>
      <c r="L79" s="212">
        <f t="shared" si="16"/>
        <v>1694.6900183673804</v>
      </c>
      <c r="M79" s="212">
        <f t="shared" si="16"/>
        <v>1696.1131547622349</v>
      </c>
      <c r="N79" s="212">
        <f t="shared" si="16"/>
        <v>1647.403357068697</v>
      </c>
      <c r="O79" s="212">
        <f t="shared" si="16"/>
        <v>1806.5988314877739</v>
      </c>
      <c r="P79" s="212">
        <f t="shared" si="16"/>
        <v>1673.5849271886757</v>
      </c>
      <c r="Q79" s="212">
        <f t="shared" si="16"/>
        <v>1819.6295172423359</v>
      </c>
      <c r="R79" s="212">
        <f t="shared" si="16"/>
        <v>1965.8665155314543</v>
      </c>
      <c r="S79" s="212">
        <f t="shared" si="16"/>
        <v>2004.9642304187237</v>
      </c>
      <c r="T79" s="212">
        <f t="shared" si="16"/>
        <v>2065.2991090353953</v>
      </c>
      <c r="U79" s="212">
        <f t="shared" si="16"/>
        <v>2071.2985324721653</v>
      </c>
      <c r="V79" s="212">
        <f t="shared" si="16"/>
        <v>1954.2113395549495</v>
      </c>
      <c r="W79" s="212">
        <f t="shared" si="16"/>
        <v>1865.7197324626895</v>
      </c>
      <c r="DA79" s="109"/>
    </row>
    <row r="80" spans="1:105" ht="12" customHeight="1" x14ac:dyDescent="0.25">
      <c r="A80" s="51" t="s">
        <v>46</v>
      </c>
      <c r="B80" s="243">
        <f>CHI_emi!B$5</f>
        <v>809.83794307260121</v>
      </c>
      <c r="C80" s="243">
        <f>CHI_emi!C$5</f>
        <v>867.68836649047557</v>
      </c>
      <c r="D80" s="243">
        <f>CHI_emi!D$5</f>
        <v>851.69242674381417</v>
      </c>
      <c r="E80" s="243">
        <f>CHI_emi!E$5</f>
        <v>943.45368970330742</v>
      </c>
      <c r="F80" s="243">
        <f>CHI_emi!F$5</f>
        <v>932.77953475849154</v>
      </c>
      <c r="G80" s="243">
        <f>CHI_emi!G$5</f>
        <v>912.64015934204099</v>
      </c>
      <c r="H80" s="243">
        <f>CHI_emi!H$5</f>
        <v>806.1728537626127</v>
      </c>
      <c r="I80" s="243">
        <f>CHI_emi!I$5</f>
        <v>1148.2142089037368</v>
      </c>
      <c r="J80" s="243">
        <f>CHI_emi!J$5</f>
        <v>1350.7288937735705</v>
      </c>
      <c r="K80" s="243">
        <f>CHI_emi!K$5</f>
        <v>1237.4046553094286</v>
      </c>
      <c r="L80" s="243">
        <f>CHI_emi!L$5</f>
        <v>1370.6199253406844</v>
      </c>
      <c r="M80" s="243">
        <f>CHI_emi!M$5</f>
        <v>1342.0101634263447</v>
      </c>
      <c r="N80" s="243">
        <f>CHI_emi!N$5</f>
        <v>1288.5711140898945</v>
      </c>
      <c r="O80" s="243">
        <f>CHI_emi!O$5</f>
        <v>1445.6794004409217</v>
      </c>
      <c r="P80" s="243">
        <f>CHI_emi!P$5</f>
        <v>1287.4359271506351</v>
      </c>
      <c r="Q80" s="243">
        <f>CHI_emi!Q$5</f>
        <v>1467.6593920175897</v>
      </c>
      <c r="R80" s="243">
        <f>CHI_emi!R$5</f>
        <v>1571.0166435419951</v>
      </c>
      <c r="S80" s="243">
        <f>CHI_emi!S$5</f>
        <v>1633.0512525714262</v>
      </c>
      <c r="T80" s="243">
        <f>CHI_emi!T$5</f>
        <v>1614.7287032256972</v>
      </c>
      <c r="U80" s="243">
        <f>CHI_emi!U$5</f>
        <v>1754.0883778121083</v>
      </c>
      <c r="V80" s="243">
        <f>CHI_emi!V$5</f>
        <v>1663.2982136595892</v>
      </c>
      <c r="W80" s="243">
        <f>CHI_emi!W$5</f>
        <v>1528.9245496145568</v>
      </c>
      <c r="DA80" s="83"/>
    </row>
    <row r="81" spans="1:105" ht="12" customHeight="1" x14ac:dyDescent="0.25">
      <c r="A81" s="99" t="s">
        <v>47</v>
      </c>
      <c r="B81" s="284">
        <f>CHI_emi!B$61</f>
        <v>390.33868882694804</v>
      </c>
      <c r="C81" s="284">
        <f>CHI_emi!C$61</f>
        <v>376.72995269348763</v>
      </c>
      <c r="D81" s="284">
        <f>CHI_emi!D$61</f>
        <v>376.56276445125968</v>
      </c>
      <c r="E81" s="284">
        <f>CHI_emi!E$61</f>
        <v>447.56201278729185</v>
      </c>
      <c r="F81" s="284">
        <f>CHI_emi!F$61</f>
        <v>457.2746866473089</v>
      </c>
      <c r="G81" s="284">
        <f>CHI_emi!G$61</f>
        <v>458.0284059698954</v>
      </c>
      <c r="H81" s="284">
        <f>CHI_emi!H$61</f>
        <v>309.99358678987522</v>
      </c>
      <c r="I81" s="284">
        <f>CHI_emi!I$61</f>
        <v>370.47911107117307</v>
      </c>
      <c r="J81" s="284">
        <f>CHI_emi!J$61</f>
        <v>339.28967301076165</v>
      </c>
      <c r="K81" s="284">
        <f>CHI_emi!K$61</f>
        <v>295.60581339775592</v>
      </c>
      <c r="L81" s="284">
        <f>CHI_emi!L$61</f>
        <v>264.1092108900271</v>
      </c>
      <c r="M81" s="284">
        <f>CHI_emi!M$61</f>
        <v>292.41405202449664</v>
      </c>
      <c r="N81" s="284">
        <f>CHI_emi!N$61</f>
        <v>273.61531609722203</v>
      </c>
      <c r="O81" s="284">
        <f>CHI_emi!O$61</f>
        <v>324.27612060760384</v>
      </c>
      <c r="P81" s="284">
        <f>CHI_emi!P$61</f>
        <v>354.27042556757453</v>
      </c>
      <c r="Q81" s="284">
        <f>CHI_emi!Q$61</f>
        <v>325.04690655934451</v>
      </c>
      <c r="R81" s="284">
        <f>CHI_emi!R$61</f>
        <v>364.82796096789184</v>
      </c>
      <c r="S81" s="284">
        <f>CHI_emi!S$61</f>
        <v>340.18456653998919</v>
      </c>
      <c r="T81" s="284">
        <f>CHI_emi!T$61</f>
        <v>421.02566301121203</v>
      </c>
      <c r="U81" s="284">
        <f>CHI_emi!U$61</f>
        <v>285.03726501292675</v>
      </c>
      <c r="V81" s="284">
        <f>CHI_emi!V$61</f>
        <v>261.65813052962449</v>
      </c>
      <c r="W81" s="284">
        <f>CHI_emi!W$61</f>
        <v>309.72800617152694</v>
      </c>
      <c r="DA81" s="94"/>
    </row>
    <row r="82" spans="1:105" ht="12" customHeight="1" x14ac:dyDescent="0.25">
      <c r="A82" s="52" t="s">
        <v>48</v>
      </c>
      <c r="B82" s="244">
        <f>CHI_emi!B$110</f>
        <v>54.644855279497172</v>
      </c>
      <c r="C82" s="244">
        <f>CHI_emi!C$110</f>
        <v>65.882426810029713</v>
      </c>
      <c r="D82" s="244">
        <f>CHI_emi!D$110</f>
        <v>64.829516347178483</v>
      </c>
      <c r="E82" s="244">
        <f>CHI_emi!E$110</f>
        <v>65.523218095429016</v>
      </c>
      <c r="F82" s="244">
        <f>CHI_emi!F$110</f>
        <v>70.113887809612478</v>
      </c>
      <c r="G82" s="244">
        <f>CHI_emi!G$110</f>
        <v>81.749454236071813</v>
      </c>
      <c r="H82" s="244">
        <f>CHI_emi!H$110</f>
        <v>70.38193976303495</v>
      </c>
      <c r="I82" s="244">
        <f>CHI_emi!I$110</f>
        <v>52.460648454528588</v>
      </c>
      <c r="J82" s="244">
        <f>CHI_emi!J$110</f>
        <v>57.906278905812371</v>
      </c>
      <c r="K82" s="244">
        <f>CHI_emi!K$110</f>
        <v>53.59932632734651</v>
      </c>
      <c r="L82" s="244">
        <f>CHI_emi!L$110</f>
        <v>59.960882136668872</v>
      </c>
      <c r="M82" s="244">
        <f>CHI_emi!M$110</f>
        <v>61.688939311393668</v>
      </c>
      <c r="N82" s="244">
        <f>CHI_emi!N$110</f>
        <v>85.216926881580434</v>
      </c>
      <c r="O82" s="244">
        <f>CHI_emi!O$110</f>
        <v>36.643310439248268</v>
      </c>
      <c r="P82" s="244">
        <f>CHI_emi!P$110</f>
        <v>31.878574470466191</v>
      </c>
      <c r="Q82" s="244">
        <f>CHI_emi!Q$110</f>
        <v>26.923218665401748</v>
      </c>
      <c r="R82" s="244">
        <f>CHI_emi!R$110</f>
        <v>30.021911021567352</v>
      </c>
      <c r="S82" s="244">
        <f>CHI_emi!S$110</f>
        <v>31.728411307308299</v>
      </c>
      <c r="T82" s="244">
        <f>CHI_emi!T$110</f>
        <v>29.544742798485789</v>
      </c>
      <c r="U82" s="244">
        <f>CHI_emi!U$110</f>
        <v>32.172889647130212</v>
      </c>
      <c r="V82" s="244">
        <f>CHI_emi!V$110</f>
        <v>29.254995365735741</v>
      </c>
      <c r="W82" s="244">
        <f>CHI_emi!W$110</f>
        <v>27.067176676605939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1022.9439277166861</v>
      </c>
      <c r="C85" s="289">
        <f t="shared" si="17"/>
        <v>1114.9381701100478</v>
      </c>
      <c r="D85" s="289">
        <f t="shared" si="17"/>
        <v>1009.4118791321943</v>
      </c>
      <c r="E85" s="289">
        <f t="shared" si="17"/>
        <v>899.41308734461688</v>
      </c>
      <c r="F85" s="289">
        <f t="shared" si="17"/>
        <v>952.37272841226002</v>
      </c>
      <c r="G85" s="289">
        <f t="shared" si="17"/>
        <v>923.50455896199912</v>
      </c>
      <c r="H85" s="289">
        <f t="shared" si="17"/>
        <v>1024.4299788607118</v>
      </c>
      <c r="I85" s="289">
        <f t="shared" si="17"/>
        <v>877.05461766241694</v>
      </c>
      <c r="J85" s="289">
        <f t="shared" si="17"/>
        <v>834.26999238876203</v>
      </c>
      <c r="K85" s="289">
        <f t="shared" si="17"/>
        <v>1002.1439438098121</v>
      </c>
      <c r="L85" s="289">
        <f t="shared" si="17"/>
        <v>1034.4136364598753</v>
      </c>
      <c r="M85" s="289">
        <f t="shared" si="17"/>
        <v>1140.9863470668058</v>
      </c>
      <c r="N85" s="289">
        <f t="shared" si="17"/>
        <v>949.72429093852077</v>
      </c>
      <c r="O85" s="289">
        <f t="shared" si="17"/>
        <v>728.37465059575777</v>
      </c>
      <c r="P85" s="289">
        <f t="shared" si="17"/>
        <v>654.1418971169735</v>
      </c>
      <c r="Q85" s="289">
        <f t="shared" si="17"/>
        <v>774.22369058979223</v>
      </c>
      <c r="R85" s="289">
        <f t="shared" si="17"/>
        <v>743.44838692184624</v>
      </c>
      <c r="S85" s="289">
        <f t="shared" si="17"/>
        <v>745.01925226846197</v>
      </c>
      <c r="T85" s="289">
        <f t="shared" si="17"/>
        <v>636.16366948439213</v>
      </c>
      <c r="U85" s="289">
        <f t="shared" si="17"/>
        <v>721.78735277380167</v>
      </c>
      <c r="V85" s="289">
        <f t="shared" si="17"/>
        <v>896.64062498457099</v>
      </c>
      <c r="W85" s="289">
        <f t="shared" si="17"/>
        <v>849.0561507844119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1638.4001541694079</v>
      </c>
      <c r="C86" s="290">
        <f t="shared" si="18"/>
        <v>1785.7429134704112</v>
      </c>
      <c r="D86" s="290">
        <f t="shared" si="18"/>
        <v>1616.7265219337226</v>
      </c>
      <c r="E86" s="290">
        <f t="shared" si="18"/>
        <v>1440.5467406768075</v>
      </c>
      <c r="F86" s="290">
        <f t="shared" si="18"/>
        <v>1525.3696539753494</v>
      </c>
      <c r="G86" s="290">
        <f t="shared" si="18"/>
        <v>1479.1328935856882</v>
      </c>
      <c r="H86" s="290">
        <f t="shared" si="18"/>
        <v>1640.7802909076061</v>
      </c>
      <c r="I86" s="290">
        <f t="shared" si="18"/>
        <v>1404.7362537265842</v>
      </c>
      <c r="J86" s="290">
        <f t="shared" si="18"/>
        <v>1336.2101744908412</v>
      </c>
      <c r="K86" s="290">
        <f t="shared" si="18"/>
        <v>1324.6743678710436</v>
      </c>
      <c r="L86" s="290">
        <f t="shared" si="18"/>
        <v>1426.1441356796954</v>
      </c>
      <c r="M86" s="290">
        <f t="shared" si="18"/>
        <v>1199.6329281301819</v>
      </c>
      <c r="N86" s="290">
        <f t="shared" si="18"/>
        <v>845.90316959398763</v>
      </c>
      <c r="O86" s="290">
        <f t="shared" si="18"/>
        <v>1105.0342576288135</v>
      </c>
      <c r="P86" s="290">
        <f t="shared" si="18"/>
        <v>1068.2691508739924</v>
      </c>
      <c r="Q86" s="290">
        <f t="shared" si="18"/>
        <v>1320.6752972390789</v>
      </c>
      <c r="R86" s="290">
        <f t="shared" si="18"/>
        <v>1288.2045137021332</v>
      </c>
      <c r="S86" s="290">
        <f t="shared" si="18"/>
        <v>1243.6831572002081</v>
      </c>
      <c r="T86" s="290">
        <f t="shared" si="18"/>
        <v>1150.5470740780872</v>
      </c>
      <c r="U86" s="290">
        <f t="shared" si="18"/>
        <v>2197.6160901125331</v>
      </c>
      <c r="V86" s="290">
        <f t="shared" si="18"/>
        <v>1856.1611425911767</v>
      </c>
      <c r="W86" s="290">
        <f t="shared" si="18"/>
        <v>1528.135057982839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17691.279315220992</v>
      </c>
      <c r="C87" s="291">
        <f t="shared" si="19"/>
        <v>20088.913879805583</v>
      </c>
      <c r="D87" s="291">
        <f t="shared" si="19"/>
        <v>17744.797720573963</v>
      </c>
      <c r="E87" s="291">
        <f t="shared" si="19"/>
        <v>15012.14031295828</v>
      </c>
      <c r="F87" s="291">
        <f t="shared" si="19"/>
        <v>16710.658672353489</v>
      </c>
      <c r="G87" s="291">
        <f t="shared" si="19"/>
        <v>16303.433371994866</v>
      </c>
      <c r="H87" s="291">
        <f t="shared" si="19"/>
        <v>19282.178458843868</v>
      </c>
      <c r="I87" s="291">
        <f t="shared" si="19"/>
        <v>14423.558707969005</v>
      </c>
      <c r="J87" s="291">
        <f t="shared" si="19"/>
        <v>13480.009391475707</v>
      </c>
      <c r="K87" s="291">
        <f t="shared" si="19"/>
        <v>13462.248939580393</v>
      </c>
      <c r="L87" s="291">
        <f t="shared" si="19"/>
        <v>13085.352224715471</v>
      </c>
      <c r="M87" s="291">
        <f t="shared" si="19"/>
        <v>17473.869397809627</v>
      </c>
      <c r="N87" s="291">
        <f t="shared" si="19"/>
        <v>13222.361693810997</v>
      </c>
      <c r="O87" s="291">
        <f t="shared" si="19"/>
        <v>10081.509347793253</v>
      </c>
      <c r="P87" s="291">
        <f t="shared" si="19"/>
        <v>9461.0322260494504</v>
      </c>
      <c r="Q87" s="291">
        <f t="shared" si="19"/>
        <v>12268.963366010499</v>
      </c>
      <c r="R87" s="291">
        <f t="shared" si="19"/>
        <v>11463.167083279261</v>
      </c>
      <c r="S87" s="291">
        <f t="shared" si="19"/>
        <v>12512.152262169308</v>
      </c>
      <c r="T87" s="291">
        <f t="shared" si="19"/>
        <v>10115.44619304546</v>
      </c>
      <c r="U87" s="291">
        <f t="shared" si="19"/>
        <v>12793.357466513933</v>
      </c>
      <c r="V87" s="291">
        <f t="shared" si="19"/>
        <v>9571.6598583557479</v>
      </c>
      <c r="W87" s="291">
        <f t="shared" si="19"/>
        <v>8736.8428286920207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1.2764396085166763</v>
      </c>
      <c r="C89" s="254">
        <f t="shared" si="20"/>
        <v>1.0915751932610172</v>
      </c>
      <c r="D89" s="254">
        <f t="shared" si="20"/>
        <v>1.176414977987168</v>
      </c>
      <c r="E89" s="254">
        <f t="shared" si="20"/>
        <v>1.0913804588684179</v>
      </c>
      <c r="F89" s="254">
        <f t="shared" si="20"/>
        <v>1.0998372227329734</v>
      </c>
      <c r="G89" s="254">
        <f t="shared" si="20"/>
        <v>1.1759784459154865</v>
      </c>
      <c r="H89" s="254">
        <f t="shared" si="20"/>
        <v>1.2991440032981458</v>
      </c>
      <c r="I89" s="254">
        <f t="shared" si="20"/>
        <v>1.2545624176802432</v>
      </c>
      <c r="J89" s="254">
        <f t="shared" si="20"/>
        <v>1.117145731145331</v>
      </c>
      <c r="K89" s="254">
        <f t="shared" si="20"/>
        <v>1.3780661876498943</v>
      </c>
      <c r="L89" s="254">
        <f t="shared" si="20"/>
        <v>1.3054762744083133</v>
      </c>
      <c r="M89" s="254">
        <f t="shared" si="20"/>
        <v>1.1684426407156567</v>
      </c>
      <c r="N89" s="254">
        <f t="shared" si="20"/>
        <v>1.1301555913834878</v>
      </c>
      <c r="O89" s="254">
        <f t="shared" si="20"/>
        <v>1.2073394890819549</v>
      </c>
      <c r="P89" s="254">
        <f t="shared" si="20"/>
        <v>1.1865570360374313</v>
      </c>
      <c r="Q89" s="254">
        <f t="shared" si="20"/>
        <v>1.1469203518630573</v>
      </c>
      <c r="R89" s="254">
        <f t="shared" si="20"/>
        <v>1.2038097366199085</v>
      </c>
      <c r="S89" s="254">
        <f t="shared" si="20"/>
        <v>1.13421214183745</v>
      </c>
      <c r="T89" s="254">
        <f t="shared" si="20"/>
        <v>1.0883530871883527</v>
      </c>
      <c r="U89" s="254">
        <f t="shared" si="20"/>
        <v>1.0684743914145276</v>
      </c>
      <c r="V89" s="254">
        <f t="shared" si="20"/>
        <v>1.045216771609742</v>
      </c>
      <c r="W89" s="254">
        <f t="shared" si="20"/>
        <v>1.009867353988092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0.76022239654635126</v>
      </c>
      <c r="C90" s="293">
        <f t="shared" si="21"/>
        <v>0.5759861079787254</v>
      </c>
      <c r="D90" s="293">
        <f t="shared" si="21"/>
        <v>0.66191315708046461</v>
      </c>
      <c r="E90" s="293">
        <f t="shared" si="21"/>
        <v>0.59275546560816939</v>
      </c>
      <c r="F90" s="293">
        <f t="shared" si="21"/>
        <v>0.61183907902857304</v>
      </c>
      <c r="G90" s="293">
        <f t="shared" si="21"/>
        <v>0.69176019828192359</v>
      </c>
      <c r="H90" s="293">
        <f t="shared" si="21"/>
        <v>0.81314807054656368</v>
      </c>
      <c r="I90" s="293">
        <f t="shared" si="21"/>
        <v>0.71819680077502968</v>
      </c>
      <c r="J90" s="293">
        <f t="shared" si="21"/>
        <v>0.61202216319446623</v>
      </c>
      <c r="K90" s="293">
        <f t="shared" si="21"/>
        <v>0.79220649715462665</v>
      </c>
      <c r="L90" s="293">
        <f t="shared" si="21"/>
        <v>0.72718416260822871</v>
      </c>
      <c r="M90" s="293">
        <f t="shared" si="21"/>
        <v>0.64918357906879676</v>
      </c>
      <c r="N90" s="293">
        <f t="shared" si="21"/>
        <v>0.63716153130555542</v>
      </c>
      <c r="O90" s="293">
        <f t="shared" si="21"/>
        <v>0.77611002262603068</v>
      </c>
      <c r="P90" s="293">
        <f t="shared" si="21"/>
        <v>0.80150089054186646</v>
      </c>
      <c r="Q90" s="293">
        <f t="shared" si="21"/>
        <v>0.72939958342816447</v>
      </c>
      <c r="R90" s="293">
        <f t="shared" si="21"/>
        <v>0.78755438985393289</v>
      </c>
      <c r="S90" s="293">
        <f t="shared" si="21"/>
        <v>0.74524840076757126</v>
      </c>
      <c r="T90" s="293">
        <f t="shared" si="21"/>
        <v>0.72753505365906312</v>
      </c>
      <c r="U90" s="293">
        <f t="shared" si="21"/>
        <v>0.67097220877668029</v>
      </c>
      <c r="V90" s="293">
        <f t="shared" si="21"/>
        <v>0.66989617013182678</v>
      </c>
      <c r="W90" s="293">
        <f t="shared" si="21"/>
        <v>0.63179402314006705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0.516217211970325</v>
      </c>
      <c r="C91" s="293">
        <f t="shared" si="22"/>
        <v>0.51558908528229175</v>
      </c>
      <c r="D91" s="293">
        <f t="shared" si="22"/>
        <v>0.51450182090670349</v>
      </c>
      <c r="E91" s="293">
        <f t="shared" si="22"/>
        <v>0.49862499326024856</v>
      </c>
      <c r="F91" s="293">
        <f t="shared" si="22"/>
        <v>0.4879981437044002</v>
      </c>
      <c r="G91" s="293">
        <f t="shared" si="22"/>
        <v>0.4842182476335628</v>
      </c>
      <c r="H91" s="293">
        <f t="shared" si="22"/>
        <v>0.4859959327515822</v>
      </c>
      <c r="I91" s="293">
        <f t="shared" si="22"/>
        <v>0.53636561690521356</v>
      </c>
      <c r="J91" s="293">
        <f t="shared" si="22"/>
        <v>0.50512356795086477</v>
      </c>
      <c r="K91" s="293">
        <f t="shared" si="22"/>
        <v>0.58585969049526765</v>
      </c>
      <c r="L91" s="293">
        <f t="shared" si="22"/>
        <v>0.57829211180008455</v>
      </c>
      <c r="M91" s="293">
        <f t="shared" si="22"/>
        <v>0.51925906164686009</v>
      </c>
      <c r="N91" s="293">
        <f t="shared" si="22"/>
        <v>0.49299406007793239</v>
      </c>
      <c r="O91" s="293">
        <f t="shared" si="22"/>
        <v>0.43122946645592419</v>
      </c>
      <c r="P91" s="293">
        <f t="shared" si="22"/>
        <v>0.38505614549556488</v>
      </c>
      <c r="Q91" s="293">
        <f t="shared" si="22"/>
        <v>0.41752076843489283</v>
      </c>
      <c r="R91" s="293">
        <f t="shared" si="22"/>
        <v>0.41625534676597559</v>
      </c>
      <c r="S91" s="293">
        <f t="shared" si="22"/>
        <v>0.38896374106987863</v>
      </c>
      <c r="T91" s="293">
        <f t="shared" si="22"/>
        <v>0.36081803352928965</v>
      </c>
      <c r="U91" s="293">
        <f t="shared" si="22"/>
        <v>0.39750218263784726</v>
      </c>
      <c r="V91" s="293">
        <f t="shared" si="22"/>
        <v>0.37532060147791529</v>
      </c>
      <c r="W91" s="293">
        <f t="shared" si="22"/>
        <v>0.37807333084802491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0.45593028230114113</v>
      </c>
      <c r="C92" s="293">
        <f t="shared" si="23"/>
        <v>0.45715544874498398</v>
      </c>
      <c r="D92" s="293">
        <f t="shared" si="23"/>
        <v>0.44791050276745936</v>
      </c>
      <c r="E92" s="293">
        <f t="shared" si="23"/>
        <v>0.4489270327245059</v>
      </c>
      <c r="F92" s="293">
        <f t="shared" si="23"/>
        <v>0.42249184993827293</v>
      </c>
      <c r="G92" s="293">
        <f t="shared" si="23"/>
        <v>0.41778054456876129</v>
      </c>
      <c r="H92" s="293">
        <f t="shared" si="23"/>
        <v>0.40768701210215597</v>
      </c>
      <c r="I92" s="293">
        <f t="shared" si="23"/>
        <v>0.47729159271402666</v>
      </c>
      <c r="J92" s="293">
        <f t="shared" si="23"/>
        <v>0.48339235264052965</v>
      </c>
      <c r="K92" s="293">
        <f t="shared" si="23"/>
        <v>0.57971807329230463</v>
      </c>
      <c r="L92" s="293">
        <f t="shared" si="23"/>
        <v>0.5752892152308523</v>
      </c>
      <c r="M92" s="293">
        <f t="shared" si="23"/>
        <v>0.50179955473069593</v>
      </c>
      <c r="N92" s="293">
        <f t="shared" si="23"/>
        <v>0.48480913740777742</v>
      </c>
      <c r="O92" s="293">
        <f t="shared" si="23"/>
        <v>0.53240066218295723</v>
      </c>
      <c r="P92" s="293">
        <f t="shared" si="23"/>
        <v>0.48145313982329185</v>
      </c>
      <c r="Q92" s="293">
        <f t="shared" si="23"/>
        <v>0.51640110366900172</v>
      </c>
      <c r="R92" s="293">
        <f t="shared" si="23"/>
        <v>0.50856434198719025</v>
      </c>
      <c r="S92" s="293">
        <f t="shared" si="23"/>
        <v>0.41925716243388539</v>
      </c>
      <c r="T92" s="293">
        <f t="shared" si="23"/>
        <v>0.37415941704220923</v>
      </c>
      <c r="U92" s="293">
        <f t="shared" si="23"/>
        <v>0.43980019469742382</v>
      </c>
      <c r="V92" s="293">
        <f t="shared" si="23"/>
        <v>0.47942138531686268</v>
      </c>
      <c r="W92" s="293">
        <f t="shared" si="23"/>
        <v>0.46364780326231875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1.0249998651632404</v>
      </c>
      <c r="C93" s="255">
        <f t="shared" si="24"/>
        <v>1.1639143586614871</v>
      </c>
      <c r="D93" s="255">
        <f t="shared" si="24"/>
        <v>1.0281006221686062</v>
      </c>
      <c r="E93" s="255">
        <f t="shared" si="24"/>
        <v>0.86977552738964681</v>
      </c>
      <c r="F93" s="255">
        <f t="shared" si="24"/>
        <v>0.96818452644148434</v>
      </c>
      <c r="G93" s="255">
        <f t="shared" si="24"/>
        <v>0.9445906488862571</v>
      </c>
      <c r="H93" s="255">
        <f t="shared" si="24"/>
        <v>1.117173606736513</v>
      </c>
      <c r="I93" s="255">
        <f t="shared" si="24"/>
        <v>0.83567420238074741</v>
      </c>
      <c r="J93" s="255">
        <f t="shared" si="24"/>
        <v>0.78100670745580958</v>
      </c>
      <c r="K93" s="255">
        <f t="shared" si="24"/>
        <v>0.77997769985983156</v>
      </c>
      <c r="L93" s="255">
        <f t="shared" si="24"/>
        <v>0.75814100421823138</v>
      </c>
      <c r="M93" s="255">
        <f t="shared" si="24"/>
        <v>1.0124035383481376</v>
      </c>
      <c r="N93" s="255">
        <f t="shared" si="24"/>
        <v>0.93357083359713999</v>
      </c>
      <c r="O93" s="255">
        <f t="shared" si="24"/>
        <v>0.34674174951186548</v>
      </c>
      <c r="P93" s="255">
        <f t="shared" si="24"/>
        <v>0.23679165895807669</v>
      </c>
      <c r="Q93" s="255">
        <f t="shared" si="24"/>
        <v>0.26977429790916857</v>
      </c>
      <c r="R93" s="255">
        <f t="shared" si="24"/>
        <v>0.2475795300404692</v>
      </c>
      <c r="S93" s="255">
        <f t="shared" si="24"/>
        <v>0.27518151499143723</v>
      </c>
      <c r="T93" s="255">
        <f t="shared" si="24"/>
        <v>0.21225133220296241</v>
      </c>
      <c r="U93" s="255">
        <f t="shared" si="24"/>
        <v>0.28316089711314302</v>
      </c>
      <c r="V93" s="255">
        <f t="shared" si="24"/>
        <v>0.20463654219265867</v>
      </c>
      <c r="W93" s="255">
        <f t="shared" si="24"/>
        <v>0.18678863777043889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1.0121766813391435</v>
      </c>
      <c r="C95" s="254">
        <f t="shared" si="25"/>
        <v>0.82750627292522894</v>
      </c>
      <c r="D95" s="254">
        <f t="shared" si="25"/>
        <v>0.91211508367098237</v>
      </c>
      <c r="E95" s="254">
        <f t="shared" si="25"/>
        <v>0.83715771408294215</v>
      </c>
      <c r="F95" s="254">
        <f t="shared" si="25"/>
        <v>0.85217400438151591</v>
      </c>
      <c r="G95" s="254">
        <f t="shared" si="25"/>
        <v>0.93010312369454418</v>
      </c>
      <c r="H95" s="254">
        <f t="shared" si="25"/>
        <v>1.0558887454445602</v>
      </c>
      <c r="I95" s="254">
        <f t="shared" si="25"/>
        <v>1.0105444418843763</v>
      </c>
      <c r="J95" s="254">
        <f t="shared" si="25"/>
        <v>0.89411287620025404</v>
      </c>
      <c r="K95" s="254">
        <f t="shared" si="25"/>
        <v>1.124987289236711</v>
      </c>
      <c r="L95" s="254">
        <f t="shared" si="25"/>
        <v>1.0524718942058948</v>
      </c>
      <c r="M95" s="254">
        <f t="shared" si="25"/>
        <v>0.94457030588070268</v>
      </c>
      <c r="N95" s="254">
        <f t="shared" si="25"/>
        <v>0.92204150387444095</v>
      </c>
      <c r="O95" s="254">
        <f t="shared" si="25"/>
        <v>1.0250491460754279</v>
      </c>
      <c r="P95" s="254">
        <f t="shared" si="25"/>
        <v>1.0228597101883887</v>
      </c>
      <c r="Q95" s="254">
        <f t="shared" si="25"/>
        <v>0.97086172817407457</v>
      </c>
      <c r="R95" s="254">
        <f t="shared" si="25"/>
        <v>1.0280579824521121</v>
      </c>
      <c r="S95" s="254">
        <f t="shared" si="25"/>
        <v>0.97069561892402834</v>
      </c>
      <c r="T95" s="254">
        <f t="shared" si="25"/>
        <v>0.93944527963028779</v>
      </c>
      <c r="U95" s="254">
        <f t="shared" si="25"/>
        <v>0.90828821145291161</v>
      </c>
      <c r="V95" s="254">
        <f t="shared" si="25"/>
        <v>0.89677459466324305</v>
      </c>
      <c r="W95" s="254">
        <f t="shared" si="25"/>
        <v>0.86099823264522835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0.76022239654635126</v>
      </c>
      <c r="C96" s="293">
        <f>IF(CHI_ued!C$16=0,"",CHI_ued!C$16/C$10)</f>
        <v>0.5759861079787254</v>
      </c>
      <c r="D96" s="293">
        <f>IF(CHI_ued!D$16=0,"",CHI_ued!D$16/D$10)</f>
        <v>0.66191315708046461</v>
      </c>
      <c r="E96" s="293">
        <f>IF(CHI_ued!E$16=0,"",CHI_ued!E$16/E$10)</f>
        <v>0.59275546560816939</v>
      </c>
      <c r="F96" s="293">
        <f>IF(CHI_ued!F$16=0,"",CHI_ued!F$16/F$10)</f>
        <v>0.61183907902857304</v>
      </c>
      <c r="G96" s="293">
        <f>IF(CHI_ued!G$16=0,"",CHI_ued!G$16/G$10)</f>
        <v>0.69176019828192359</v>
      </c>
      <c r="H96" s="293">
        <f>IF(CHI_ued!H$16=0,"",CHI_ued!H$16/H$10)</f>
        <v>0.81314807054656368</v>
      </c>
      <c r="I96" s="293">
        <f>IF(CHI_ued!I$16=0,"",CHI_ued!I$16/I$10)</f>
        <v>0.71819680077502968</v>
      </c>
      <c r="J96" s="293">
        <f>IF(CHI_ued!J$16=0,"",CHI_ued!J$16/J$10)</f>
        <v>0.61202216319446623</v>
      </c>
      <c r="K96" s="293">
        <f>IF(CHI_ued!K$16=0,"",CHI_ued!K$16/K$10)</f>
        <v>0.79220649715462665</v>
      </c>
      <c r="L96" s="293">
        <f>IF(CHI_ued!L$16=0,"",CHI_ued!L$16/L$10)</f>
        <v>0.72718416260822871</v>
      </c>
      <c r="M96" s="293">
        <f>IF(CHI_ued!M$16=0,"",CHI_ued!M$16/M$10)</f>
        <v>0.64918357906879676</v>
      </c>
      <c r="N96" s="293">
        <f>IF(CHI_ued!N$16=0,"",CHI_ued!N$16/N$10)</f>
        <v>0.63716153130555542</v>
      </c>
      <c r="O96" s="293">
        <f>IF(CHI_ued!O$16=0,"",CHI_ued!O$16/O$10)</f>
        <v>0.77611002262603068</v>
      </c>
      <c r="P96" s="293">
        <f>IF(CHI_ued!P$16=0,"",CHI_ued!P$16/P$10)</f>
        <v>0.80150089054186646</v>
      </c>
      <c r="Q96" s="293">
        <f>IF(CHI_ued!Q$16=0,"",CHI_ued!Q$16/Q$10)</f>
        <v>0.72939958342816447</v>
      </c>
      <c r="R96" s="293">
        <f>IF(CHI_ued!R$16=0,"",CHI_ued!R$16/R$10)</f>
        <v>0.78755438985393289</v>
      </c>
      <c r="S96" s="293">
        <f>IF(CHI_ued!S$16=0,"",CHI_ued!S$16/S$10)</f>
        <v>0.74524840076757126</v>
      </c>
      <c r="T96" s="293">
        <f>IF(CHI_ued!T$16=0,"",CHI_ued!T$16/T$10)</f>
        <v>0.72753505365906312</v>
      </c>
      <c r="U96" s="293">
        <f>IF(CHI_ued!U$16=0,"",CHI_ued!U$16/U$10)</f>
        <v>0.67097220877668029</v>
      </c>
      <c r="V96" s="293">
        <f>IF(CHI_ued!V$16=0,"",CHI_ued!V$16/V$10)</f>
        <v>0.66989617013182678</v>
      </c>
      <c r="W96" s="293">
        <f>IF(CHI_ued!W$16=0,"",CHI_ued!W$16/W$10)</f>
        <v>0.63179402314006705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0.2519542847927923</v>
      </c>
      <c r="C97" s="293">
        <f>IF((CHI_ued!C$5-CHI_ued!C$16)=0,"",(CHI_ued!C$5-CHI_ued!C$16)/C$10)</f>
        <v>0.25152016494650359</v>
      </c>
      <c r="D97" s="293">
        <f>IF((CHI_ued!D$5-CHI_ued!D$16)=0,"",(CHI_ued!D$5-CHI_ued!D$16)/D$10)</f>
        <v>0.25020192659051771</v>
      </c>
      <c r="E97" s="293">
        <f>IF((CHI_ued!E$5-CHI_ued!E$16)=0,"",(CHI_ued!E$5-CHI_ued!E$16)/E$10)</f>
        <v>0.24440224847477279</v>
      </c>
      <c r="F97" s="293">
        <f>IF((CHI_ued!F$5-CHI_ued!F$16)=0,"",(CHI_ued!F$5-CHI_ued!F$16)/F$10)</f>
        <v>0.24033492535294287</v>
      </c>
      <c r="G97" s="293">
        <f>IF((CHI_ued!G$5-CHI_ued!G$16)=0,"",(CHI_ued!G$5-CHI_ued!G$16)/G$10)</f>
        <v>0.23834292541262062</v>
      </c>
      <c r="H97" s="293">
        <f>IF((CHI_ued!H$5-CHI_ued!H$16)=0,"",(CHI_ued!H$5-CHI_ued!H$16)/H$10)</f>
        <v>0.2427406748979965</v>
      </c>
      <c r="I97" s="293">
        <f>IF((CHI_ued!I$5-CHI_ued!I$16)=0,"",(CHI_ued!I$5-CHI_ued!I$16)/I$10)</f>
        <v>0.29234764110934669</v>
      </c>
      <c r="J97" s="293">
        <f>IF((CHI_ued!J$5-CHI_ued!J$16)=0,"",(CHI_ued!J$5-CHI_ued!J$16)/J$10)</f>
        <v>0.28209071300578781</v>
      </c>
      <c r="K97" s="293">
        <f>IF((CHI_ued!K$5-CHI_ued!K$16)=0,"",(CHI_ued!K$5-CHI_ued!K$16)/K$10)</f>
        <v>0.33278079208208444</v>
      </c>
      <c r="L97" s="293">
        <f>IF((CHI_ued!L$5-CHI_ued!L$16)=0,"",(CHI_ued!L$5-CHI_ued!L$16)/L$10)</f>
        <v>0.325287731597666</v>
      </c>
      <c r="M97" s="293">
        <f>IF((CHI_ued!M$5-CHI_ued!M$16)=0,"",(CHI_ued!M$5-CHI_ued!M$16)/M$10)</f>
        <v>0.29538672681190592</v>
      </c>
      <c r="N97" s="293">
        <f>IF((CHI_ued!N$5-CHI_ued!N$16)=0,"",(CHI_ued!N$5-CHI_ued!N$16)/N$10)</f>
        <v>0.28487997256888559</v>
      </c>
      <c r="O97" s="293">
        <f>IF((CHI_ued!O$5-CHI_ued!O$16)=0,"",(CHI_ued!O$5-CHI_ued!O$16)/O$10)</f>
        <v>0.24893912344939712</v>
      </c>
      <c r="P97" s="293">
        <f>IF((CHI_ued!P$5-CHI_ued!P$16)=0,"",(CHI_ued!P$5-CHI_ued!P$16)/P$10)</f>
        <v>0.22135881964652221</v>
      </c>
      <c r="Q97" s="293">
        <f>IF((CHI_ued!Q$5-CHI_ued!Q$16)=0,"",(CHI_ued!Q$5-CHI_ued!Q$16)/Q$10)</f>
        <v>0.24146214474591005</v>
      </c>
      <c r="R97" s="293">
        <f>IF((CHI_ued!R$5-CHI_ued!R$16)=0,"",(CHI_ued!R$5-CHI_ued!R$16)/R$10)</f>
        <v>0.24050359259817916</v>
      </c>
      <c r="S97" s="293">
        <f>IF((CHI_ued!S$5-CHI_ued!S$16)=0,"",(CHI_ued!S$5-CHI_ued!S$16)/S$10)</f>
        <v>0.22544721815645702</v>
      </c>
      <c r="T97" s="293">
        <f>IF((CHI_ued!T$5-CHI_ued!T$16)=0,"",(CHI_ued!T$5-CHI_ued!T$16)/T$10)</f>
        <v>0.21191022597122466</v>
      </c>
      <c r="U97" s="293">
        <f>IF((CHI_ued!U$5-CHI_ued!U$16)=0,"",(CHI_ued!U$5-CHI_ued!U$16)/U$10)</f>
        <v>0.23731600267623132</v>
      </c>
      <c r="V97" s="293">
        <f>IF((CHI_ued!V$5-CHI_ued!V$16)=0,"",(CHI_ued!V$5-CHI_ued!V$16)/V$10)</f>
        <v>0.22687842453141624</v>
      </c>
      <c r="W97" s="293">
        <f>IF((CHI_ued!W$5-CHI_ued!W$16)=0,"",(CHI_ued!W$5-CHI_ued!W$16)/W$10)</f>
        <v>0.22920420950516129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0.22327247110351767</v>
      </c>
      <c r="C98" s="293">
        <f>IF(CHI_ued!C$61=0,"",CHI_ued!C$61/C$11)</f>
        <v>0.22371511728064836</v>
      </c>
      <c r="D98" s="293">
        <f>IF(CHI_ued!D$61=0,"",CHI_ued!D$61/D$11)</f>
        <v>0.21907256508998546</v>
      </c>
      <c r="E98" s="293">
        <f>IF(CHI_ued!E$61=0,"",CHI_ued!E$61/E$11)</f>
        <v>0.22106487256868629</v>
      </c>
      <c r="F98" s="293">
        <f>IF(CHI_ued!F$61=0,"",CHI_ued!F$61/F$11)</f>
        <v>0.21015884897179551</v>
      </c>
      <c r="G98" s="293">
        <f>IF(CHI_ued!G$61=0,"",CHI_ued!G$61/G$11)</f>
        <v>0.20778686740024405</v>
      </c>
      <c r="H98" s="293">
        <f>IF(CHI_ued!H$61=0,"",CHI_ued!H$61/H$11)</f>
        <v>0.20518544488178189</v>
      </c>
      <c r="I98" s="293">
        <f>IF(CHI_ued!I$61=0,"",CHI_ued!I$61/I$11)</f>
        <v>0.26463123698489505</v>
      </c>
      <c r="J98" s="293">
        <f>IF(CHI_ued!J$61=0,"",CHI_ued!J$61/J$11)</f>
        <v>0.27040837125785028</v>
      </c>
      <c r="K98" s="293">
        <f>IF(CHI_ued!K$61=0,"",CHI_ued!K$61/K$11)</f>
        <v>0.32992674373027542</v>
      </c>
      <c r="L98" s="293">
        <f>IF(CHI_ued!L$61=0,"",CHI_ued!L$61/L$11)</f>
        <v>0.32409178490901502</v>
      </c>
      <c r="M98" s="293">
        <f>IF(CHI_ued!M$61=0,"",CHI_ued!M$61/M$11)</f>
        <v>0.28187316713067934</v>
      </c>
      <c r="N98" s="293">
        <f>IF(CHI_ued!N$61=0,"",CHI_ued!N$61/N$11)</f>
        <v>0.27474588895769209</v>
      </c>
      <c r="O98" s="293">
        <f>IF(CHI_ued!O$61=0,"",CHI_ued!O$61/O$11)</f>
        <v>0.29540034163098028</v>
      </c>
      <c r="P98" s="293">
        <f>IF(CHI_ued!P$61=0,"",CHI_ued!P$61/P$11)</f>
        <v>0.26752001275087678</v>
      </c>
      <c r="Q98" s="293">
        <f>IF(CHI_ued!Q$61=0,"",CHI_ued!Q$61/Q$11)</f>
        <v>0.28684508798351999</v>
      </c>
      <c r="R98" s="293">
        <f>IF(CHI_ued!R$61=0,"",CHI_ued!R$61/R$11)</f>
        <v>0.28712262390840726</v>
      </c>
      <c r="S98" s="293">
        <f>IF(CHI_ued!S$61=0,"",CHI_ued!S$61/S$11)</f>
        <v>0.24527873152018798</v>
      </c>
      <c r="T98" s="293">
        <f>IF(CHI_ued!T$61=0,"",CHI_ued!T$61/T$11)</f>
        <v>0.22483928052101074</v>
      </c>
      <c r="U98" s="293">
        <f>IF(CHI_ued!U$61=0,"",CHI_ued!U$61/U$11)</f>
        <v>0.26631605469312547</v>
      </c>
      <c r="V98" s="293">
        <f>IF(CHI_ued!V$61=0,"",CHI_ued!V$61/V$11)</f>
        <v>0.29226532161832747</v>
      </c>
      <c r="W98" s="293">
        <f>IF(CHI_ued!W$61=0,"",CHI_ued!W$61/W$11)</f>
        <v>0.28371513582708147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0.57526700076627224</v>
      </c>
      <c r="C99" s="255">
        <f>IF(CHI_ued!C$110=0,"",CHI_ued!C$110/C$12)</f>
        <v>0.65417299510848093</v>
      </c>
      <c r="D99" s="255">
        <f>IF(CHI_ued!D$110=0,"",CHI_ued!D$110/D$12)</f>
        <v>0.58301614753508113</v>
      </c>
      <c r="E99" s="255">
        <f>IF(CHI_ued!E$110=0,"",CHI_ued!E$110/E$12)</f>
        <v>0.49372857794868719</v>
      </c>
      <c r="F99" s="255">
        <f>IF(CHI_ued!F$110=0,"",CHI_ued!F$110/F$12)</f>
        <v>0.55086984506054459</v>
      </c>
      <c r="G99" s="255">
        <f>IF(CHI_ued!G$110=0,"",CHI_ued!G$110/G$12)</f>
        <v>0.54078974818653247</v>
      </c>
      <c r="H99" s="255">
        <f>IF(CHI_ued!H$110=0,"",CHI_ued!H$110/H$12)</f>
        <v>0.65689583407297292</v>
      </c>
      <c r="I99" s="255">
        <f>IF(CHI_ued!I$110=0,"",CHI_ued!I$110/I$12)</f>
        <v>0.51869768000255101</v>
      </c>
      <c r="J99" s="255">
        <f>IF(CHI_ued!J$110=0,"",CHI_ued!J$110/J$12)</f>
        <v>0.49087239857464615</v>
      </c>
      <c r="K99" s="255">
        <f>IF(CHI_ued!K$110=0,"",CHI_ued!K$110/K$12)</f>
        <v>0.49756136580749133</v>
      </c>
      <c r="L99" s="255">
        <f>IF(CHI_ued!L$110=0,"",CHI_ued!L$110/L$12)</f>
        <v>0.48693259091279961</v>
      </c>
      <c r="M99" s="255">
        <f>IF(CHI_ued!M$110=0,"",CHI_ued!M$110/M$12)</f>
        <v>0.64885894428480373</v>
      </c>
      <c r="N99" s="255">
        <f>IF(CHI_ued!N$110=0,"",CHI_ued!N$110/N$12)</f>
        <v>0.62050357479176199</v>
      </c>
      <c r="O99" s="255">
        <f>IF(CHI_ued!O$110=0,"",CHI_ued!O$110/O$12)</f>
        <v>0.22579502307629659</v>
      </c>
      <c r="P99" s="255">
        <f>IF(CHI_ued!P$110=0,"",CHI_ued!P$110/P$12)</f>
        <v>0.15478109034708826</v>
      </c>
      <c r="Q99" s="255">
        <f>IF(CHI_ued!Q$110=0,"",CHI_ued!Q$110/Q$12)</f>
        <v>0.1752648609475479</v>
      </c>
      <c r="R99" s="255">
        <f>IF(CHI_ued!R$110=0,"",CHI_ued!R$110/R$12)</f>
        <v>0.16036109874826365</v>
      </c>
      <c r="S99" s="255">
        <f>IF(CHI_ued!S$110=0,"",CHI_ued!S$110/S$12)</f>
        <v>0.17864372918117954</v>
      </c>
      <c r="T99" s="255">
        <f>IF(CHI_ued!T$110=0,"",CHI_ued!T$110/T$12)</f>
        <v>0.13861994126173013</v>
      </c>
      <c r="U99" s="255">
        <f>IF(CHI_ued!U$110=0,"",CHI_ued!U$110/U$12)</f>
        <v>0.18627523879178254</v>
      </c>
      <c r="V99" s="255">
        <f>IF(CHI_ued!V$110=0,"",CHI_ued!V$110/V$12)</f>
        <v>0.13529648787831422</v>
      </c>
      <c r="W99" s="255">
        <f>IF(CHI_ued!W$110=0,"",CHI_ued!W$110/W$12)</f>
        <v>0.12450287163021448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1.7456286116204216</v>
      </c>
      <c r="C100" s="315">
        <f t="shared" si="26"/>
        <v>1.7984555519139236</v>
      </c>
      <c r="D100" s="315">
        <f t="shared" si="26"/>
        <v>1.7801731416399686</v>
      </c>
      <c r="E100" s="315">
        <f t="shared" si="26"/>
        <v>1.8539803357277582</v>
      </c>
      <c r="F100" s="315">
        <f t="shared" si="26"/>
        <v>1.8255511519859635</v>
      </c>
      <c r="G100" s="315">
        <f t="shared" si="26"/>
        <v>1.8159298595185032</v>
      </c>
      <c r="H100" s="315">
        <f t="shared" si="26"/>
        <v>1.6352881930030803</v>
      </c>
      <c r="I100" s="315">
        <f t="shared" si="26"/>
        <v>1.5171911451796771</v>
      </c>
      <c r="J100" s="315">
        <f t="shared" si="26"/>
        <v>1.673899345799112</v>
      </c>
      <c r="K100" s="315">
        <f t="shared" si="26"/>
        <v>1.6730458457177069</v>
      </c>
      <c r="L100" s="315">
        <f t="shared" si="26"/>
        <v>1.6951764159340155</v>
      </c>
      <c r="M100" s="315">
        <f t="shared" si="26"/>
        <v>1.6271344081598085</v>
      </c>
      <c r="N100" s="315">
        <f t="shared" si="26"/>
        <v>1.6158559577761227</v>
      </c>
      <c r="O100" s="315">
        <f t="shared" si="26"/>
        <v>1.7119295679769873</v>
      </c>
      <c r="P100" s="315">
        <f t="shared" si="26"/>
        <v>1.7088717325692879</v>
      </c>
      <c r="Q100" s="315">
        <f t="shared" si="26"/>
        <v>1.8490539596644382</v>
      </c>
      <c r="R100" s="315">
        <f t="shared" si="26"/>
        <v>1.9196222703480146</v>
      </c>
      <c r="S100" s="315">
        <f t="shared" si="26"/>
        <v>2.0621027391108502</v>
      </c>
      <c r="T100" s="315">
        <f t="shared" si="26"/>
        <v>1.9868866200336912</v>
      </c>
      <c r="U100" s="315">
        <f t="shared" si="26"/>
        <v>2.0667554024752368</v>
      </c>
      <c r="V100" s="315">
        <f t="shared" si="26"/>
        <v>2.0312994143188146</v>
      </c>
      <c r="W100" s="315">
        <f t="shared" si="26"/>
        <v>1.889798495180778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2.0559326495842729</v>
      </c>
      <c r="C101" s="257">
        <f t="shared" si="27"/>
        <v>2.0858166412219443</v>
      </c>
      <c r="D101" s="257">
        <f t="shared" si="27"/>
        <v>2.1260196512198171</v>
      </c>
      <c r="E101" s="257">
        <f t="shared" si="27"/>
        <v>2.1806593722579817</v>
      </c>
      <c r="F101" s="257">
        <f t="shared" si="27"/>
        <v>2.1910418144418489</v>
      </c>
      <c r="G101" s="257">
        <f t="shared" si="27"/>
        <v>2.1305868867322517</v>
      </c>
      <c r="H101" s="257">
        <f t="shared" si="27"/>
        <v>2.0792484651022138</v>
      </c>
      <c r="I101" s="257">
        <f t="shared" si="27"/>
        <v>2.1721747641365416</v>
      </c>
      <c r="J101" s="257">
        <f t="shared" si="27"/>
        <v>2.2629376548322027</v>
      </c>
      <c r="K101" s="257">
        <f t="shared" si="27"/>
        <v>2.4083851873347366</v>
      </c>
      <c r="L101" s="257">
        <f t="shared" si="27"/>
        <v>2.2314186064204375</v>
      </c>
      <c r="M101" s="257">
        <f t="shared" si="27"/>
        <v>2.1599030783495849</v>
      </c>
      <c r="N101" s="257">
        <f t="shared" si="27"/>
        <v>2.2448501454195582</v>
      </c>
      <c r="O101" s="257">
        <f t="shared" si="27"/>
        <v>2.3176116388200416</v>
      </c>
      <c r="P101" s="257">
        <f t="shared" si="27"/>
        <v>2.3245044987116996</v>
      </c>
      <c r="Q101" s="257">
        <f t="shared" si="27"/>
        <v>2.4522610044114614</v>
      </c>
      <c r="R101" s="257">
        <f t="shared" si="27"/>
        <v>2.6950659711655418</v>
      </c>
      <c r="S101" s="257">
        <f t="shared" si="27"/>
        <v>2.9771572573032441</v>
      </c>
      <c r="T101" s="257">
        <f t="shared" si="27"/>
        <v>2.952674290538051</v>
      </c>
      <c r="U101" s="257">
        <f t="shared" si="27"/>
        <v>2.6803520113326917</v>
      </c>
      <c r="V101" s="257">
        <f t="shared" si="27"/>
        <v>2.5760408672935049</v>
      </c>
      <c r="W101" s="257">
        <f t="shared" si="27"/>
        <v>2.5146790063288167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1.3407878796162642</v>
      </c>
      <c r="C102" s="295">
        <f t="shared" si="28"/>
        <v>1.3809147653405383</v>
      </c>
      <c r="D102" s="295">
        <f t="shared" si="28"/>
        <v>1.3205838044543108</v>
      </c>
      <c r="E102" s="295">
        <f t="shared" si="28"/>
        <v>1.4230243649397429</v>
      </c>
      <c r="F102" s="295">
        <f t="shared" si="28"/>
        <v>1.378542259884471</v>
      </c>
      <c r="G102" s="295">
        <f t="shared" si="28"/>
        <v>1.4171842323683366</v>
      </c>
      <c r="H102" s="295">
        <f t="shared" si="28"/>
        <v>1.0891335683545391</v>
      </c>
      <c r="I102" s="295">
        <f t="shared" si="28"/>
        <v>0.81917750654275812</v>
      </c>
      <c r="J102" s="295">
        <f t="shared" si="28"/>
        <v>0.87039543965866784</v>
      </c>
      <c r="K102" s="295">
        <f t="shared" si="28"/>
        <v>0.78868772361405171</v>
      </c>
      <c r="L102" s="295">
        <f t="shared" si="28"/>
        <v>0.8208577279985001</v>
      </c>
      <c r="M102" s="295">
        <f t="shared" si="28"/>
        <v>0.82165817030355581</v>
      </c>
      <c r="N102" s="295">
        <f t="shared" si="28"/>
        <v>0.77460718362639991</v>
      </c>
      <c r="O102" s="295">
        <f t="shared" si="28"/>
        <v>0.8306045575005363</v>
      </c>
      <c r="P102" s="295">
        <f t="shared" si="28"/>
        <v>0.90393569752980962</v>
      </c>
      <c r="Q102" s="295">
        <f t="shared" si="28"/>
        <v>0.9113130422490201</v>
      </c>
      <c r="R102" s="295">
        <f t="shared" si="28"/>
        <v>0.89414237117330597</v>
      </c>
      <c r="S102" s="295">
        <f t="shared" si="28"/>
        <v>0.87400045826736006</v>
      </c>
      <c r="T102" s="295">
        <f t="shared" si="28"/>
        <v>0.91365587812914639</v>
      </c>
      <c r="U102" s="295">
        <f t="shared" si="28"/>
        <v>0.90777362405298789</v>
      </c>
      <c r="V102" s="295">
        <f t="shared" si="28"/>
        <v>0.91611854867526454</v>
      </c>
      <c r="W102" s="295">
        <f t="shared" si="28"/>
        <v>0.88548180867314363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1.616369847440273</v>
      </c>
      <c r="C103" s="258">
        <f t="shared" si="29"/>
        <v>1.6568544895608954</v>
      </c>
      <c r="D103" s="258">
        <f t="shared" si="29"/>
        <v>1.5956656765383206</v>
      </c>
      <c r="E103" s="258">
        <f t="shared" si="29"/>
        <v>1.7033477483605319</v>
      </c>
      <c r="F103" s="258">
        <f t="shared" si="29"/>
        <v>1.6529475857412013</v>
      </c>
      <c r="G103" s="258">
        <f t="shared" si="29"/>
        <v>1.6934845860061771</v>
      </c>
      <c r="H103" s="258">
        <f t="shared" si="29"/>
        <v>1.3219116688045423</v>
      </c>
      <c r="I103" s="258">
        <f t="shared" si="29"/>
        <v>0.95890437040877585</v>
      </c>
      <c r="J103" s="258">
        <f t="shared" si="29"/>
        <v>1.0067041108961725</v>
      </c>
      <c r="K103" s="258">
        <f t="shared" si="29"/>
        <v>0.89722855815002578</v>
      </c>
      <c r="L103" s="258">
        <f t="shared" si="29"/>
        <v>0.94088470660007906</v>
      </c>
      <c r="M103" s="258">
        <f t="shared" si="29"/>
        <v>0.94642451853771692</v>
      </c>
      <c r="N103" s="258">
        <f t="shared" si="29"/>
        <v>0.9234554029086891</v>
      </c>
      <c r="O103" s="258">
        <f t="shared" si="29"/>
        <v>0.89134448144924872</v>
      </c>
      <c r="P103" s="258">
        <f t="shared" si="29"/>
        <v>0.94941823582976137</v>
      </c>
      <c r="Q103" s="258">
        <f t="shared" si="29"/>
        <v>0.93112615156372103</v>
      </c>
      <c r="R103" s="258">
        <f t="shared" si="29"/>
        <v>0.90571939087114983</v>
      </c>
      <c r="S103" s="258">
        <f t="shared" si="29"/>
        <v>0.91867574316347422</v>
      </c>
      <c r="T103" s="258">
        <f t="shared" si="29"/>
        <v>0.92964023108898519</v>
      </c>
      <c r="U103" s="258">
        <f t="shared" si="29"/>
        <v>0.95249225268423676</v>
      </c>
      <c r="V103" s="258">
        <f t="shared" si="29"/>
        <v>0.95126448118408202</v>
      </c>
      <c r="W103" s="258">
        <f t="shared" si="29"/>
        <v>0.9183423660644181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FI: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973.99567512838325</v>
      </c>
      <c r="C5" s="225">
        <f t="shared" si="0"/>
        <v>880.71945326687512</v>
      </c>
      <c r="D5" s="225">
        <f t="shared" si="0"/>
        <v>915.98664165780519</v>
      </c>
      <c r="E5" s="225">
        <f t="shared" si="0"/>
        <v>946.96708733340211</v>
      </c>
      <c r="F5" s="225">
        <f t="shared" si="0"/>
        <v>959.4858779895834</v>
      </c>
      <c r="G5" s="225">
        <f t="shared" si="0"/>
        <v>1040.2998496368357</v>
      </c>
      <c r="H5" s="225">
        <f t="shared" si="0"/>
        <v>1036.4454249014939</v>
      </c>
      <c r="I5" s="225">
        <f t="shared" si="0"/>
        <v>1236.401423299493</v>
      </c>
      <c r="J5" s="225">
        <f t="shared" si="0"/>
        <v>1320.1029425473528</v>
      </c>
      <c r="K5" s="225">
        <f t="shared" si="0"/>
        <v>1208.543417530132</v>
      </c>
      <c r="L5" s="225">
        <f t="shared" si="0"/>
        <v>1386.620785681353</v>
      </c>
      <c r="M5" s="225">
        <f t="shared" si="0"/>
        <v>1398.1213087310382</v>
      </c>
      <c r="N5" s="225">
        <f t="shared" si="0"/>
        <v>1315.8839440985384</v>
      </c>
      <c r="O5" s="225">
        <f t="shared" si="0"/>
        <v>1746.4345160840337</v>
      </c>
      <c r="P5" s="225">
        <f t="shared" si="0"/>
        <v>1706.7102359631544</v>
      </c>
      <c r="Q5" s="225">
        <f t="shared" si="0"/>
        <v>1644.0452327096027</v>
      </c>
      <c r="R5" s="225">
        <f t="shared" si="0"/>
        <v>1685.8130527530054</v>
      </c>
      <c r="S5" s="225">
        <f t="shared" si="0"/>
        <v>1599.4962027278641</v>
      </c>
      <c r="T5" s="225">
        <f t="shared" si="0"/>
        <v>1649.5504438471503</v>
      </c>
      <c r="U5" s="225">
        <f t="shared" si="0"/>
        <v>1759.0745173522037</v>
      </c>
      <c r="V5" s="225">
        <f t="shared" si="0"/>
        <v>1798.1310428023555</v>
      </c>
      <c r="W5" s="225">
        <f t="shared" si="0"/>
        <v>1624.0215486751927</v>
      </c>
      <c r="DA5" s="89"/>
    </row>
    <row r="6" spans="1:105" ht="12" customHeight="1" x14ac:dyDescent="0.25">
      <c r="A6" s="55" t="s">
        <v>92</v>
      </c>
      <c r="B6" s="261">
        <v>4.2230511605121643</v>
      </c>
      <c r="C6" s="261">
        <v>4.4860610609347038</v>
      </c>
      <c r="D6" s="261">
        <v>4.4809631276253938</v>
      </c>
      <c r="E6" s="261">
        <v>4.6018727465143332</v>
      </c>
      <c r="F6" s="261">
        <v>4.5763743271167732</v>
      </c>
      <c r="G6" s="261">
        <v>4.4967256725947466</v>
      </c>
      <c r="H6" s="261">
        <v>4.4314605984576074</v>
      </c>
      <c r="I6" s="261">
        <v>4.5193908757767014</v>
      </c>
      <c r="J6" s="261">
        <v>4.7468240396040926</v>
      </c>
      <c r="K6" s="261">
        <v>3.83279425643802</v>
      </c>
      <c r="L6" s="261">
        <v>4.7923302207955878</v>
      </c>
      <c r="M6" s="261">
        <v>4.9059674626512457</v>
      </c>
      <c r="N6" s="261">
        <v>4.4710607069236898</v>
      </c>
      <c r="O6" s="261">
        <v>5.1295474675469714</v>
      </c>
      <c r="P6" s="261">
        <v>4.8556204496651878</v>
      </c>
      <c r="Q6" s="261">
        <v>5.2432270438728574</v>
      </c>
      <c r="R6" s="261">
        <v>5.2140325454289274</v>
      </c>
      <c r="S6" s="261">
        <v>4.8294022382320048</v>
      </c>
      <c r="T6" s="261">
        <v>4.78139502778218</v>
      </c>
      <c r="U6" s="261">
        <v>5.7826696371135196</v>
      </c>
      <c r="V6" s="261">
        <v>5.7363830431338112</v>
      </c>
      <c r="W6" s="261">
        <v>5.5614548857968424</v>
      </c>
      <c r="DA6" s="67" t="s">
        <v>989</v>
      </c>
    </row>
    <row r="7" spans="1:105" ht="12" customHeight="1" x14ac:dyDescent="0.25">
      <c r="A7" s="202" t="s">
        <v>93</v>
      </c>
      <c r="B7" s="226">
        <v>33.414045173607057</v>
      </c>
      <c r="C7" s="226">
        <v>35.495058251544492</v>
      </c>
      <c r="D7" s="226">
        <v>35.454721876867772</v>
      </c>
      <c r="E7" s="226">
        <v>36.411394982146632</v>
      </c>
      <c r="F7" s="226">
        <v>36.209643853585277</v>
      </c>
      <c r="G7" s="226">
        <v>35.579439852009017</v>
      </c>
      <c r="H7" s="226">
        <v>35.063043044916419</v>
      </c>
      <c r="I7" s="226">
        <v>35.75877372560079</v>
      </c>
      <c r="J7" s="226">
        <v>37.558293011837208</v>
      </c>
      <c r="K7" s="226">
        <v>30.326215704720379</v>
      </c>
      <c r="L7" s="226">
        <v>37.918351542083997</v>
      </c>
      <c r="M7" s="226">
        <v>38.81748342290841</v>
      </c>
      <c r="N7" s="226">
        <v>35.376370959467422</v>
      </c>
      <c r="O7" s="226">
        <v>40.586515362032529</v>
      </c>
      <c r="P7" s="226">
        <v>38.419122782146417</v>
      </c>
      <c r="Q7" s="226">
        <v>41.485982205860417</v>
      </c>
      <c r="R7" s="226">
        <v>41.254986593269273</v>
      </c>
      <c r="S7" s="226">
        <v>38.211676443491768</v>
      </c>
      <c r="T7" s="226">
        <v>37.831829020938933</v>
      </c>
      <c r="U7" s="226">
        <v>45.75421351398532</v>
      </c>
      <c r="V7" s="226">
        <v>45.387980124100743</v>
      </c>
      <c r="W7" s="226">
        <v>44.003896169341253</v>
      </c>
      <c r="DA7" s="174" t="s">
        <v>990</v>
      </c>
    </row>
    <row r="8" spans="1:105" ht="12" customHeight="1" x14ac:dyDescent="0.25">
      <c r="A8" s="202" t="s">
        <v>94</v>
      </c>
      <c r="B8" s="226">
        <v>36.876795420764893</v>
      </c>
      <c r="C8" s="226">
        <v>39.173467168956883</v>
      </c>
      <c r="D8" s="226">
        <v>39.128950672099357</v>
      </c>
      <c r="E8" s="226">
        <v>40.18476532143675</v>
      </c>
      <c r="F8" s="226">
        <v>39.962106404947889</v>
      </c>
      <c r="G8" s="226">
        <v>39.266593367878308</v>
      </c>
      <c r="H8" s="226">
        <v>38.696681544507364</v>
      </c>
      <c r="I8" s="226">
        <v>39.464511893878303</v>
      </c>
      <c r="J8" s="226">
        <v>41.450518204382661</v>
      </c>
      <c r="K8" s="226">
        <v>33.468969309717259</v>
      </c>
      <c r="L8" s="226">
        <v>41.847890168490139</v>
      </c>
      <c r="M8" s="226">
        <v>42.840200505451072</v>
      </c>
      <c r="N8" s="226">
        <v>39.042480125447767</v>
      </c>
      <c r="O8" s="226">
        <v>44.792560016935973</v>
      </c>
      <c r="P8" s="226">
        <v>42.400557122653808</v>
      </c>
      <c r="Q8" s="226">
        <v>45.785240029645188</v>
      </c>
      <c r="R8" s="226">
        <v>45.530305977082577</v>
      </c>
      <c r="S8" s="226">
        <v>42.171612792459477</v>
      </c>
      <c r="T8" s="226">
        <v>41.752401181898477</v>
      </c>
      <c r="U8" s="226">
        <v>50.495794885857329</v>
      </c>
      <c r="V8" s="226">
        <v>50.091608151660452</v>
      </c>
      <c r="W8" s="226">
        <v>48.564089391820353</v>
      </c>
      <c r="DA8" s="174" t="s">
        <v>991</v>
      </c>
    </row>
    <row r="9" spans="1:105" ht="12" customHeight="1" x14ac:dyDescent="0.25">
      <c r="A9" s="202" t="s">
        <v>95</v>
      </c>
      <c r="B9" s="226">
        <v>59.999694792459231</v>
      </c>
      <c r="C9" s="226">
        <v>63.736451263776452</v>
      </c>
      <c r="D9" s="226">
        <v>63.664021536784027</v>
      </c>
      <c r="E9" s="226">
        <v>65.381864857898108</v>
      </c>
      <c r="F9" s="226">
        <v>65.019591865363921</v>
      </c>
      <c r="G9" s="226">
        <v>63.887970490127699</v>
      </c>
      <c r="H9" s="226">
        <v>62.960706201820891</v>
      </c>
      <c r="I9" s="226">
        <v>64.209990096719807</v>
      </c>
      <c r="J9" s="226">
        <v>67.441284224274668</v>
      </c>
      <c r="K9" s="226">
        <v>54.455055562405732</v>
      </c>
      <c r="L9" s="226">
        <v>68.087820787267432</v>
      </c>
      <c r="M9" s="226">
        <v>69.702340614104997</v>
      </c>
      <c r="N9" s="226">
        <v>63.523331263986883</v>
      </c>
      <c r="O9" s="226">
        <v>72.878890351620669</v>
      </c>
      <c r="P9" s="226">
        <v>68.987027136228733</v>
      </c>
      <c r="Q9" s="226">
        <v>74.494011652415438</v>
      </c>
      <c r="R9" s="226">
        <v>74.079226008179418</v>
      </c>
      <c r="S9" s="226">
        <v>68.614527579816908</v>
      </c>
      <c r="T9" s="226">
        <v>67.932457231780333</v>
      </c>
      <c r="U9" s="226">
        <v>82.15823112840377</v>
      </c>
      <c r="V9" s="226">
        <v>81.500606722208275</v>
      </c>
      <c r="W9" s="226">
        <v>79.01528612060973</v>
      </c>
      <c r="DA9" s="174" t="s">
        <v>992</v>
      </c>
    </row>
    <row r="10" spans="1:105" ht="12" customHeight="1" x14ac:dyDescent="0.25">
      <c r="A10" s="56" t="s">
        <v>96</v>
      </c>
      <c r="B10" s="262">
        <v>11.572990797016621</v>
      </c>
      <c r="C10" s="262">
        <v>12.399096067052589</v>
      </c>
      <c r="D10" s="262">
        <v>12.358032373515689</v>
      </c>
      <c r="E10" s="262">
        <v>12.71061702289389</v>
      </c>
      <c r="F10" s="262">
        <v>12.637175038983591</v>
      </c>
      <c r="G10" s="262">
        <v>12.411326164483841</v>
      </c>
      <c r="H10" s="262">
        <v>12.133260121670871</v>
      </c>
      <c r="I10" s="262">
        <v>12.387572480755971</v>
      </c>
      <c r="J10" s="262">
        <v>13.036554515569019</v>
      </c>
      <c r="K10" s="262">
        <v>10.553081625656819</v>
      </c>
      <c r="L10" s="262">
        <v>13.202836297936461</v>
      </c>
      <c r="M10" s="262">
        <v>13.524393884397661</v>
      </c>
      <c r="N10" s="262">
        <v>12.31924636581614</v>
      </c>
      <c r="O10" s="262">
        <v>14.31447856434232</v>
      </c>
      <c r="P10" s="262">
        <v>13.53021979702423</v>
      </c>
      <c r="Q10" s="262">
        <v>14.60491441116344</v>
      </c>
      <c r="R10" s="262">
        <v>14.45639226582653</v>
      </c>
      <c r="S10" s="262">
        <v>13.3196819343952</v>
      </c>
      <c r="T10" s="262">
        <v>13.22716678666794</v>
      </c>
      <c r="U10" s="262">
        <v>16.00658969146621</v>
      </c>
      <c r="V10" s="262">
        <v>15.87131840393239</v>
      </c>
      <c r="W10" s="262">
        <v>15.353446423464799</v>
      </c>
      <c r="DA10" s="68" t="s">
        <v>993</v>
      </c>
    </row>
    <row r="11" spans="1:105" ht="12" customHeight="1" x14ac:dyDescent="0.25">
      <c r="A11" s="37" t="s">
        <v>160</v>
      </c>
      <c r="B11" s="228">
        <v>4.5664470075779118E-2</v>
      </c>
      <c r="C11" s="228">
        <v>6.5255865819755093E-2</v>
      </c>
      <c r="D11" s="228">
        <v>6.9429055104171911E-2</v>
      </c>
      <c r="E11" s="228">
        <v>0.10095917144154</v>
      </c>
      <c r="F11" s="228">
        <v>7.7274213556488835E-2</v>
      </c>
      <c r="G11" s="228">
        <v>0.1011805378991423</v>
      </c>
      <c r="H11" s="228">
        <v>4.9514396115837633E-2</v>
      </c>
      <c r="I11" s="228">
        <v>9.7085662234873402E-2</v>
      </c>
      <c r="J11" s="228">
        <v>0.1141811255822394</v>
      </c>
      <c r="K11" s="228">
        <v>7.1847046626973346E-2</v>
      </c>
      <c r="L11" s="228">
        <v>0.1095994364471965</v>
      </c>
      <c r="M11" s="228">
        <v>7.9145897946997668E-2</v>
      </c>
      <c r="N11" s="228">
        <v>6.6198564191004561E-2</v>
      </c>
      <c r="O11" s="228">
        <v>0.124609082290617</v>
      </c>
      <c r="P11" s="228">
        <v>0.1121842306288206</v>
      </c>
      <c r="Q11" s="228">
        <v>0.12041904008448839</v>
      </c>
      <c r="R11" s="228">
        <v>0.1280305898493708</v>
      </c>
      <c r="S11" s="228">
        <v>0.1266908032192289</v>
      </c>
      <c r="T11" s="228">
        <v>0.1241837617515749</v>
      </c>
      <c r="U11" s="228">
        <v>0.15572594646175089</v>
      </c>
      <c r="V11" s="228">
        <v>6.3572664960709929E-2</v>
      </c>
      <c r="W11" s="228">
        <v>5.5255570412311272E-2</v>
      </c>
      <c r="DA11" s="69" t="s">
        <v>994</v>
      </c>
    </row>
    <row r="12" spans="1:105" ht="12" customHeight="1" x14ac:dyDescent="0.25">
      <c r="A12" s="37" t="s">
        <v>162</v>
      </c>
      <c r="B12" s="228">
        <v>0.42703618713551311</v>
      </c>
      <c r="C12" s="228">
        <v>0.23737302795420251</v>
      </c>
      <c r="D12" s="228">
        <v>0.21690066967176799</v>
      </c>
      <c r="E12" s="228">
        <v>0.27015327756502677</v>
      </c>
      <c r="F12" s="228">
        <v>0.26526557029278608</v>
      </c>
      <c r="G12" s="228">
        <v>0.30603862266731591</v>
      </c>
      <c r="H12" s="228">
        <v>0.23199167550426</v>
      </c>
      <c r="I12" s="228">
        <v>0.62139684721413446</v>
      </c>
      <c r="J12" s="228">
        <v>0.66145377658759497</v>
      </c>
      <c r="K12" s="228">
        <v>0.28325269917622609</v>
      </c>
      <c r="L12" s="228">
        <v>0.40165949211925622</v>
      </c>
      <c r="M12" s="228">
        <v>0.53771060360627398</v>
      </c>
      <c r="N12" s="228">
        <v>0.37973662381754592</v>
      </c>
      <c r="O12" s="228">
        <v>0.45373037990470089</v>
      </c>
      <c r="P12" s="228">
        <v>0.4329216953484481</v>
      </c>
      <c r="Q12" s="228">
        <v>0.52366914200846948</v>
      </c>
      <c r="R12" s="228">
        <v>0.76048208270502582</v>
      </c>
      <c r="S12" s="228">
        <v>1.4975361206538489</v>
      </c>
      <c r="T12" s="228">
        <v>1.592670277179238</v>
      </c>
      <c r="U12" s="228">
        <v>1.651998660429044</v>
      </c>
      <c r="V12" s="228">
        <v>1.6770993303894881</v>
      </c>
      <c r="W12" s="228">
        <v>1.4318094793736791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11.10029013980532</v>
      </c>
      <c r="C15" s="228">
        <v>12.096467173278629</v>
      </c>
      <c r="D15" s="228">
        <v>12.07170264873975</v>
      </c>
      <c r="E15" s="228">
        <v>12.33950457388732</v>
      </c>
      <c r="F15" s="228">
        <v>12.29463525513431</v>
      </c>
      <c r="G15" s="228">
        <v>12.00410700391738</v>
      </c>
      <c r="H15" s="228">
        <v>11.85175405005077</v>
      </c>
      <c r="I15" s="228">
        <v>11.66908997130697</v>
      </c>
      <c r="J15" s="228">
        <v>12.26091961339918</v>
      </c>
      <c r="K15" s="228">
        <v>10.19798187985362</v>
      </c>
      <c r="L15" s="228">
        <v>12.691577369370011</v>
      </c>
      <c r="M15" s="228">
        <v>12.90753738284439</v>
      </c>
      <c r="N15" s="228">
        <v>11.87331117780759</v>
      </c>
      <c r="O15" s="228">
        <v>13.736139102147</v>
      </c>
      <c r="P15" s="228">
        <v>12.985113871046959</v>
      </c>
      <c r="Q15" s="228">
        <v>13.960826229070481</v>
      </c>
      <c r="R15" s="228">
        <v>13.56787959327214</v>
      </c>
      <c r="S15" s="228">
        <v>11.69545501052213</v>
      </c>
      <c r="T15" s="228">
        <v>11.51031274773713</v>
      </c>
      <c r="U15" s="228">
        <v>14.198865084575409</v>
      </c>
      <c r="V15" s="228">
        <v>14.130646408582191</v>
      </c>
      <c r="W15" s="228">
        <v>13.866381373678809</v>
      </c>
      <c r="DA15" s="69" t="s">
        <v>998</v>
      </c>
    </row>
    <row r="16" spans="1:105" ht="12" customHeight="1" x14ac:dyDescent="0.25">
      <c r="A16" s="134" t="s">
        <v>999</v>
      </c>
      <c r="B16" s="316">
        <v>580.09272152902417</v>
      </c>
      <c r="C16" s="316">
        <v>464.72489778085048</v>
      </c>
      <c r="D16" s="316">
        <v>515.38242981284395</v>
      </c>
      <c r="E16" s="316">
        <v>514.32102545607165</v>
      </c>
      <c r="F16" s="316">
        <v>533.7616729058434</v>
      </c>
      <c r="G16" s="316">
        <v>611.9483165333038</v>
      </c>
      <c r="H16" s="316">
        <v>648.72223198189158</v>
      </c>
      <c r="I16" s="316">
        <v>707.80021318454078</v>
      </c>
      <c r="J16" s="316">
        <v>723.21115859154281</v>
      </c>
      <c r="K16" s="316">
        <v>694.75323902516675</v>
      </c>
      <c r="L16" s="316">
        <v>772.38376112799756</v>
      </c>
      <c r="M16" s="316">
        <v>776.79242741299538</v>
      </c>
      <c r="N16" s="316">
        <v>741.87185838354162</v>
      </c>
      <c r="O16" s="316">
        <v>1122.6546833347661</v>
      </c>
      <c r="P16" s="316">
        <v>1152.856316616401</v>
      </c>
      <c r="Q16" s="316">
        <v>1045.5529069019649</v>
      </c>
      <c r="R16" s="316">
        <v>1102.889792116616</v>
      </c>
      <c r="S16" s="316">
        <v>1050.9691645388671</v>
      </c>
      <c r="T16" s="316">
        <v>1102.680540722328</v>
      </c>
      <c r="U16" s="316">
        <v>1104.649885663636</v>
      </c>
      <c r="V16" s="316">
        <v>1152.450985945525</v>
      </c>
      <c r="W16" s="316">
        <v>1016.021662500203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55.173430782459157</v>
      </c>
      <c r="C18" s="317">
        <v>36.782287188306107</v>
      </c>
      <c r="D18" s="317">
        <v>81.446431642304375</v>
      </c>
      <c r="E18" s="317">
        <v>52.546087704213242</v>
      </c>
      <c r="F18" s="317">
        <v>61.741702493551159</v>
      </c>
      <c r="G18" s="317">
        <v>65.68263112639724</v>
      </c>
      <c r="H18" s="317">
        <v>72.250902837489249</v>
      </c>
      <c r="I18" s="317">
        <v>73.564574376612214</v>
      </c>
      <c r="J18" s="317">
        <v>76.19183147033533</v>
      </c>
      <c r="K18" s="317">
        <v>78.819174548581259</v>
      </c>
      <c r="L18" s="317">
        <v>78.819174548581259</v>
      </c>
      <c r="M18" s="317">
        <v>78.819174548581259</v>
      </c>
      <c r="N18" s="317">
        <v>66.996302665520204</v>
      </c>
      <c r="O18" s="317">
        <v>45.799054170249363</v>
      </c>
      <c r="P18" s="317">
        <v>56.149011177987958</v>
      </c>
      <c r="Q18" s="317">
        <v>49.25881341358555</v>
      </c>
      <c r="R18" s="317">
        <v>35.662768701633702</v>
      </c>
      <c r="S18" s="317">
        <v>18.607824591573511</v>
      </c>
      <c r="T18" s="317">
        <v>55.981685296646603</v>
      </c>
      <c r="U18" s="317">
        <v>35.836457437661217</v>
      </c>
      <c r="V18" s="317">
        <v>43.486586414445398</v>
      </c>
      <c r="W18" s="317">
        <v>11.657867583834911</v>
      </c>
      <c r="DA18" s="137" t="s">
        <v>975</v>
      </c>
    </row>
    <row r="19" spans="1:105" ht="12" customHeight="1" x14ac:dyDescent="0.25">
      <c r="A19" s="135" t="s">
        <v>33</v>
      </c>
      <c r="B19" s="317">
        <v>119.17454858125539</v>
      </c>
      <c r="C19" s="317">
        <v>91.587876182287175</v>
      </c>
      <c r="D19" s="317">
        <v>94.898280309544262</v>
      </c>
      <c r="E19" s="317">
        <v>103.7259673258813</v>
      </c>
      <c r="F19" s="317">
        <v>107.0363714531384</v>
      </c>
      <c r="G19" s="317">
        <v>113.6571797076526</v>
      </c>
      <c r="H19" s="317">
        <v>128.0023215821152</v>
      </c>
      <c r="I19" s="317">
        <v>131.3127257093723</v>
      </c>
      <c r="J19" s="317">
        <v>139.0369733447979</v>
      </c>
      <c r="K19" s="317">
        <v>121.381513327601</v>
      </c>
      <c r="L19" s="317">
        <v>154.48555460017201</v>
      </c>
      <c r="M19" s="317">
        <v>154.48555460017201</v>
      </c>
      <c r="N19" s="317">
        <v>171.0375752364574</v>
      </c>
      <c r="O19" s="317">
        <v>692.26620808254506</v>
      </c>
      <c r="P19" s="317">
        <v>727.65356835769569</v>
      </c>
      <c r="Q19" s="317">
        <v>678.99598514788124</v>
      </c>
      <c r="R19" s="317">
        <v>655.77285316562734</v>
      </c>
      <c r="S19" s="317">
        <v>623.7030424408448</v>
      </c>
      <c r="T19" s="317">
        <v>690.0544874119239</v>
      </c>
      <c r="U19" s="317">
        <v>795.11076270576802</v>
      </c>
      <c r="V19" s="317">
        <v>830.90704785438118</v>
      </c>
      <c r="W19" s="317">
        <v>754.97557479599027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32.394668959587271</v>
      </c>
      <c r="C21" s="317">
        <v>35.339638865004297</v>
      </c>
      <c r="D21" s="317">
        <v>35.339638865004297</v>
      </c>
      <c r="E21" s="317">
        <v>37.302923473774719</v>
      </c>
      <c r="F21" s="317">
        <v>35.339638865004297</v>
      </c>
      <c r="G21" s="317">
        <v>38.284608770421322</v>
      </c>
      <c r="H21" s="317">
        <v>38.284608770421322</v>
      </c>
      <c r="I21" s="317">
        <v>41.229578675838347</v>
      </c>
      <c r="J21" s="317">
        <v>39.108598452278592</v>
      </c>
      <c r="K21" s="317">
        <v>41.064058469475491</v>
      </c>
      <c r="L21" s="317">
        <v>41.064058469475491</v>
      </c>
      <c r="M21" s="317">
        <v>42.059243336199479</v>
      </c>
      <c r="N21" s="317">
        <v>41.136285468615647</v>
      </c>
      <c r="O21" s="317">
        <v>42.430954428202917</v>
      </c>
      <c r="P21" s="317">
        <v>40.504299226139302</v>
      </c>
      <c r="Q21" s="317">
        <v>39.52029234737747</v>
      </c>
      <c r="R21" s="317">
        <v>42.45623387790198</v>
      </c>
      <c r="S21" s="317">
        <v>40.527343078245913</v>
      </c>
      <c r="T21" s="317">
        <v>42.457265692175397</v>
      </c>
      <c r="U21" s="317">
        <v>39.562424763542559</v>
      </c>
      <c r="V21" s="317">
        <v>40.527343078245913</v>
      </c>
      <c r="W21" s="317">
        <v>6.7546001719690452</v>
      </c>
      <c r="DA21" s="137" t="s">
        <v>978</v>
      </c>
    </row>
    <row r="22" spans="1:105" ht="12" customHeight="1" x14ac:dyDescent="0.25">
      <c r="A22" s="135" t="s">
        <v>34</v>
      </c>
      <c r="B22" s="317">
        <v>92.870967444759316</v>
      </c>
      <c r="C22" s="317">
        <v>85.982163473025892</v>
      </c>
      <c r="D22" s="317">
        <v>86.923960337349484</v>
      </c>
      <c r="E22" s="317">
        <v>111.4931664706891</v>
      </c>
      <c r="F22" s="317">
        <v>112.18669440197399</v>
      </c>
      <c r="G22" s="317">
        <v>111.9817645126676</v>
      </c>
      <c r="H22" s="317">
        <v>123.7532723946172</v>
      </c>
      <c r="I22" s="317">
        <v>123.7935063917635</v>
      </c>
      <c r="J22" s="317">
        <v>125.9725515408122</v>
      </c>
      <c r="K22" s="317">
        <v>117.7259819314437</v>
      </c>
      <c r="L22" s="317">
        <v>126.4736149543088</v>
      </c>
      <c r="M22" s="317">
        <v>127.06603016450021</v>
      </c>
      <c r="N22" s="317">
        <v>141.4588747206011</v>
      </c>
      <c r="O22" s="317">
        <v>61.861132173975037</v>
      </c>
      <c r="P22" s="317">
        <v>60.093633899289493</v>
      </c>
      <c r="Q22" s="317">
        <v>21.209544282029231</v>
      </c>
      <c r="R22" s="317">
        <v>69.814617368873598</v>
      </c>
      <c r="S22" s="317">
        <v>107.8150472914875</v>
      </c>
      <c r="T22" s="317">
        <v>74.166638005159072</v>
      </c>
      <c r="U22" s="317">
        <v>28.537575236457439</v>
      </c>
      <c r="V22" s="317">
        <v>22.63637145313843</v>
      </c>
      <c r="W22" s="317">
        <v>56.69372312983662</v>
      </c>
      <c r="DA22" s="137" t="s">
        <v>979</v>
      </c>
    </row>
    <row r="23" spans="1:105" ht="12" customHeight="1" x14ac:dyDescent="0.25">
      <c r="A23" s="135" t="s">
        <v>84</v>
      </c>
      <c r="B23" s="317">
        <v>270.87033533963893</v>
      </c>
      <c r="C23" s="317">
        <v>206.32699914015481</v>
      </c>
      <c r="D23" s="317">
        <v>206.32699914015481</v>
      </c>
      <c r="E23" s="317">
        <v>202.09466895958721</v>
      </c>
      <c r="F23" s="317">
        <v>205.26895958727431</v>
      </c>
      <c r="G23" s="317">
        <v>264.52184006878758</v>
      </c>
      <c r="H23" s="317">
        <v>275.10266552020641</v>
      </c>
      <c r="I23" s="317">
        <v>319.54239036973343</v>
      </c>
      <c r="J23" s="317">
        <v>322.71659501289759</v>
      </c>
      <c r="K23" s="317">
        <v>317.42622527944968</v>
      </c>
      <c r="L23" s="317">
        <v>338.58796216680992</v>
      </c>
      <c r="M23" s="317">
        <v>349.16878761822869</v>
      </c>
      <c r="N23" s="317">
        <v>296.26448839208939</v>
      </c>
      <c r="O23" s="317">
        <v>259.23138435081682</v>
      </c>
      <c r="P23" s="317">
        <v>245.47626827171109</v>
      </c>
      <c r="Q23" s="317">
        <v>235.95348237317279</v>
      </c>
      <c r="R23" s="317">
        <v>285.68357695614787</v>
      </c>
      <c r="S23" s="317">
        <v>245.47626827171109</v>
      </c>
      <c r="T23" s="317">
        <v>222.19836629406711</v>
      </c>
      <c r="U23" s="317">
        <v>188.33955288048151</v>
      </c>
      <c r="V23" s="317">
        <v>198.92037833190031</v>
      </c>
      <c r="W23" s="317">
        <v>140.72562338779019</v>
      </c>
      <c r="DA23" s="137" t="s">
        <v>980</v>
      </c>
    </row>
    <row r="24" spans="1:105" ht="12" customHeight="1" x14ac:dyDescent="0.25">
      <c r="A24" s="135" t="s">
        <v>72</v>
      </c>
      <c r="B24" s="317">
        <v>9.6087704213241611</v>
      </c>
      <c r="C24" s="317">
        <v>8.7059329320722263</v>
      </c>
      <c r="D24" s="317">
        <v>10.447119518486669</v>
      </c>
      <c r="E24" s="317">
        <v>7.1582115219260531</v>
      </c>
      <c r="F24" s="317">
        <v>12.18830610490112</v>
      </c>
      <c r="G24" s="317">
        <v>17.820292347377471</v>
      </c>
      <c r="H24" s="317">
        <v>11.328460877042129</v>
      </c>
      <c r="I24" s="317">
        <v>18.357437661220981</v>
      </c>
      <c r="J24" s="317">
        <v>20.18460877042132</v>
      </c>
      <c r="K24" s="317">
        <v>18.33628546861565</v>
      </c>
      <c r="L24" s="317">
        <v>32.953396388650042</v>
      </c>
      <c r="M24" s="317">
        <v>25.19363714531384</v>
      </c>
      <c r="N24" s="317">
        <v>24.978331900257949</v>
      </c>
      <c r="O24" s="317">
        <v>21.06595012897678</v>
      </c>
      <c r="P24" s="317">
        <v>22.979535683576959</v>
      </c>
      <c r="Q24" s="317">
        <v>20.61478933791917</v>
      </c>
      <c r="R24" s="317">
        <v>13.49974204643164</v>
      </c>
      <c r="S24" s="317">
        <v>14.8396388650043</v>
      </c>
      <c r="T24" s="317">
        <v>17.82209802235597</v>
      </c>
      <c r="U24" s="317">
        <v>17.263112639724849</v>
      </c>
      <c r="V24" s="317">
        <v>15.97325881341358</v>
      </c>
      <c r="W24" s="317">
        <v>45.214273430782463</v>
      </c>
      <c r="DA24" s="137" t="s">
        <v>981</v>
      </c>
    </row>
    <row r="25" spans="1:105" ht="12" customHeight="1" x14ac:dyDescent="0.25">
      <c r="A25" s="57" t="s">
        <v>1000</v>
      </c>
      <c r="B25" s="296">
        <v>137.16750758049741</v>
      </c>
      <c r="C25" s="296">
        <v>144.6499146476462</v>
      </c>
      <c r="D25" s="296">
        <v>133.0213515221977</v>
      </c>
      <c r="E25" s="296">
        <v>153.74098936561009</v>
      </c>
      <c r="F25" s="296">
        <v>150.0090414379936</v>
      </c>
      <c r="G25" s="296">
        <v>155.11683095422239</v>
      </c>
      <c r="H25" s="296">
        <v>126.13129616984661</v>
      </c>
      <c r="I25" s="296">
        <v>246.7411197126392</v>
      </c>
      <c r="J25" s="296">
        <v>296.23535329904792</v>
      </c>
      <c r="K25" s="296">
        <v>270.65640571932812</v>
      </c>
      <c r="L25" s="296">
        <v>311.623291600632</v>
      </c>
      <c r="M25" s="296">
        <v>310.38659623547011</v>
      </c>
      <c r="N25" s="296">
        <v>292.06984125767269</v>
      </c>
      <c r="O25" s="296">
        <v>286.67015845342678</v>
      </c>
      <c r="P25" s="296">
        <v>240.22319452320681</v>
      </c>
      <c r="Q25" s="296">
        <v>259.73405307307462</v>
      </c>
      <c r="R25" s="296">
        <v>250.26781724159639</v>
      </c>
      <c r="S25" s="296">
        <v>238.2432838598439</v>
      </c>
      <c r="T25" s="296">
        <v>237.15046095609989</v>
      </c>
      <c r="U25" s="296">
        <v>280.86640883510591</v>
      </c>
      <c r="V25" s="296">
        <v>275.90871353783473</v>
      </c>
      <c r="W25" s="296">
        <v>253.72758826441071</v>
      </c>
      <c r="DA25" s="70" t="s">
        <v>1001</v>
      </c>
    </row>
    <row r="26" spans="1:105" ht="12" customHeight="1" x14ac:dyDescent="0.25">
      <c r="A26" s="46" t="s">
        <v>30</v>
      </c>
      <c r="B26" s="231">
        <v>16.628289285289529</v>
      </c>
      <c r="C26" s="231">
        <v>20.433927686596121</v>
      </c>
      <c r="D26" s="231">
        <v>21.38972168393164</v>
      </c>
      <c r="E26" s="231">
        <v>23.435698799006431</v>
      </c>
      <c r="F26" s="231">
        <v>20.86876612696673</v>
      </c>
      <c r="G26" s="231">
        <v>22.398445616477801</v>
      </c>
      <c r="H26" s="231">
        <v>6.1227918272495678</v>
      </c>
      <c r="I26" s="231">
        <v>2.3626593886368452</v>
      </c>
      <c r="J26" s="231">
        <v>2.395910458425575</v>
      </c>
      <c r="K26" s="231">
        <v>0</v>
      </c>
      <c r="L26" s="231">
        <v>0</v>
      </c>
      <c r="M26" s="231">
        <v>0.69135845919304872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1002</v>
      </c>
    </row>
    <row r="27" spans="1:105" ht="12" customHeight="1" x14ac:dyDescent="0.25">
      <c r="A27" s="46" t="s">
        <v>32</v>
      </c>
      <c r="B27" s="231">
        <v>84.241378049664988</v>
      </c>
      <c r="C27" s="231">
        <v>89.98479048621536</v>
      </c>
      <c r="D27" s="231">
        <v>75.711187209308193</v>
      </c>
      <c r="E27" s="231">
        <v>93.302658118447809</v>
      </c>
      <c r="F27" s="231">
        <v>91.527754282192575</v>
      </c>
      <c r="G27" s="231">
        <v>92.64205012853283</v>
      </c>
      <c r="H27" s="231">
        <v>84.701644534726611</v>
      </c>
      <c r="I27" s="231">
        <v>84.497174855947506</v>
      </c>
      <c r="J27" s="231">
        <v>112.65058874296599</v>
      </c>
      <c r="K27" s="231">
        <v>107.9609650458205</v>
      </c>
      <c r="L27" s="231">
        <v>127.9760380484564</v>
      </c>
      <c r="M27" s="231">
        <v>118.1137500942329</v>
      </c>
      <c r="N27" s="231">
        <v>96.518694607704333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2.8131663094320181</v>
      </c>
      <c r="C28" s="231">
        <v>5.9286968112566214</v>
      </c>
      <c r="D28" s="231">
        <v>4.5020653347221318</v>
      </c>
      <c r="E28" s="231">
        <v>5.6762849401478732</v>
      </c>
      <c r="F28" s="231">
        <v>5.4728739184780819</v>
      </c>
      <c r="G28" s="231">
        <v>5.3685630437086216</v>
      </c>
      <c r="H28" s="231">
        <v>5.2251061796985168</v>
      </c>
      <c r="I28" s="231">
        <v>2.476575270472853</v>
      </c>
      <c r="J28" s="231">
        <v>2.273151576297896</v>
      </c>
      <c r="K28" s="231">
        <v>1.3000493347455639</v>
      </c>
      <c r="L28" s="231">
        <v>2.8789933978398379</v>
      </c>
      <c r="M28" s="231">
        <v>4.6686260735417884</v>
      </c>
      <c r="N28" s="231">
        <v>3.00289654459301</v>
      </c>
      <c r="O28" s="231">
        <v>29.34277160272385</v>
      </c>
      <c r="P28" s="231">
        <v>33.084347041873457</v>
      </c>
      <c r="Q28" s="231">
        <v>35.322107808355611</v>
      </c>
      <c r="R28" s="231">
        <v>32.260123929071717</v>
      </c>
      <c r="S28" s="231">
        <v>25.04129491805439</v>
      </c>
      <c r="T28" s="231">
        <v>28.924187833343261</v>
      </c>
      <c r="U28" s="231">
        <v>39.043820460214761</v>
      </c>
      <c r="V28" s="231">
        <v>39.320977840398513</v>
      </c>
      <c r="W28" s="231">
        <v>39.420475776307192</v>
      </c>
      <c r="DA28" s="73" t="s">
        <v>1004</v>
      </c>
    </row>
    <row r="29" spans="1:105" ht="12" customHeight="1" x14ac:dyDescent="0.25">
      <c r="A29" s="46" t="s">
        <v>160</v>
      </c>
      <c r="B29" s="231">
        <v>0.76182952713846097</v>
      </c>
      <c r="C29" s="231">
        <v>1.069239679996709</v>
      </c>
      <c r="D29" s="231">
        <v>1.3582699511427689</v>
      </c>
      <c r="E29" s="231">
        <v>1.5325007180215611</v>
      </c>
      <c r="F29" s="231">
        <v>1.2272272190096181</v>
      </c>
      <c r="G29" s="231">
        <v>1.4401571343717969</v>
      </c>
      <c r="H29" s="231">
        <v>1.184170697709463</v>
      </c>
      <c r="I29" s="231">
        <v>0.66400812542327203</v>
      </c>
      <c r="J29" s="231">
        <v>0.60843513793444748</v>
      </c>
      <c r="K29" s="231">
        <v>0.32458404777282729</v>
      </c>
      <c r="L29" s="231">
        <v>0.55266347749678402</v>
      </c>
      <c r="M29" s="231">
        <v>0.4063537978681388</v>
      </c>
      <c r="N29" s="231">
        <v>0.32567501763143242</v>
      </c>
      <c r="O29" s="231">
        <v>0.69884603213177132</v>
      </c>
      <c r="P29" s="231">
        <v>0.7856210438332577</v>
      </c>
      <c r="Q29" s="231">
        <v>0.84385122354185793</v>
      </c>
      <c r="R29" s="231">
        <v>0.98696394780060503</v>
      </c>
      <c r="S29" s="231">
        <v>0.97135825967944134</v>
      </c>
      <c r="T29" s="231">
        <v>0.93784384254265685</v>
      </c>
      <c r="U29" s="231">
        <v>1.187611041477673</v>
      </c>
      <c r="V29" s="231">
        <v>0.49231573501123638</v>
      </c>
      <c r="W29" s="231">
        <v>0.47156673327762832</v>
      </c>
      <c r="DA29" s="73" t="s">
        <v>1005</v>
      </c>
    </row>
    <row r="30" spans="1:105" ht="12" customHeight="1" x14ac:dyDescent="0.25">
      <c r="A30" s="46" t="s">
        <v>70</v>
      </c>
      <c r="B30" s="231">
        <v>15.01577086143806</v>
      </c>
      <c r="C30" s="231">
        <v>15.031536776933709</v>
      </c>
      <c r="D30" s="231">
        <v>14.685316149520601</v>
      </c>
      <c r="E30" s="231">
        <v>14.39157517250456</v>
      </c>
      <c r="F30" s="231">
        <v>14.84960059409565</v>
      </c>
      <c r="G30" s="231">
        <v>13.133795932926271</v>
      </c>
      <c r="H30" s="231">
        <v>8.3669448735368803</v>
      </c>
      <c r="I30" s="231">
        <v>4.5165244551451664</v>
      </c>
      <c r="J30" s="231">
        <v>3.3232665328494502</v>
      </c>
      <c r="K30" s="231">
        <v>1.599854218343967</v>
      </c>
      <c r="L30" s="231">
        <v>3.188627021394919</v>
      </c>
      <c r="M30" s="231">
        <v>3.229894550662689</v>
      </c>
      <c r="N30" s="231">
        <v>2.423057430226792</v>
      </c>
      <c r="O30" s="231">
        <v>5.5324968623873119</v>
      </c>
      <c r="P30" s="231">
        <v>7.1645868882730097</v>
      </c>
      <c r="Q30" s="231">
        <v>7.905092047567047</v>
      </c>
      <c r="R30" s="231">
        <v>5.2414586018160234</v>
      </c>
      <c r="S30" s="231">
        <v>4.9834015829029559</v>
      </c>
      <c r="T30" s="231">
        <v>4.4538272766667424</v>
      </c>
      <c r="U30" s="231">
        <v>5.638913192999917</v>
      </c>
      <c r="V30" s="231">
        <v>5.5967143306603528</v>
      </c>
      <c r="W30" s="231">
        <v>5.5779077305453404</v>
      </c>
      <c r="DA30" s="73" t="s">
        <v>1006</v>
      </c>
    </row>
    <row r="31" spans="1:105" ht="12" customHeight="1" x14ac:dyDescent="0.25">
      <c r="A31" s="46" t="s">
        <v>34</v>
      </c>
      <c r="B31" s="231">
        <v>4.10167306993967</v>
      </c>
      <c r="C31" s="231">
        <v>4.2748432649254404</v>
      </c>
      <c r="D31" s="231">
        <v>4.5927782728206523</v>
      </c>
      <c r="E31" s="231">
        <v>5.0770534536584346</v>
      </c>
      <c r="F31" s="231">
        <v>4.4538625603772006</v>
      </c>
      <c r="G31" s="231">
        <v>6.2534714761043357</v>
      </c>
      <c r="H31" s="231">
        <v>7.5656232275925994</v>
      </c>
      <c r="I31" s="231">
        <v>7.1534390447607032</v>
      </c>
      <c r="J31" s="231">
        <v>8.4628656321360918</v>
      </c>
      <c r="K31" s="231">
        <v>8.0586869086729163</v>
      </c>
      <c r="L31" s="231">
        <v>6.5328889853237024</v>
      </c>
      <c r="M31" s="231">
        <v>7.3236151899149364</v>
      </c>
      <c r="N31" s="231">
        <v>6.6232927655702847</v>
      </c>
      <c r="O31" s="231">
        <v>46.246582338317687</v>
      </c>
      <c r="P31" s="231">
        <v>42.605704429904037</v>
      </c>
      <c r="Q31" s="231">
        <v>46.487863063315999</v>
      </c>
      <c r="R31" s="231">
        <v>48.857223597072853</v>
      </c>
      <c r="S31" s="231">
        <v>39.043627958479433</v>
      </c>
      <c r="T31" s="231">
        <v>40.24541311924186</v>
      </c>
      <c r="U31" s="231">
        <v>45.180926898168529</v>
      </c>
      <c r="V31" s="231">
        <v>42.990047685841859</v>
      </c>
      <c r="W31" s="231">
        <v>33.749900743704593</v>
      </c>
      <c r="DA31" s="73" t="s">
        <v>1007</v>
      </c>
    </row>
    <row r="32" spans="1:105" ht="12" customHeight="1" x14ac:dyDescent="0.25">
      <c r="A32" s="46" t="s">
        <v>162</v>
      </c>
      <c r="B32" s="231">
        <v>7.1243304910050114</v>
      </c>
      <c r="C32" s="231">
        <v>3.889438248366099</v>
      </c>
      <c r="D32" s="231">
        <v>4.2433194799478606</v>
      </c>
      <c r="E32" s="231">
        <v>4.1007675274357078</v>
      </c>
      <c r="F32" s="231">
        <v>4.2128041573847881</v>
      </c>
      <c r="G32" s="231">
        <v>4.3560126777245518</v>
      </c>
      <c r="H32" s="231">
        <v>5.5482398210405748</v>
      </c>
      <c r="I32" s="231">
        <v>4.2499844587183278</v>
      </c>
      <c r="J32" s="231">
        <v>3.5246781615011069</v>
      </c>
      <c r="K32" s="231">
        <v>1.279653262834076</v>
      </c>
      <c r="L32" s="231">
        <v>2.025398477219071</v>
      </c>
      <c r="M32" s="231">
        <v>2.760733677893251</v>
      </c>
      <c r="N32" s="231">
        <v>1.8681784592827311</v>
      </c>
      <c r="O32" s="231">
        <v>2.5446594247000411</v>
      </c>
      <c r="P32" s="231">
        <v>3.031730861737846</v>
      </c>
      <c r="Q32" s="231">
        <v>3.6696758743876141</v>
      </c>
      <c r="R32" s="231">
        <v>5.8624145953028037</v>
      </c>
      <c r="S32" s="231">
        <v>11.48184432494498</v>
      </c>
      <c r="T32" s="231">
        <v>12.02794948055528</v>
      </c>
      <c r="U32" s="231">
        <v>12.59861888278034</v>
      </c>
      <c r="V32" s="231">
        <v>12.98769510508707</v>
      </c>
      <c r="W32" s="231">
        <v>12.219468803343499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6.4810699865896364</v>
      </c>
      <c r="C34" s="231">
        <v>4.0374416933560999</v>
      </c>
      <c r="D34" s="231">
        <v>6.5386934408038888</v>
      </c>
      <c r="E34" s="231">
        <v>6.2244506363877701</v>
      </c>
      <c r="F34" s="231">
        <v>7.396152579488926</v>
      </c>
      <c r="G34" s="231">
        <v>9.5243349443762302</v>
      </c>
      <c r="H34" s="231">
        <v>7.4167750082923334</v>
      </c>
      <c r="I34" s="231">
        <v>7.8115527140604826</v>
      </c>
      <c r="J34" s="231">
        <v>8.3909859808142357</v>
      </c>
      <c r="K34" s="231">
        <v>7.8016810371866114</v>
      </c>
      <c r="L34" s="231">
        <v>9.5485714280457827</v>
      </c>
      <c r="M34" s="231">
        <v>8.961811834326344</v>
      </c>
      <c r="N34" s="231">
        <v>13.445543056441529</v>
      </c>
      <c r="O34" s="231">
        <v>11.29103131134115</v>
      </c>
      <c r="P34" s="231">
        <v>9.4067246313574149</v>
      </c>
      <c r="Q34" s="231">
        <v>10.28116753966089</v>
      </c>
      <c r="R34" s="231">
        <v>10.20491965020981</v>
      </c>
      <c r="S34" s="231">
        <v>10.57613910824271</v>
      </c>
      <c r="T34" s="231">
        <v>9.5021516549185172</v>
      </c>
      <c r="U34" s="231">
        <v>10.290148010068741</v>
      </c>
      <c r="V34" s="231">
        <v>9.5164863523589514</v>
      </c>
      <c r="W34" s="231">
        <v>9.257193402792069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133.00920139947411</v>
      </c>
      <c r="J35" s="231">
        <v>154.60547107612311</v>
      </c>
      <c r="K35" s="231">
        <v>142.33093186395161</v>
      </c>
      <c r="L35" s="231">
        <v>158.92011076485559</v>
      </c>
      <c r="M35" s="231">
        <v>164.230452557837</v>
      </c>
      <c r="N35" s="231">
        <v>167.86250337622261</v>
      </c>
      <c r="O35" s="231">
        <v>191.013770881825</v>
      </c>
      <c r="P35" s="231">
        <v>144.14447962622771</v>
      </c>
      <c r="Q35" s="231">
        <v>155.22429551624549</v>
      </c>
      <c r="R35" s="231">
        <v>146.85471292032261</v>
      </c>
      <c r="S35" s="231">
        <v>146.14561770753991</v>
      </c>
      <c r="T35" s="231">
        <v>141.05908774883159</v>
      </c>
      <c r="U35" s="231">
        <v>166.92637034939591</v>
      </c>
      <c r="V35" s="231">
        <v>165.00447648847671</v>
      </c>
      <c r="W35" s="231">
        <v>153.03107507444039</v>
      </c>
      <c r="DA35" s="73" t="s">
        <v>1011</v>
      </c>
    </row>
    <row r="36" spans="1:105" ht="12" customHeight="1" x14ac:dyDescent="0.25">
      <c r="A36" s="57" t="s">
        <v>1012</v>
      </c>
      <c r="B36" s="263">
        <v>69.91613698182536</v>
      </c>
      <c r="C36" s="263">
        <v>74.261927996369479</v>
      </c>
      <c r="D36" s="263">
        <v>71.446298840579004</v>
      </c>
      <c r="E36" s="263">
        <v>77.745762836416546</v>
      </c>
      <c r="F36" s="263">
        <v>76.245128852249451</v>
      </c>
      <c r="G36" s="263">
        <v>76.905170635529004</v>
      </c>
      <c r="H36" s="263">
        <v>68.792471394931113</v>
      </c>
      <c r="I36" s="263">
        <v>81.020432297681268</v>
      </c>
      <c r="J36" s="263">
        <v>86.649668812323043</v>
      </c>
      <c r="K36" s="263">
        <v>67.898465423119944</v>
      </c>
      <c r="L36" s="263">
        <v>85.571005994053905</v>
      </c>
      <c r="M36" s="263">
        <v>89.343424865260829</v>
      </c>
      <c r="N36" s="263">
        <v>79.377476768108735</v>
      </c>
      <c r="O36" s="263">
        <v>107.3273632620505</v>
      </c>
      <c r="P36" s="263">
        <v>98.763019796289612</v>
      </c>
      <c r="Q36" s="263">
        <v>106.7196349604246</v>
      </c>
      <c r="R36" s="263">
        <v>102.84743540376751</v>
      </c>
      <c r="S36" s="263">
        <v>96.97916172250018</v>
      </c>
      <c r="T36" s="263">
        <v>98.238809386835641</v>
      </c>
      <c r="U36" s="263">
        <v>118.2677872977502</v>
      </c>
      <c r="V36" s="263">
        <v>116.78645082575881</v>
      </c>
      <c r="W36" s="263">
        <v>110.3104025321461</v>
      </c>
      <c r="DA36" s="70" t="s">
        <v>1013</v>
      </c>
    </row>
    <row r="37" spans="1:105" ht="12" customHeight="1" x14ac:dyDescent="0.25">
      <c r="A37" s="60" t="s">
        <v>1014</v>
      </c>
      <c r="B37" s="264">
        <v>48.642422822477258</v>
      </c>
      <c r="C37" s="264">
        <v>52.01872143367455</v>
      </c>
      <c r="D37" s="264">
        <v>47.271196198613637</v>
      </c>
      <c r="E37" s="264">
        <v>56.288826345948102</v>
      </c>
      <c r="F37" s="264">
        <v>53.742011337720257</v>
      </c>
      <c r="G37" s="264">
        <v>56.303952702248871</v>
      </c>
      <c r="H37" s="264">
        <v>33.205346835193417</v>
      </c>
      <c r="I37" s="264">
        <v>51.95974507092086</v>
      </c>
      <c r="J37" s="264">
        <v>56.309086107868822</v>
      </c>
      <c r="K37" s="264">
        <v>33.565409028956211</v>
      </c>
      <c r="L37" s="264">
        <v>49.172138764052882</v>
      </c>
      <c r="M37" s="264">
        <v>57.137050412447302</v>
      </c>
      <c r="N37" s="264">
        <v>44.93257115460429</v>
      </c>
      <c r="O37" s="264">
        <v>89.283526184481516</v>
      </c>
      <c r="P37" s="264">
        <v>81.868771168965111</v>
      </c>
      <c r="Q37" s="264">
        <v>88.569598800438328</v>
      </c>
      <c r="R37" s="264">
        <v>83.221439214553854</v>
      </c>
      <c r="S37" s="264">
        <v>80.075265140950037</v>
      </c>
      <c r="T37" s="264">
        <v>82.722609982251583</v>
      </c>
      <c r="U37" s="264">
        <v>99.787180159363672</v>
      </c>
      <c r="V37" s="264">
        <v>98.355840492273316</v>
      </c>
      <c r="W37" s="264">
        <v>91.533852090835396</v>
      </c>
      <c r="DA37" s="72" t="s">
        <v>1015</v>
      </c>
    </row>
    <row r="38" spans="1:105" ht="12" customHeight="1" x14ac:dyDescent="0.25">
      <c r="A38" s="59" t="s">
        <v>30</v>
      </c>
      <c r="B38" s="232">
        <v>19.101927020418689</v>
      </c>
      <c r="C38" s="232">
        <v>22.93164367917889</v>
      </c>
      <c r="D38" s="232">
        <v>21.895763466698192</v>
      </c>
      <c r="E38" s="232">
        <v>26.846828668345779</v>
      </c>
      <c r="F38" s="232">
        <v>24.051015923743812</v>
      </c>
      <c r="G38" s="232">
        <v>27.00648251106783</v>
      </c>
      <c r="H38" s="232">
        <v>7.6873550215006583</v>
      </c>
      <c r="I38" s="232">
        <v>8.6030354359132613</v>
      </c>
      <c r="J38" s="232">
        <v>11.12631851193014</v>
      </c>
      <c r="K38" s="232">
        <v>0</v>
      </c>
      <c r="L38" s="232">
        <v>0</v>
      </c>
      <c r="M38" s="232">
        <v>3.3598958487478332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1016</v>
      </c>
    </row>
    <row r="39" spans="1:105" ht="12" customHeight="1" x14ac:dyDescent="0.25">
      <c r="A39" s="59" t="s">
        <v>33</v>
      </c>
      <c r="B39" s="297">
        <v>3.2316552001900871</v>
      </c>
      <c r="C39" s="297">
        <v>6.6533837665874742</v>
      </c>
      <c r="D39" s="297">
        <v>4.608575985107346</v>
      </c>
      <c r="E39" s="297">
        <v>6.5024836924138176</v>
      </c>
      <c r="F39" s="297">
        <v>6.3074250274848724</v>
      </c>
      <c r="G39" s="297">
        <v>6.4730386399143924</v>
      </c>
      <c r="H39" s="297">
        <v>6.5602828516257317</v>
      </c>
      <c r="I39" s="297">
        <v>9.0178317340431899</v>
      </c>
      <c r="J39" s="297">
        <v>10.55624110443863</v>
      </c>
      <c r="K39" s="297">
        <v>9.6881267702506424</v>
      </c>
      <c r="L39" s="297">
        <v>16.37421509792112</v>
      </c>
      <c r="M39" s="297">
        <v>22.68880514191973</v>
      </c>
      <c r="N39" s="297">
        <v>17.707516038234871</v>
      </c>
      <c r="O39" s="297">
        <v>68.727974359347357</v>
      </c>
      <c r="P39" s="297">
        <v>61.465920848050061</v>
      </c>
      <c r="Q39" s="297">
        <v>65.530315874661284</v>
      </c>
      <c r="R39" s="297">
        <v>60.533839123311168</v>
      </c>
      <c r="S39" s="297">
        <v>47.205449732718762</v>
      </c>
      <c r="T39" s="297">
        <v>51.628996193625539</v>
      </c>
      <c r="U39" s="297">
        <v>66.634886407913058</v>
      </c>
      <c r="V39" s="297">
        <v>66.226026454012313</v>
      </c>
      <c r="W39" s="297">
        <v>62.547137046738307</v>
      </c>
      <c r="DA39" s="122" t="s">
        <v>1017</v>
      </c>
    </row>
    <row r="40" spans="1:105" ht="12" customHeight="1" x14ac:dyDescent="0.25">
      <c r="A40" s="59" t="s">
        <v>160</v>
      </c>
      <c r="B40" s="297">
        <v>0.87515990248455566</v>
      </c>
      <c r="C40" s="297">
        <v>1.1999368758365341</v>
      </c>
      <c r="D40" s="297">
        <v>1.3904041395960429</v>
      </c>
      <c r="E40" s="297">
        <v>1.7555603766586221</v>
      </c>
      <c r="F40" s="297">
        <v>1.4143654304655471</v>
      </c>
      <c r="G40" s="297">
        <v>1.7364409624027111</v>
      </c>
      <c r="H40" s="297">
        <v>1.48676303493402</v>
      </c>
      <c r="I40" s="297">
        <v>2.4178201310882188</v>
      </c>
      <c r="J40" s="297">
        <v>2.825499222937299</v>
      </c>
      <c r="K40" s="297">
        <v>2.418840053512032</v>
      </c>
      <c r="L40" s="297">
        <v>3.1432620387693082</v>
      </c>
      <c r="M40" s="297">
        <v>1.9748170003931911</v>
      </c>
      <c r="N40" s="297">
        <v>1.9204443151212911</v>
      </c>
      <c r="O40" s="297">
        <v>1.636868964792183</v>
      </c>
      <c r="P40" s="297">
        <v>1.4595700146567869</v>
      </c>
      <c r="Q40" s="297">
        <v>1.565530503727085</v>
      </c>
      <c r="R40" s="297">
        <v>1.851967988964544</v>
      </c>
      <c r="S40" s="297">
        <v>1.83111151599031</v>
      </c>
      <c r="T40" s="297">
        <v>1.67402924002009</v>
      </c>
      <c r="U40" s="297">
        <v>2.026859203655214</v>
      </c>
      <c r="V40" s="297">
        <v>0.82917863901856181</v>
      </c>
      <c r="W40" s="297">
        <v>0.74821900325023294</v>
      </c>
      <c r="DA40" s="122" t="s">
        <v>1018</v>
      </c>
    </row>
    <row r="41" spans="1:105" ht="12" customHeight="1" x14ac:dyDescent="0.25">
      <c r="A41" s="59" t="s">
        <v>70</v>
      </c>
      <c r="B41" s="297">
        <v>17.249529054336829</v>
      </c>
      <c r="C41" s="297">
        <v>16.868898168080811</v>
      </c>
      <c r="D41" s="297">
        <v>15.03274393163974</v>
      </c>
      <c r="E41" s="297">
        <v>16.48630818468402</v>
      </c>
      <c r="F41" s="297">
        <v>17.113996015716591</v>
      </c>
      <c r="G41" s="297">
        <v>15.835814513198519</v>
      </c>
      <c r="H41" s="297">
        <v>10.504958767656831</v>
      </c>
      <c r="I41" s="297">
        <v>16.445798375194851</v>
      </c>
      <c r="J41" s="297">
        <v>15.432848007524701</v>
      </c>
      <c r="K41" s="297">
        <v>11.92230945933299</v>
      </c>
      <c r="L41" s="297">
        <v>18.135249894820539</v>
      </c>
      <c r="M41" s="297">
        <v>15.696791076124761</v>
      </c>
      <c r="N41" s="297">
        <v>14.288313856353749</v>
      </c>
      <c r="O41" s="297">
        <v>12.958465807164179</v>
      </c>
      <c r="P41" s="297">
        <v>13.310763849327239</v>
      </c>
      <c r="Q41" s="297">
        <v>14.66569270740974</v>
      </c>
      <c r="R41" s="297">
        <v>9.8352260664411038</v>
      </c>
      <c r="S41" s="297">
        <v>9.3942311565553034</v>
      </c>
      <c r="T41" s="297">
        <v>7.9499771208446708</v>
      </c>
      <c r="U41" s="297">
        <v>9.6237595514638592</v>
      </c>
      <c r="V41" s="297">
        <v>9.4262190737550053</v>
      </c>
      <c r="W41" s="297">
        <v>8.8502777398280017</v>
      </c>
      <c r="DA41" s="122" t="s">
        <v>1019</v>
      </c>
    </row>
    <row r="42" spans="1:105" ht="12" customHeight="1" x14ac:dyDescent="0.25">
      <c r="A42" s="59" t="s">
        <v>162</v>
      </c>
      <c r="B42" s="297">
        <v>8.1841516450471055</v>
      </c>
      <c r="C42" s="297">
        <v>4.3648589439908383</v>
      </c>
      <c r="D42" s="297">
        <v>4.3437086755723149</v>
      </c>
      <c r="E42" s="297">
        <v>4.6976454238458576</v>
      </c>
      <c r="F42" s="297">
        <v>4.8552089403094394</v>
      </c>
      <c r="G42" s="297">
        <v>5.2521760756654263</v>
      </c>
      <c r="H42" s="297">
        <v>6.9659871594761791</v>
      </c>
      <c r="I42" s="297">
        <v>15.475259394681339</v>
      </c>
      <c r="J42" s="297">
        <v>16.368179261038051</v>
      </c>
      <c r="K42" s="297">
        <v>9.5361327458605487</v>
      </c>
      <c r="L42" s="297">
        <v>11.51941173254192</v>
      </c>
      <c r="M42" s="297">
        <v>13.416741345261791</v>
      </c>
      <c r="N42" s="297">
        <v>11.01629694489438</v>
      </c>
      <c r="O42" s="297">
        <v>5.9602170531778009</v>
      </c>
      <c r="P42" s="297">
        <v>5.6325164569310093</v>
      </c>
      <c r="Q42" s="297">
        <v>6.8080597146402058</v>
      </c>
      <c r="R42" s="297">
        <v>11.00040603583704</v>
      </c>
      <c r="S42" s="297">
        <v>21.64447273568566</v>
      </c>
      <c r="T42" s="297">
        <v>21.469607427761279</v>
      </c>
      <c r="U42" s="297">
        <v>21.501674996331531</v>
      </c>
      <c r="V42" s="297">
        <v>21.874416325487431</v>
      </c>
      <c r="W42" s="297">
        <v>19.38821830101886</v>
      </c>
      <c r="DA42" s="122" t="s">
        <v>1020</v>
      </c>
    </row>
    <row r="43" spans="1:105" ht="12" customHeight="1" x14ac:dyDescent="0.25">
      <c r="A43" s="60" t="s">
        <v>1021</v>
      </c>
      <c r="B43" s="264">
        <v>21.273714159348099</v>
      </c>
      <c r="C43" s="264">
        <v>22.24320656269493</v>
      </c>
      <c r="D43" s="264">
        <v>24.175102641965371</v>
      </c>
      <c r="E43" s="264">
        <v>21.456936490468451</v>
      </c>
      <c r="F43" s="264">
        <v>22.503117514529201</v>
      </c>
      <c r="G43" s="264">
        <v>20.60121793328014</v>
      </c>
      <c r="H43" s="264">
        <v>35.587124559737688</v>
      </c>
      <c r="I43" s="264">
        <v>29.0606872267604</v>
      </c>
      <c r="J43" s="264">
        <v>30.340582704454221</v>
      </c>
      <c r="K43" s="264">
        <v>34.333056394163727</v>
      </c>
      <c r="L43" s="264">
        <v>36.398867230001017</v>
      </c>
      <c r="M43" s="264">
        <v>32.20637445281352</v>
      </c>
      <c r="N43" s="264">
        <v>34.444905613504453</v>
      </c>
      <c r="O43" s="264">
        <v>18.043837077568959</v>
      </c>
      <c r="P43" s="264">
        <v>16.894248627324501</v>
      </c>
      <c r="Q43" s="264">
        <v>18.150036159986271</v>
      </c>
      <c r="R43" s="264">
        <v>19.62599618921363</v>
      </c>
      <c r="S43" s="264">
        <v>16.90389658155015</v>
      </c>
      <c r="T43" s="264">
        <v>15.516199404584061</v>
      </c>
      <c r="U43" s="264">
        <v>18.480607138386549</v>
      </c>
      <c r="V43" s="264">
        <v>18.43061033348549</v>
      </c>
      <c r="W43" s="264">
        <v>18.776550441310661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14.542852118561452</v>
      </c>
      <c r="C44" s="263">
        <f t="shared" si="1"/>
        <v>15.531921207861526</v>
      </c>
      <c r="D44" s="263">
        <f t="shared" si="1"/>
        <v>15.21209470098775</v>
      </c>
      <c r="E44" s="263">
        <f t="shared" si="1"/>
        <v>16.068509316034749</v>
      </c>
      <c r="F44" s="263">
        <f t="shared" si="1"/>
        <v>15.898226683283347</v>
      </c>
      <c r="G44" s="263">
        <f t="shared" si="1"/>
        <v>15.812837784923394</v>
      </c>
      <c r="H44" s="263">
        <f t="shared" si="1"/>
        <v>14.826776098637808</v>
      </c>
      <c r="I44" s="263">
        <f t="shared" si="1"/>
        <v>18.069358526154382</v>
      </c>
      <c r="J44" s="263">
        <f t="shared" si="1"/>
        <v>19.928698650984039</v>
      </c>
      <c r="K44" s="263">
        <f t="shared" si="1"/>
        <v>16.909681978332451</v>
      </c>
      <c r="L44" s="263">
        <f t="shared" si="1"/>
        <v>20.481646714430781</v>
      </c>
      <c r="M44" s="263">
        <f t="shared" si="1"/>
        <v>20.74203026189803</v>
      </c>
      <c r="N44" s="263">
        <f t="shared" si="1"/>
        <v>19.131673981825681</v>
      </c>
      <c r="O44" s="263">
        <f t="shared" si="1"/>
        <v>20.891327633851674</v>
      </c>
      <c r="P44" s="263">
        <f t="shared" si="1"/>
        <v>18.982461772203841</v>
      </c>
      <c r="Q44" s="263">
        <f t="shared" si="1"/>
        <v>20.500646140802367</v>
      </c>
      <c r="R44" s="263">
        <f t="shared" si="1"/>
        <v>20.126901569423456</v>
      </c>
      <c r="S44" s="263">
        <f t="shared" si="1"/>
        <v>18.731339708812015</v>
      </c>
      <c r="T44" s="263">
        <f t="shared" si="1"/>
        <v>18.611888376582094</v>
      </c>
      <c r="U44" s="263">
        <f t="shared" si="1"/>
        <v>22.371705114459992</v>
      </c>
      <c r="V44" s="263">
        <f t="shared" si="1"/>
        <v>22.112993205362621</v>
      </c>
      <c r="W44" s="263">
        <f t="shared" si="1"/>
        <v>21.06372807865365</v>
      </c>
      <c r="DA44" s="70"/>
    </row>
    <row r="45" spans="1:105" ht="12" customHeight="1" x14ac:dyDescent="0.25">
      <c r="A45" s="60" t="s">
        <v>1024</v>
      </c>
      <c r="B45" s="264">
        <v>0.41183546936158899</v>
      </c>
      <c r="C45" s="264">
        <v>0.22939284978325011</v>
      </c>
      <c r="D45" s="264">
        <v>0.20986151541223069</v>
      </c>
      <c r="E45" s="264">
        <v>0.26199204452897701</v>
      </c>
      <c r="F45" s="264">
        <v>0.25664329597710789</v>
      </c>
      <c r="G45" s="264">
        <v>0.29680399559937048</v>
      </c>
      <c r="H45" s="264">
        <v>0.22417429700812791</v>
      </c>
      <c r="I45" s="264">
        <v>0.60199962762588699</v>
      </c>
      <c r="J45" s="264">
        <v>0.64137056573636109</v>
      </c>
      <c r="K45" s="264">
        <v>0.27429727981933433</v>
      </c>
      <c r="L45" s="264">
        <v>0.38955465851615051</v>
      </c>
      <c r="M45" s="264">
        <v>0.51950069267117382</v>
      </c>
      <c r="N45" s="264">
        <v>0.36684383101813423</v>
      </c>
      <c r="O45" s="264">
        <v>0.43907523388606717</v>
      </c>
      <c r="P45" s="264">
        <v>0.4188767903507028</v>
      </c>
      <c r="Q45" s="264">
        <v>0.50664498125768687</v>
      </c>
      <c r="R45" s="264">
        <v>0.73648847686492036</v>
      </c>
      <c r="S45" s="264">
        <v>1.4507770731009939</v>
      </c>
      <c r="T45" s="264">
        <v>1.542337915491419</v>
      </c>
      <c r="U45" s="264">
        <v>1.60051474250597</v>
      </c>
      <c r="V45" s="264">
        <v>1.614954168069848</v>
      </c>
      <c r="W45" s="264">
        <v>1.378322726356088</v>
      </c>
      <c r="DA45" s="72" t="s">
        <v>1025</v>
      </c>
    </row>
    <row r="46" spans="1:105" ht="12" customHeight="1" x14ac:dyDescent="0.25">
      <c r="A46" s="60" t="s">
        <v>1026</v>
      </c>
      <c r="B46" s="264">
        <v>3.4258508166708932</v>
      </c>
      <c r="C46" s="264">
        <v>3.612728968893737</v>
      </c>
      <c r="D46" s="264">
        <v>3.3222977787181192</v>
      </c>
      <c r="E46" s="264">
        <v>3.839784678342093</v>
      </c>
      <c r="F46" s="264">
        <v>3.7465767672185679</v>
      </c>
      <c r="G46" s="264">
        <v>3.8741472479702641</v>
      </c>
      <c r="H46" s="264">
        <v>3.1502140092298698</v>
      </c>
      <c r="I46" s="264">
        <v>6.1625255236030956</v>
      </c>
      <c r="J46" s="264">
        <v>7.3986773174453164</v>
      </c>
      <c r="K46" s="264">
        <v>6.759825886802096</v>
      </c>
      <c r="L46" s="264">
        <v>7.7830014327349826</v>
      </c>
      <c r="M46" s="264">
        <v>7.7521141336840262</v>
      </c>
      <c r="N46" s="264">
        <v>7.2946408507884977</v>
      </c>
      <c r="O46" s="264">
        <v>7.1597801387220166</v>
      </c>
      <c r="P46" s="264">
        <v>5.999735955380368</v>
      </c>
      <c r="Q46" s="264">
        <v>6.4870327786297706</v>
      </c>
      <c r="R46" s="264">
        <v>6.2506071678849162</v>
      </c>
      <c r="S46" s="264">
        <v>5.9502863540669022</v>
      </c>
      <c r="T46" s="264">
        <v>5.9229923665671951</v>
      </c>
      <c r="U46" s="264">
        <v>7.0148275860337641</v>
      </c>
      <c r="V46" s="264">
        <v>6.8910058094151694</v>
      </c>
      <c r="W46" s="264">
        <v>6.3370172776337306</v>
      </c>
      <c r="DA46" s="72" t="s">
        <v>1027</v>
      </c>
    </row>
    <row r="47" spans="1:105" ht="12" customHeight="1" x14ac:dyDescent="0.25">
      <c r="A47" s="64" t="s">
        <v>30</v>
      </c>
      <c r="B47" s="231">
        <v>0.4153027158740068</v>
      </c>
      <c r="C47" s="231">
        <v>0.51035109617222907</v>
      </c>
      <c r="D47" s="231">
        <v>0.53422269451281534</v>
      </c>
      <c r="E47" s="231">
        <v>0.58532234992104337</v>
      </c>
      <c r="F47" s="231">
        <v>0.52121147887029085</v>
      </c>
      <c r="G47" s="231">
        <v>0.55941625360756531</v>
      </c>
      <c r="H47" s="231">
        <v>0.1529208465742449</v>
      </c>
      <c r="I47" s="231">
        <v>5.9009008320185623E-2</v>
      </c>
      <c r="J47" s="231">
        <v>5.983947616639948E-2</v>
      </c>
      <c r="K47" s="231">
        <v>0</v>
      </c>
      <c r="L47" s="231">
        <v>0</v>
      </c>
      <c r="M47" s="231">
        <v>1.7267142808211181E-2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1028</v>
      </c>
    </row>
    <row r="48" spans="1:105" ht="12" customHeight="1" x14ac:dyDescent="0.25">
      <c r="A48" s="64" t="s">
        <v>32</v>
      </c>
      <c r="B48" s="231">
        <v>2.1039851119228139</v>
      </c>
      <c r="C48" s="231">
        <v>2.2474307028889351</v>
      </c>
      <c r="D48" s="231">
        <v>1.890937854797105</v>
      </c>
      <c r="E48" s="231">
        <v>2.3302966799558331</v>
      </c>
      <c r="F48" s="231">
        <v>2.285967262120645</v>
      </c>
      <c r="G48" s="231">
        <v>2.3137975508131592</v>
      </c>
      <c r="H48" s="231">
        <v>2.1154805771503158</v>
      </c>
      <c r="I48" s="231">
        <v>2.1103738093130522</v>
      </c>
      <c r="J48" s="231">
        <v>2.813524268617813</v>
      </c>
      <c r="K48" s="231">
        <v>2.6963977606267231</v>
      </c>
      <c r="L48" s="231">
        <v>3.1962876791744361</v>
      </c>
      <c r="M48" s="231">
        <v>2.9499704001177158</v>
      </c>
      <c r="N48" s="231">
        <v>2.4106193556937252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7.0260721861865993E-2</v>
      </c>
      <c r="C49" s="231">
        <v>0.14807319292229709</v>
      </c>
      <c r="D49" s="231">
        <v>0.1124421116612638</v>
      </c>
      <c r="E49" s="231">
        <v>0.1417690365661142</v>
      </c>
      <c r="F49" s="231">
        <v>0.13668870940263961</v>
      </c>
      <c r="G49" s="231">
        <v>0.13408347510320551</v>
      </c>
      <c r="H49" s="231">
        <v>0.13050054337691711</v>
      </c>
      <c r="I49" s="231">
        <v>6.1854134135354691E-2</v>
      </c>
      <c r="J49" s="231">
        <v>5.6773490467534812E-2</v>
      </c>
      <c r="K49" s="231">
        <v>3.2469607079044033E-2</v>
      </c>
      <c r="L49" s="231">
        <v>7.1904797697017089E-2</v>
      </c>
      <c r="M49" s="231">
        <v>0.1166020782100164</v>
      </c>
      <c r="N49" s="231">
        <v>7.4999362175002887E-2</v>
      </c>
      <c r="O49" s="231">
        <v>0.73285546870191609</v>
      </c>
      <c r="P49" s="231">
        <v>0.82630383340537295</v>
      </c>
      <c r="Q49" s="231">
        <v>0.88219341457945666</v>
      </c>
      <c r="R49" s="231">
        <v>0.80571830645429232</v>
      </c>
      <c r="S49" s="231">
        <v>0.62542319357351039</v>
      </c>
      <c r="T49" s="231">
        <v>0.72240105735135518</v>
      </c>
      <c r="U49" s="231">
        <v>0.97514569280251617</v>
      </c>
      <c r="V49" s="231">
        <v>0.98206788490177588</v>
      </c>
      <c r="W49" s="231">
        <v>0.98455291281401469</v>
      </c>
      <c r="DA49" s="73" t="s">
        <v>1030</v>
      </c>
    </row>
    <row r="50" spans="1:105" ht="12" customHeight="1" x14ac:dyDescent="0.25">
      <c r="A50" s="64" t="s">
        <v>160</v>
      </c>
      <c r="B50" s="231">
        <v>1.90272051577496E-2</v>
      </c>
      <c r="C50" s="231">
        <v>2.670498061491693E-2</v>
      </c>
      <c r="D50" s="231">
        <v>3.3923706156512468E-2</v>
      </c>
      <c r="E50" s="231">
        <v>3.8275236818033159E-2</v>
      </c>
      <c r="F50" s="231">
        <v>3.0650825728662741E-2</v>
      </c>
      <c r="G50" s="231">
        <v>3.5968893668397638E-2</v>
      </c>
      <c r="H50" s="231">
        <v>2.9575460131802431E-2</v>
      </c>
      <c r="I50" s="231">
        <v>1.658404981531398E-2</v>
      </c>
      <c r="J50" s="231">
        <v>1.5196077051708111E-2</v>
      </c>
      <c r="K50" s="231">
        <v>8.1067050408298522E-3</v>
      </c>
      <c r="L50" s="231">
        <v>1.380314229749649E-2</v>
      </c>
      <c r="M50" s="231">
        <v>1.014895958116698E-2</v>
      </c>
      <c r="N50" s="231">
        <v>8.1339527472801022E-3</v>
      </c>
      <c r="O50" s="231">
        <v>1.7454149981553251E-2</v>
      </c>
      <c r="P50" s="231">
        <v>1.962141429908636E-2</v>
      </c>
      <c r="Q50" s="231">
        <v>2.1075752226693081E-2</v>
      </c>
      <c r="R50" s="231">
        <v>2.465008883108244E-2</v>
      </c>
      <c r="S50" s="231">
        <v>2.426032626750137E-2</v>
      </c>
      <c r="T50" s="231">
        <v>2.342328114403491E-2</v>
      </c>
      <c r="U50" s="231">
        <v>2.9661385032792791E-2</v>
      </c>
      <c r="V50" s="231">
        <v>1.229591681439854E-2</v>
      </c>
      <c r="W50" s="231">
        <v>1.177769653185478E-2</v>
      </c>
      <c r="DA50" s="73" t="s">
        <v>1031</v>
      </c>
    </row>
    <row r="51" spans="1:105" ht="12" customHeight="1" x14ac:dyDescent="0.25">
      <c r="A51" s="64" t="s">
        <v>70</v>
      </c>
      <c r="B51" s="231">
        <v>0.37502898300030529</v>
      </c>
      <c r="C51" s="231">
        <v>0.3754227473503986</v>
      </c>
      <c r="D51" s="231">
        <v>0.36677565417145858</v>
      </c>
      <c r="E51" s="231">
        <v>0.35943927558041677</v>
      </c>
      <c r="F51" s="231">
        <v>0.37087876873948761</v>
      </c>
      <c r="G51" s="231">
        <v>0.32802539257629337</v>
      </c>
      <c r="H51" s="231">
        <v>0.20897007923851879</v>
      </c>
      <c r="I51" s="231">
        <v>0.1128032379249348</v>
      </c>
      <c r="J51" s="231">
        <v>8.3000818243314595E-2</v>
      </c>
      <c r="K51" s="231">
        <v>3.9957435818038643E-2</v>
      </c>
      <c r="L51" s="231">
        <v>7.9638105831251679E-2</v>
      </c>
      <c r="M51" s="231">
        <v>8.0668790148096997E-2</v>
      </c>
      <c r="N51" s="231">
        <v>6.051749005726767E-2</v>
      </c>
      <c r="O51" s="231">
        <v>0.13817783255349869</v>
      </c>
      <c r="P51" s="231">
        <v>0.1789403793598528</v>
      </c>
      <c r="Q51" s="231">
        <v>0.19743499407921489</v>
      </c>
      <c r="R51" s="231">
        <v>0.13090895612461489</v>
      </c>
      <c r="S51" s="231">
        <v>0.12446380840278889</v>
      </c>
      <c r="T51" s="231">
        <v>0.1112373336967251</v>
      </c>
      <c r="U51" s="231">
        <v>0.14083565202960441</v>
      </c>
      <c r="V51" s="231">
        <v>0.13978170704249621</v>
      </c>
      <c r="W51" s="231">
        <v>0.13931199954762891</v>
      </c>
      <c r="DA51" s="73" t="s">
        <v>1032</v>
      </c>
    </row>
    <row r="52" spans="1:105" ht="12" customHeight="1" x14ac:dyDescent="0.25">
      <c r="A52" s="64" t="s">
        <v>34</v>
      </c>
      <c r="B52" s="231">
        <v>0.10244204538107179</v>
      </c>
      <c r="C52" s="231">
        <v>0.1067670875457909</v>
      </c>
      <c r="D52" s="231">
        <v>0.1147077283408193</v>
      </c>
      <c r="E52" s="231">
        <v>0.12680282690337749</v>
      </c>
      <c r="F52" s="231">
        <v>0.1112382149311401</v>
      </c>
      <c r="G52" s="231">
        <v>0.15618465875285911</v>
      </c>
      <c r="H52" s="231">
        <v>0.1889565318350768</v>
      </c>
      <c r="I52" s="231">
        <v>0.17866195446554359</v>
      </c>
      <c r="J52" s="231">
        <v>0.21136576473998461</v>
      </c>
      <c r="K52" s="231">
        <v>0.2012711291059244</v>
      </c>
      <c r="L52" s="231">
        <v>0.16316329909586841</v>
      </c>
      <c r="M52" s="231">
        <v>0.1829122182207</v>
      </c>
      <c r="N52" s="231">
        <v>0.1654211943500061</v>
      </c>
      <c r="O52" s="231">
        <v>1.15503951822545</v>
      </c>
      <c r="P52" s="231">
        <v>1.064106142122381</v>
      </c>
      <c r="Q52" s="231">
        <v>1.161065666716173</v>
      </c>
      <c r="R52" s="231">
        <v>1.2202420406456549</v>
      </c>
      <c r="S52" s="231">
        <v>0.97514088494212103</v>
      </c>
      <c r="T52" s="231">
        <v>1.0051562781433481</v>
      </c>
      <c r="U52" s="231">
        <v>1.128424056412948</v>
      </c>
      <c r="V52" s="231">
        <v>1.073705373605564</v>
      </c>
      <c r="W52" s="231">
        <v>0.8429264850316579</v>
      </c>
      <c r="DA52" s="73" t="s">
        <v>1033</v>
      </c>
    </row>
    <row r="53" spans="1:105" ht="12" customHeight="1" x14ac:dyDescent="0.25">
      <c r="A53" s="64" t="s">
        <v>162</v>
      </c>
      <c r="B53" s="231">
        <v>0.17793494874520169</v>
      </c>
      <c r="C53" s="231">
        <v>9.7141337876511316E-2</v>
      </c>
      <c r="D53" s="231">
        <v>0.1059797598002121</v>
      </c>
      <c r="E53" s="231">
        <v>0.1024194288475979</v>
      </c>
      <c r="F53" s="231">
        <v>0.1052176190821392</v>
      </c>
      <c r="G53" s="231">
        <v>0.10879434825812349</v>
      </c>
      <c r="H53" s="231">
        <v>0.13857102354100309</v>
      </c>
      <c r="I53" s="231">
        <v>0.1061462221305895</v>
      </c>
      <c r="J53" s="231">
        <v>8.8031209220553547E-2</v>
      </c>
      <c r="K53" s="231">
        <v>3.1960201456332382E-2</v>
      </c>
      <c r="L53" s="231">
        <v>5.0585690078190901E-2</v>
      </c>
      <c r="M53" s="231">
        <v>6.8951181601597952E-2</v>
      </c>
      <c r="N53" s="231">
        <v>4.6659014319880322E-2</v>
      </c>
      <c r="O53" s="231">
        <v>6.3554581708368099E-2</v>
      </c>
      <c r="P53" s="231">
        <v>7.5719518651425025E-2</v>
      </c>
      <c r="Q53" s="231">
        <v>9.1652624684533932E-2</v>
      </c>
      <c r="R53" s="231">
        <v>0.14641774997038021</v>
      </c>
      <c r="S53" s="231">
        <v>0.2867667893900957</v>
      </c>
      <c r="T53" s="231">
        <v>0.30040613318467302</v>
      </c>
      <c r="U53" s="231">
        <v>0.31465898557039218</v>
      </c>
      <c r="V53" s="231">
        <v>0.32437642607396411</v>
      </c>
      <c r="W53" s="231">
        <v>0.30518945716537049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0.16186908472787759</v>
      </c>
      <c r="C55" s="231">
        <v>0.10083782352265851</v>
      </c>
      <c r="D55" s="231">
        <v>0.16330826927793179</v>
      </c>
      <c r="E55" s="231">
        <v>0.15545984374967661</v>
      </c>
      <c r="F55" s="231">
        <v>0.18472388834356329</v>
      </c>
      <c r="G55" s="231">
        <v>0.23787667519066069</v>
      </c>
      <c r="H55" s="231">
        <v>0.1852389473819907</v>
      </c>
      <c r="I55" s="231">
        <v>0.1950987862721564</v>
      </c>
      <c r="J55" s="231">
        <v>0.20957052207263141</v>
      </c>
      <c r="K55" s="231">
        <v>0.19485223449851261</v>
      </c>
      <c r="L55" s="231">
        <v>0.2384819976816582</v>
      </c>
      <c r="M55" s="231">
        <v>0.22382728193453749</v>
      </c>
      <c r="N55" s="231">
        <v>0.33581148679443618</v>
      </c>
      <c r="O55" s="231">
        <v>0.28200110595663008</v>
      </c>
      <c r="P55" s="231">
        <v>0.2349392784703187</v>
      </c>
      <c r="Q55" s="231">
        <v>0.25677907861238569</v>
      </c>
      <c r="R55" s="231">
        <v>0.25487473625789542</v>
      </c>
      <c r="S55" s="231">
        <v>0.26414619205598089</v>
      </c>
      <c r="T55" s="231">
        <v>0.23732263260691991</v>
      </c>
      <c r="U55" s="231">
        <v>0.25700337190475142</v>
      </c>
      <c r="V55" s="231">
        <v>0.23768065132286281</v>
      </c>
      <c r="W55" s="231">
        <v>0.2312046354011664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3.3219943212259651</v>
      </c>
      <c r="J56" s="231">
        <v>3.8613756908653749</v>
      </c>
      <c r="K56" s="231">
        <v>3.554810813176692</v>
      </c>
      <c r="L56" s="231">
        <v>3.9691367208790629</v>
      </c>
      <c r="M56" s="231">
        <v>4.1017660810619816</v>
      </c>
      <c r="N56" s="231">
        <v>4.1924789946508989</v>
      </c>
      <c r="O56" s="231">
        <v>4.7706974815945999</v>
      </c>
      <c r="P56" s="231">
        <v>3.6001053890719321</v>
      </c>
      <c r="Q56" s="231">
        <v>3.8768312477313138</v>
      </c>
      <c r="R56" s="231">
        <v>3.667795289600996</v>
      </c>
      <c r="S56" s="231">
        <v>3.6500851594349042</v>
      </c>
      <c r="T56" s="231">
        <v>3.5230456504401388</v>
      </c>
      <c r="U56" s="231">
        <v>4.1690984422807604</v>
      </c>
      <c r="V56" s="231">
        <v>4.1210978496541077</v>
      </c>
      <c r="W56" s="231">
        <v>3.822054091142038</v>
      </c>
      <c r="DA56" s="73" t="s">
        <v>1037</v>
      </c>
    </row>
    <row r="57" spans="1:105" ht="12" customHeight="1" x14ac:dyDescent="0.25">
      <c r="A57" s="60" t="s">
        <v>1038</v>
      </c>
      <c r="B57" s="264">
        <v>10.705165832528969</v>
      </c>
      <c r="C57" s="264">
        <v>11.68979938918454</v>
      </c>
      <c r="D57" s="264">
        <v>11.6799354068574</v>
      </c>
      <c r="E57" s="264">
        <v>11.96673259316368</v>
      </c>
      <c r="F57" s="264">
        <v>11.895006620087671</v>
      </c>
      <c r="G57" s="264">
        <v>11.64188654135376</v>
      </c>
      <c r="H57" s="264">
        <v>11.45238779239981</v>
      </c>
      <c r="I57" s="264">
        <v>11.3048333749254</v>
      </c>
      <c r="J57" s="264">
        <v>11.888650767802361</v>
      </c>
      <c r="K57" s="264">
        <v>9.8755588117110182</v>
      </c>
      <c r="L57" s="264">
        <v>12.30909062317965</v>
      </c>
      <c r="M57" s="264">
        <v>12.470415435542829</v>
      </c>
      <c r="N57" s="264">
        <v>11.470189300019049</v>
      </c>
      <c r="O57" s="264">
        <v>13.29247226124359</v>
      </c>
      <c r="P57" s="264">
        <v>12.56384902647277</v>
      </c>
      <c r="Q57" s="264">
        <v>13.506968380914911</v>
      </c>
      <c r="R57" s="264">
        <v>13.13980592467362</v>
      </c>
      <c r="S57" s="264">
        <v>11.330276281644119</v>
      </c>
      <c r="T57" s="264">
        <v>11.146558094523479</v>
      </c>
      <c r="U57" s="264">
        <v>13.75636278592026</v>
      </c>
      <c r="V57" s="264">
        <v>13.607033227877601</v>
      </c>
      <c r="W57" s="264">
        <v>13.348388074663831</v>
      </c>
      <c r="DA57" s="72" t="s">
        <v>1039</v>
      </c>
    </row>
    <row r="58" spans="1:105" ht="12" customHeight="1" x14ac:dyDescent="0.25">
      <c r="A58" s="132" t="s">
        <v>1040</v>
      </c>
      <c r="B58" s="318">
        <v>26.189879574114919</v>
      </c>
      <c r="C58" s="318">
        <v>26.26065782188245</v>
      </c>
      <c r="D58" s="318">
        <v>25.837777194304351</v>
      </c>
      <c r="E58" s="318">
        <v>25.800285428379301</v>
      </c>
      <c r="F58" s="318">
        <v>25.166916620216181</v>
      </c>
      <c r="G58" s="318">
        <v>24.874638181763469</v>
      </c>
      <c r="H58" s="318">
        <v>24.687497744813541</v>
      </c>
      <c r="I58" s="318">
        <v>26.430060505745551</v>
      </c>
      <c r="J58" s="318">
        <v>29.844589197787631</v>
      </c>
      <c r="K58" s="318">
        <v>25.689508925246521</v>
      </c>
      <c r="L58" s="318">
        <v>30.711851227665171</v>
      </c>
      <c r="M58" s="318">
        <v>31.066444065900381</v>
      </c>
      <c r="N58" s="318">
        <v>28.700604285747829</v>
      </c>
      <c r="O58" s="318">
        <v>31.18899163746028</v>
      </c>
      <c r="P58" s="318">
        <v>27.692695967334998</v>
      </c>
      <c r="Q58" s="318">
        <v>29.92461629037863</v>
      </c>
      <c r="R58" s="318">
        <v>29.146163031815249</v>
      </c>
      <c r="S58" s="318">
        <v>27.426351909445831</v>
      </c>
      <c r="T58" s="318">
        <v>27.343495156237012</v>
      </c>
      <c r="U58" s="318">
        <v>32.721231584425489</v>
      </c>
      <c r="V58" s="318">
        <v>32.284002842838738</v>
      </c>
      <c r="W58" s="318">
        <v>30.399994308746219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291.12635545203739</v>
      </c>
      <c r="C61" s="225">
        <v>272.81187959532372</v>
      </c>
      <c r="D61" s="225">
        <v>285.14870709539122</v>
      </c>
      <c r="E61" s="225">
        <v>314.51465190214333</v>
      </c>
      <c r="F61" s="225">
        <v>331.70886374250932</v>
      </c>
      <c r="G61" s="225">
        <v>323.19609229948759</v>
      </c>
      <c r="H61" s="225">
        <v>284.62403124550917</v>
      </c>
      <c r="I61" s="225">
        <v>452.25742664094429</v>
      </c>
      <c r="J61" s="225">
        <v>389.81094977222841</v>
      </c>
      <c r="K61" s="225">
        <v>374.80716961484251</v>
      </c>
      <c r="L61" s="225">
        <v>321.74785213267762</v>
      </c>
      <c r="M61" s="225">
        <v>355.88285079239989</v>
      </c>
      <c r="N61" s="225">
        <v>353.23105940776969</v>
      </c>
      <c r="O61" s="225">
        <v>390.40975356963952</v>
      </c>
      <c r="P61" s="225">
        <v>391.91994135831942</v>
      </c>
      <c r="Q61" s="225">
        <v>356.6797483301288</v>
      </c>
      <c r="R61" s="225">
        <v>408.01998957857188</v>
      </c>
      <c r="S61" s="225">
        <v>389.22698875281992</v>
      </c>
      <c r="T61" s="225">
        <v>460.81426616914899</v>
      </c>
      <c r="U61" s="225">
        <v>313.99597593539329</v>
      </c>
      <c r="V61" s="225">
        <v>285.61601651662892</v>
      </c>
      <c r="W61" s="225">
        <v>349.78471961568698</v>
      </c>
      <c r="DA61" s="89" t="s">
        <v>1042</v>
      </c>
    </row>
    <row r="62" spans="1:105" ht="12" customHeight="1" x14ac:dyDescent="0.25">
      <c r="A62" s="55" t="s">
        <v>92</v>
      </c>
      <c r="B62" s="261">
        <v>3.4499816995797561</v>
      </c>
      <c r="C62" s="261">
        <v>3.2394692788753372</v>
      </c>
      <c r="D62" s="261">
        <v>3.5061591037708322</v>
      </c>
      <c r="E62" s="261">
        <v>3.6753166594107309</v>
      </c>
      <c r="F62" s="261">
        <v>3.9119010132326761</v>
      </c>
      <c r="G62" s="261">
        <v>3.7255746674108008</v>
      </c>
      <c r="H62" s="261">
        <v>3.5665034846954868</v>
      </c>
      <c r="I62" s="261">
        <v>4.2652721799790667</v>
      </c>
      <c r="J62" s="261">
        <v>3.4327057299632302</v>
      </c>
      <c r="K62" s="261">
        <v>3.1042211191196181</v>
      </c>
      <c r="L62" s="261">
        <v>2.78144772911241</v>
      </c>
      <c r="M62" s="261">
        <v>3.1125141104096579</v>
      </c>
      <c r="N62" s="261">
        <v>3.0485923916329618</v>
      </c>
      <c r="O62" s="261">
        <v>3.5554763545768751</v>
      </c>
      <c r="P62" s="261">
        <v>3.7915198235528091</v>
      </c>
      <c r="Q62" s="261">
        <v>3.4483137522882452</v>
      </c>
      <c r="R62" s="261">
        <v>4.0213424383696212</v>
      </c>
      <c r="S62" s="261">
        <v>3.7802556319177039</v>
      </c>
      <c r="T62" s="261">
        <v>4.447503000444688</v>
      </c>
      <c r="U62" s="261">
        <v>3.0608571308226571</v>
      </c>
      <c r="V62" s="261">
        <v>2.7983582025932221</v>
      </c>
      <c r="W62" s="261">
        <v>3.5216628505054288</v>
      </c>
      <c r="DA62" s="67" t="s">
        <v>1043</v>
      </c>
    </row>
    <row r="63" spans="1:105" ht="12" customHeight="1" x14ac:dyDescent="0.25">
      <c r="A63" s="202" t="s">
        <v>93</v>
      </c>
      <c r="B63" s="226">
        <v>27.379298851800751</v>
      </c>
      <c r="C63" s="226">
        <v>25.708657387475181</v>
      </c>
      <c r="D63" s="226">
        <v>27.825126705975521</v>
      </c>
      <c r="E63" s="226">
        <v>29.16757303531956</v>
      </c>
      <c r="F63" s="226">
        <v>31.0451232054379</v>
      </c>
      <c r="G63" s="226">
        <v>29.566424142529101</v>
      </c>
      <c r="H63" s="226">
        <v>28.304023982318839</v>
      </c>
      <c r="I63" s="226">
        <v>33.849501785514867</v>
      </c>
      <c r="J63" s="226">
        <v>27.24219553466051</v>
      </c>
      <c r="K63" s="226">
        <v>24.63531842293547</v>
      </c>
      <c r="L63" s="226">
        <v>22.07376596383325</v>
      </c>
      <c r="M63" s="226">
        <v>24.70113218853691</v>
      </c>
      <c r="N63" s="226">
        <v>24.193844905905511</v>
      </c>
      <c r="O63" s="226">
        <v>28.21651189753533</v>
      </c>
      <c r="P63" s="226">
        <v>30.089769567248489</v>
      </c>
      <c r="Q63" s="226">
        <v>27.36606190408915</v>
      </c>
      <c r="R63" s="226">
        <v>31.913658098233551</v>
      </c>
      <c r="S63" s="226">
        <v>30.000376145498159</v>
      </c>
      <c r="T63" s="226">
        <v>35.295698469440723</v>
      </c>
      <c r="U63" s="226">
        <v>24.29117874383714</v>
      </c>
      <c r="V63" s="226">
        <v>22.207968677781849</v>
      </c>
      <c r="W63" s="226">
        <v>27.948165536941161</v>
      </c>
      <c r="DA63" s="174" t="s">
        <v>1044</v>
      </c>
    </row>
    <row r="64" spans="1:105" ht="12" customHeight="1" x14ac:dyDescent="0.25">
      <c r="A64" s="202" t="s">
        <v>94</v>
      </c>
      <c r="B64" s="226">
        <v>30.647895778851069</v>
      </c>
      <c r="C64" s="226">
        <v>28.777809705441289</v>
      </c>
      <c r="D64" s="226">
        <v>31.146947477874338</v>
      </c>
      <c r="E64" s="226">
        <v>32.649657807059093</v>
      </c>
      <c r="F64" s="226">
        <v>34.751353772497097</v>
      </c>
      <c r="G64" s="226">
        <v>33.096124578586142</v>
      </c>
      <c r="H64" s="226">
        <v>31.683016494600839</v>
      </c>
      <c r="I64" s="226">
        <v>37.890524826944613</v>
      </c>
      <c r="J64" s="226">
        <v>30.494424786135252</v>
      </c>
      <c r="K64" s="226">
        <v>27.576333330949339</v>
      </c>
      <c r="L64" s="226">
        <v>24.708977478501669</v>
      </c>
      <c r="M64" s="226">
        <v>27.650004079053019</v>
      </c>
      <c r="N64" s="226">
        <v>27.082155798781908</v>
      </c>
      <c r="O64" s="226">
        <v>31.585057037408291</v>
      </c>
      <c r="P64" s="226">
        <v>33.681948054927041</v>
      </c>
      <c r="Q64" s="226">
        <v>30.63307857713632</v>
      </c>
      <c r="R64" s="226">
        <v>35.723576144544658</v>
      </c>
      <c r="S64" s="226">
        <v>33.581882662896781</v>
      </c>
      <c r="T64" s="226">
        <v>39.509371441118013</v>
      </c>
      <c r="U64" s="226">
        <v>27.191109550184791</v>
      </c>
      <c r="V64" s="226">
        <v>24.859201588059729</v>
      </c>
      <c r="W64" s="226">
        <v>31.284674937171161</v>
      </c>
      <c r="DA64" s="174" t="s">
        <v>1045</v>
      </c>
    </row>
    <row r="65" spans="1:105" ht="12" customHeight="1" x14ac:dyDescent="0.25">
      <c r="A65" s="202" t="s">
        <v>95</v>
      </c>
      <c r="B65" s="226">
        <v>49.3405096178465</v>
      </c>
      <c r="C65" s="226">
        <v>46.32982984533993</v>
      </c>
      <c r="D65" s="226">
        <v>50.143940474344383</v>
      </c>
      <c r="E65" s="226">
        <v>52.563176495798821</v>
      </c>
      <c r="F65" s="226">
        <v>55.946728526409728</v>
      </c>
      <c r="G65" s="226">
        <v>53.281950084482851</v>
      </c>
      <c r="H65" s="226">
        <v>51.006966068873972</v>
      </c>
      <c r="I65" s="226">
        <v>61.00052734906545</v>
      </c>
      <c r="J65" s="226">
        <v>49.093434352164458</v>
      </c>
      <c r="K65" s="226">
        <v>44.395554910479881</v>
      </c>
      <c r="L65" s="226">
        <v>39.779355480791438</v>
      </c>
      <c r="M65" s="226">
        <v>44.514158558886677</v>
      </c>
      <c r="N65" s="226">
        <v>43.59997104871092</v>
      </c>
      <c r="O65" s="226">
        <v>50.849259661404943</v>
      </c>
      <c r="P65" s="226">
        <v>54.225076133896813</v>
      </c>
      <c r="Q65" s="226">
        <v>49.316655181346484</v>
      </c>
      <c r="R65" s="226">
        <v>57.511923985335827</v>
      </c>
      <c r="S65" s="226">
        <v>54.063979350172772</v>
      </c>
      <c r="T65" s="226">
        <v>63.606732927184133</v>
      </c>
      <c r="U65" s="226">
        <v>43.775377336235053</v>
      </c>
      <c r="V65" s="226">
        <v>40.021203540311276</v>
      </c>
      <c r="W65" s="226">
        <v>50.36566998814564</v>
      </c>
      <c r="DA65" s="174" t="s">
        <v>1046</v>
      </c>
    </row>
    <row r="66" spans="1:105" ht="12" customHeight="1" x14ac:dyDescent="0.25">
      <c r="A66" s="56" t="s">
        <v>96</v>
      </c>
      <c r="B66" s="262">
        <v>9.4544453622650977</v>
      </c>
      <c r="C66" s="262">
        <v>8.9536210607601685</v>
      </c>
      <c r="D66" s="262">
        <v>9.6696238011801032</v>
      </c>
      <c r="E66" s="262">
        <v>10.151419882485071</v>
      </c>
      <c r="F66" s="262">
        <v>10.802302063988799</v>
      </c>
      <c r="G66" s="262">
        <v>10.28288708585877</v>
      </c>
      <c r="H66" s="262">
        <v>9.7650229632455012</v>
      </c>
      <c r="I66" s="262">
        <v>11.69103751632516</v>
      </c>
      <c r="J66" s="262">
        <v>9.4274940489061052</v>
      </c>
      <c r="K66" s="262">
        <v>8.5470538365400568</v>
      </c>
      <c r="L66" s="262">
        <v>7.6628690734592126</v>
      </c>
      <c r="M66" s="262">
        <v>8.5803395803969451</v>
      </c>
      <c r="N66" s="262">
        <v>8.3998771663558909</v>
      </c>
      <c r="O66" s="262">
        <v>9.9218869472623492</v>
      </c>
      <c r="P66" s="262">
        <v>10.56509607973614</v>
      </c>
      <c r="Q66" s="262">
        <v>9.6052157943189691</v>
      </c>
      <c r="R66" s="262">
        <v>11.149547536916</v>
      </c>
      <c r="S66" s="262">
        <v>10.426094196345829</v>
      </c>
      <c r="T66" s="262">
        <v>12.303493777291029</v>
      </c>
      <c r="U66" s="262">
        <v>8.4725373005629354</v>
      </c>
      <c r="V66" s="262">
        <v>7.7424456678802702</v>
      </c>
      <c r="W66" s="262">
        <v>9.722215320819716</v>
      </c>
      <c r="DA66" s="68" t="s">
        <v>1047</v>
      </c>
    </row>
    <row r="67" spans="1:105" ht="12" customHeight="1" x14ac:dyDescent="0.25">
      <c r="A67" s="37" t="s">
        <v>160</v>
      </c>
      <c r="B67" s="228">
        <v>3.7305156886458343E-2</v>
      </c>
      <c r="C67" s="228">
        <v>4.7122491138242163E-2</v>
      </c>
      <c r="D67" s="228">
        <v>5.4325221316583669E-2</v>
      </c>
      <c r="E67" s="228">
        <v>8.0631722161472949E-2</v>
      </c>
      <c r="F67" s="228">
        <v>6.6054271941263593E-2</v>
      </c>
      <c r="G67" s="228">
        <v>8.3828918256988169E-2</v>
      </c>
      <c r="H67" s="228">
        <v>3.9849901035155948E-2</v>
      </c>
      <c r="I67" s="228">
        <v>9.1626678370475237E-2</v>
      </c>
      <c r="J67" s="228">
        <v>8.2571041346731044E-2</v>
      </c>
      <c r="K67" s="228">
        <v>5.8189692575122569E-2</v>
      </c>
      <c r="L67" s="228">
        <v>6.361103880012843E-2</v>
      </c>
      <c r="M67" s="228">
        <v>5.0212873610855101E-2</v>
      </c>
      <c r="N67" s="228">
        <v>4.5137485791057592E-2</v>
      </c>
      <c r="O67" s="228">
        <v>8.637109773382913E-2</v>
      </c>
      <c r="P67" s="228">
        <v>8.759925507532719E-2</v>
      </c>
      <c r="Q67" s="228">
        <v>7.9196004385493513E-2</v>
      </c>
      <c r="R67" s="228">
        <v>9.8744079536315713E-2</v>
      </c>
      <c r="S67" s="228">
        <v>9.9168302567607128E-2</v>
      </c>
      <c r="T67" s="228">
        <v>0.1155118223421136</v>
      </c>
      <c r="U67" s="228">
        <v>8.2428169616047348E-2</v>
      </c>
      <c r="V67" s="228">
        <v>3.1012414463230709E-2</v>
      </c>
      <c r="W67" s="228">
        <v>3.4989313695861023E-2</v>
      </c>
      <c r="DA67" s="69" t="s">
        <v>1048</v>
      </c>
    </row>
    <row r="68" spans="1:105" ht="12" customHeight="1" x14ac:dyDescent="0.25">
      <c r="A68" s="37" t="s">
        <v>162</v>
      </c>
      <c r="B68" s="228">
        <v>0.34886317372891329</v>
      </c>
      <c r="C68" s="228">
        <v>0.17141153926492481</v>
      </c>
      <c r="D68" s="228">
        <v>0.1697153571506112</v>
      </c>
      <c r="E68" s="228">
        <v>0.2157597344214324</v>
      </c>
      <c r="F68" s="228">
        <v>0.22674995073182111</v>
      </c>
      <c r="G68" s="228">
        <v>0.2535555474970167</v>
      </c>
      <c r="H68" s="228">
        <v>0.18671025065511659</v>
      </c>
      <c r="I68" s="228">
        <v>0.58645661727448262</v>
      </c>
      <c r="J68" s="228">
        <v>0.47833586205302953</v>
      </c>
      <c r="K68" s="228">
        <v>0.22940939481777289</v>
      </c>
      <c r="L68" s="228">
        <v>0.23312143169593319</v>
      </c>
      <c r="M68" s="228">
        <v>0.34114205888699078</v>
      </c>
      <c r="N68" s="228">
        <v>0.25892338710629897</v>
      </c>
      <c r="O68" s="228">
        <v>0.31449706768691338</v>
      </c>
      <c r="P68" s="228">
        <v>0.3380476721719306</v>
      </c>
      <c r="Q68" s="228">
        <v>0.34440154678157581</v>
      </c>
      <c r="R68" s="228">
        <v>0.58652469967463128</v>
      </c>
      <c r="S68" s="228">
        <v>1.1722091213040879</v>
      </c>
      <c r="T68" s="228">
        <v>1.4814517092429751</v>
      </c>
      <c r="U68" s="228">
        <v>0.87442862850587522</v>
      </c>
      <c r="V68" s="228">
        <v>0.81813306964856647</v>
      </c>
      <c r="W68" s="228">
        <v>0.9066602815369903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9.0682770316497265</v>
      </c>
      <c r="C71" s="228">
        <v>8.7350870303570023</v>
      </c>
      <c r="D71" s="228">
        <v>9.4455832227129086</v>
      </c>
      <c r="E71" s="228">
        <v>9.8550284259021694</v>
      </c>
      <c r="F71" s="228">
        <v>10.50949784131571</v>
      </c>
      <c r="G71" s="228">
        <v>9.9455026201047669</v>
      </c>
      <c r="H71" s="228">
        <v>9.5384628115552292</v>
      </c>
      <c r="I71" s="228">
        <v>11.0129542206802</v>
      </c>
      <c r="J71" s="228">
        <v>8.8665871455063456</v>
      </c>
      <c r="K71" s="228">
        <v>8.2594547491471619</v>
      </c>
      <c r="L71" s="228">
        <v>7.3661366029631514</v>
      </c>
      <c r="M71" s="228">
        <v>8.1889846478990993</v>
      </c>
      <c r="N71" s="228">
        <v>8.0958162934585349</v>
      </c>
      <c r="O71" s="228">
        <v>9.5210187818416063</v>
      </c>
      <c r="P71" s="228">
        <v>10.139449152488879</v>
      </c>
      <c r="Q71" s="228">
        <v>9.1816182431519007</v>
      </c>
      <c r="R71" s="228">
        <v>10.464278757705049</v>
      </c>
      <c r="S71" s="228">
        <v>9.154716772474135</v>
      </c>
      <c r="T71" s="228">
        <v>10.70653024570594</v>
      </c>
      <c r="U71" s="228">
        <v>7.515680502441012</v>
      </c>
      <c r="V71" s="228">
        <v>6.8933001837684733</v>
      </c>
      <c r="W71" s="228">
        <v>8.7805657255868645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101.8371633625535</v>
      </c>
      <c r="C72" s="263">
        <f t="shared" si="2"/>
        <v>94.928373048375875</v>
      </c>
      <c r="D72" s="263">
        <f t="shared" si="2"/>
        <v>94.603005149415267</v>
      </c>
      <c r="E72" s="263">
        <f t="shared" si="2"/>
        <v>111.58276106747736</v>
      </c>
      <c r="F72" s="263">
        <f t="shared" si="2"/>
        <v>116.53132154027499</v>
      </c>
      <c r="G72" s="263">
        <f t="shared" si="2"/>
        <v>116.78416479069075</v>
      </c>
      <c r="H72" s="263">
        <f t="shared" si="2"/>
        <v>92.272285015664934</v>
      </c>
      <c r="I72" s="263">
        <f t="shared" si="2"/>
        <v>211.50478315483801</v>
      </c>
      <c r="J72" s="263">
        <f t="shared" si="2"/>
        <v>194.5519831637894</v>
      </c>
      <c r="K72" s="263">
        <f t="shared" si="2"/>
        <v>199.0595478985245</v>
      </c>
      <c r="L72" s="263">
        <f t="shared" si="2"/>
        <v>164.25035894752833</v>
      </c>
      <c r="M72" s="263">
        <f t="shared" si="2"/>
        <v>178.83418511210115</v>
      </c>
      <c r="N72" s="263">
        <f t="shared" si="2"/>
        <v>180.85325579011976</v>
      </c>
      <c r="O72" s="263">
        <f t="shared" si="2"/>
        <v>180.46977334160329</v>
      </c>
      <c r="P72" s="263">
        <f t="shared" si="2"/>
        <v>170.38596028573619</v>
      </c>
      <c r="Q72" s="263">
        <f t="shared" si="2"/>
        <v>155.16249118564701</v>
      </c>
      <c r="R72" s="263">
        <f t="shared" si="2"/>
        <v>175.33361254677413</v>
      </c>
      <c r="S72" s="263">
        <f t="shared" si="2"/>
        <v>169.39473203452187</v>
      </c>
      <c r="T72" s="263">
        <f t="shared" si="2"/>
        <v>200.37098383432712</v>
      </c>
      <c r="U72" s="263">
        <f t="shared" si="2"/>
        <v>135.04308936336952</v>
      </c>
      <c r="V72" s="263">
        <f t="shared" si="2"/>
        <v>122.26230057494021</v>
      </c>
      <c r="W72" s="263">
        <f t="shared" si="2"/>
        <v>145.9526227839068</v>
      </c>
      <c r="DA72" s="70"/>
    </row>
    <row r="73" spans="1:105" ht="12" customHeight="1" x14ac:dyDescent="0.25">
      <c r="A73" s="60" t="s">
        <v>1054</v>
      </c>
      <c r="B73" s="264">
        <v>101.69087608805999</v>
      </c>
      <c r="C73" s="264">
        <v>94.79101199174481</v>
      </c>
      <c r="D73" s="264">
        <v>94.454335821895739</v>
      </c>
      <c r="E73" s="264">
        <v>111.4269190648745</v>
      </c>
      <c r="F73" s="264">
        <v>116.36544780900741</v>
      </c>
      <c r="G73" s="264">
        <v>116.6261917312731</v>
      </c>
      <c r="H73" s="264">
        <v>92.121056945582353</v>
      </c>
      <c r="I73" s="264">
        <v>211.3239256615191</v>
      </c>
      <c r="J73" s="264">
        <v>194.40642843072061</v>
      </c>
      <c r="K73" s="264">
        <v>198.9279216794647</v>
      </c>
      <c r="L73" s="264">
        <v>164.1324190733871</v>
      </c>
      <c r="M73" s="264">
        <v>178.7022072508592</v>
      </c>
      <c r="N73" s="264">
        <v>180.7239883589134</v>
      </c>
      <c r="O73" s="264">
        <v>180.31901284756921</v>
      </c>
      <c r="P73" s="264">
        <v>170.22519099781701</v>
      </c>
      <c r="Q73" s="264">
        <v>155.01627463601079</v>
      </c>
      <c r="R73" s="264">
        <v>175.16309824370239</v>
      </c>
      <c r="S73" s="264">
        <v>169.23444037461269</v>
      </c>
      <c r="T73" s="264">
        <v>200.18239932899019</v>
      </c>
      <c r="U73" s="264">
        <v>134.91330187860211</v>
      </c>
      <c r="V73" s="264">
        <v>122.1436436572633</v>
      </c>
      <c r="W73" s="264">
        <v>145.80329606134819</v>
      </c>
      <c r="DA73" s="72" t="s">
        <v>1055</v>
      </c>
    </row>
    <row r="74" spans="1:105" ht="12" customHeight="1" x14ac:dyDescent="0.25">
      <c r="A74" s="64" t="s">
        <v>30</v>
      </c>
      <c r="B74" s="231">
        <v>12.327593721672409</v>
      </c>
      <c r="C74" s="231">
        <v>13.39062445419907</v>
      </c>
      <c r="D74" s="231">
        <v>15.188177927464681</v>
      </c>
      <c r="E74" s="231">
        <v>16.985500900450131</v>
      </c>
      <c r="F74" s="231">
        <v>16.188379662366629</v>
      </c>
      <c r="G74" s="231">
        <v>16.84050271579331</v>
      </c>
      <c r="H74" s="231">
        <v>4.4718326990351258</v>
      </c>
      <c r="I74" s="231">
        <v>2.023523511562499</v>
      </c>
      <c r="J74" s="231">
        <v>1.572332234742164</v>
      </c>
      <c r="K74" s="231">
        <v>0</v>
      </c>
      <c r="L74" s="231">
        <v>0</v>
      </c>
      <c r="M74" s="231">
        <v>0.39804322788998148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1056</v>
      </c>
    </row>
    <row r="75" spans="1:105" ht="12" customHeight="1" x14ac:dyDescent="0.25">
      <c r="A75" s="64" t="s">
        <v>32</v>
      </c>
      <c r="B75" s="231">
        <v>62.453416904936908</v>
      </c>
      <c r="C75" s="231">
        <v>58.968229430561131</v>
      </c>
      <c r="D75" s="231">
        <v>53.760165720080337</v>
      </c>
      <c r="E75" s="231">
        <v>67.623005274008477</v>
      </c>
      <c r="F75" s="231">
        <v>71.000174468834288</v>
      </c>
      <c r="G75" s="231">
        <v>69.65388239434229</v>
      </c>
      <c r="H75" s="231">
        <v>61.862561128848483</v>
      </c>
      <c r="I75" s="231">
        <v>72.368459374191403</v>
      </c>
      <c r="J75" s="231">
        <v>73.927700979126683</v>
      </c>
      <c r="K75" s="231">
        <v>79.349499754111079</v>
      </c>
      <c r="L75" s="231">
        <v>67.405156400313103</v>
      </c>
      <c r="M75" s="231">
        <v>68.00289736900605</v>
      </c>
      <c r="N75" s="231">
        <v>59.72285041683346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2.0855766182065589</v>
      </c>
      <c r="C76" s="231">
        <v>3.885153834346839</v>
      </c>
      <c r="D76" s="231">
        <v>3.1967769546154292</v>
      </c>
      <c r="E76" s="231">
        <v>4.1140033326499648</v>
      </c>
      <c r="F76" s="231">
        <v>4.2454335966754586</v>
      </c>
      <c r="G76" s="231">
        <v>4.0364095824118911</v>
      </c>
      <c r="H76" s="231">
        <v>3.8162004081727101</v>
      </c>
      <c r="I76" s="231">
        <v>2.1210879198492698</v>
      </c>
      <c r="J76" s="231">
        <v>1.4917708987408591</v>
      </c>
      <c r="K76" s="231">
        <v>0.95551447066023576</v>
      </c>
      <c r="L76" s="231">
        <v>1.5163698080994299</v>
      </c>
      <c r="M76" s="231">
        <v>2.687918210030904</v>
      </c>
      <c r="N76" s="231">
        <v>1.85810160279187</v>
      </c>
      <c r="O76" s="231">
        <v>18.45695986690729</v>
      </c>
      <c r="P76" s="231">
        <v>23.443986353686231</v>
      </c>
      <c r="Q76" s="231">
        <v>21.08118477326629</v>
      </c>
      <c r="R76" s="231">
        <v>22.57894490559692</v>
      </c>
      <c r="S76" s="231">
        <v>17.78790765075944</v>
      </c>
      <c r="T76" s="231">
        <v>24.4153576416319</v>
      </c>
      <c r="U76" s="231">
        <v>18.754577160330399</v>
      </c>
      <c r="V76" s="231">
        <v>17.407233878223231</v>
      </c>
      <c r="W76" s="231">
        <v>22.65278025069345</v>
      </c>
      <c r="DA76" s="73" t="s">
        <v>1058</v>
      </c>
    </row>
    <row r="77" spans="1:105" ht="12" customHeight="1" x14ac:dyDescent="0.25">
      <c r="A77" s="64" t="s">
        <v>160</v>
      </c>
      <c r="B77" s="231">
        <v>0.56479200804168783</v>
      </c>
      <c r="C77" s="231">
        <v>0.70068697638368593</v>
      </c>
      <c r="D77" s="231">
        <v>0.96446536314600639</v>
      </c>
      <c r="E77" s="231">
        <v>1.1107111654378861</v>
      </c>
      <c r="F77" s="231">
        <v>0.95198825040480239</v>
      </c>
      <c r="G77" s="231">
        <v>1.0827970185000351</v>
      </c>
      <c r="H77" s="231">
        <v>0.8648690657240885</v>
      </c>
      <c r="I77" s="231">
        <v>0.56869646980208732</v>
      </c>
      <c r="J77" s="231">
        <v>0.39928962151314218</v>
      </c>
      <c r="K77" s="231">
        <v>0.23856383469717241</v>
      </c>
      <c r="L77" s="231">
        <v>0.29108861866239788</v>
      </c>
      <c r="M77" s="231">
        <v>0.23395443451661371</v>
      </c>
      <c r="N77" s="231">
        <v>0.2015178555984021</v>
      </c>
      <c r="O77" s="231">
        <v>0.43958264552644222</v>
      </c>
      <c r="P77" s="231">
        <v>0.55670099843544241</v>
      </c>
      <c r="Q77" s="231">
        <v>0.50363312577922037</v>
      </c>
      <c r="R77" s="231">
        <v>0.69077864208445194</v>
      </c>
      <c r="S77" s="231">
        <v>0.68999750514190961</v>
      </c>
      <c r="T77" s="231">
        <v>0.79164860080479538</v>
      </c>
      <c r="U77" s="231">
        <v>0.57046525292138006</v>
      </c>
      <c r="V77" s="231">
        <v>0.2179461349118654</v>
      </c>
      <c r="W77" s="231">
        <v>0.27098347678735651</v>
      </c>
      <c r="DA77" s="73" t="s">
        <v>1059</v>
      </c>
    </row>
    <row r="78" spans="1:105" ht="12" customHeight="1" x14ac:dyDescent="0.25">
      <c r="A78" s="64" t="s">
        <v>70</v>
      </c>
      <c r="B78" s="231">
        <v>11.13213268194067</v>
      </c>
      <c r="C78" s="231">
        <v>9.8503658736853748</v>
      </c>
      <c r="D78" s="231">
        <v>10.42758750655198</v>
      </c>
      <c r="E78" s="231">
        <v>10.430587760491081</v>
      </c>
      <c r="F78" s="231">
        <v>11.519175153393039</v>
      </c>
      <c r="G78" s="231">
        <v>9.8747801461010845</v>
      </c>
      <c r="H78" s="231">
        <v>6.1108688213092606</v>
      </c>
      <c r="I78" s="231">
        <v>3.868223015762859</v>
      </c>
      <c r="J78" s="231">
        <v>2.1809158501159969</v>
      </c>
      <c r="K78" s="231">
        <v>1.175866035017558</v>
      </c>
      <c r="L78" s="231">
        <v>1.6794542662588821</v>
      </c>
      <c r="M78" s="231">
        <v>1.859581864653294</v>
      </c>
      <c r="N78" s="231">
        <v>1.499314687636486</v>
      </c>
      <c r="O78" s="231">
        <v>3.4800077489405981</v>
      </c>
      <c r="P78" s="231">
        <v>5.0769167977195888</v>
      </c>
      <c r="Q78" s="231">
        <v>4.7179717305833391</v>
      </c>
      <c r="R78" s="231">
        <v>3.668510550535149</v>
      </c>
      <c r="S78" s="231">
        <v>3.539924250459388</v>
      </c>
      <c r="T78" s="231">
        <v>3.759545002972164</v>
      </c>
      <c r="U78" s="231">
        <v>2.708634332705369</v>
      </c>
      <c r="V78" s="231">
        <v>2.4776422320636011</v>
      </c>
      <c r="W78" s="231">
        <v>3.205316921989835</v>
      </c>
      <c r="DA78" s="73" t="s">
        <v>1060</v>
      </c>
    </row>
    <row r="79" spans="1:105" ht="12" customHeight="1" x14ac:dyDescent="0.25">
      <c r="A79" s="64" t="s">
        <v>34</v>
      </c>
      <c r="B79" s="231">
        <v>3.0408274908996851</v>
      </c>
      <c r="C79" s="231">
        <v>2.801361619710923</v>
      </c>
      <c r="D79" s="231">
        <v>3.261189398335929</v>
      </c>
      <c r="E79" s="231">
        <v>3.6796980857427992</v>
      </c>
      <c r="F79" s="231">
        <v>3.4549631565527692</v>
      </c>
      <c r="G79" s="231">
        <v>4.7017371285352381</v>
      </c>
      <c r="H79" s="231">
        <v>5.5256167925157236</v>
      </c>
      <c r="I79" s="231">
        <v>6.126635165957639</v>
      </c>
      <c r="J79" s="231">
        <v>5.5538120737797776</v>
      </c>
      <c r="K79" s="231">
        <v>5.922999804668331</v>
      </c>
      <c r="L79" s="231">
        <v>3.440881672199402</v>
      </c>
      <c r="M79" s="231">
        <v>4.2165035970202114</v>
      </c>
      <c r="N79" s="231">
        <v>4.0982933380190429</v>
      </c>
      <c r="O79" s="231">
        <v>29.089662209029949</v>
      </c>
      <c r="P79" s="231">
        <v>30.19094050668917</v>
      </c>
      <c r="Q79" s="231">
        <v>27.745208079576649</v>
      </c>
      <c r="R79" s="231">
        <v>34.195298265566223</v>
      </c>
      <c r="S79" s="231">
        <v>27.734366403524689</v>
      </c>
      <c r="T79" s="231">
        <v>33.971780310760693</v>
      </c>
      <c r="U79" s="231">
        <v>21.702517061576721</v>
      </c>
      <c r="V79" s="231">
        <v>19.031515888055399</v>
      </c>
      <c r="W79" s="231">
        <v>19.394212524683908</v>
      </c>
      <c r="DA79" s="73" t="s">
        <v>1061</v>
      </c>
    </row>
    <row r="80" spans="1:105" ht="12" customHeight="1" x14ac:dyDescent="0.25">
      <c r="A80" s="64" t="s">
        <v>162</v>
      </c>
      <c r="B80" s="231">
        <v>5.2817130087897404</v>
      </c>
      <c r="C80" s="231">
        <v>2.548800588926039</v>
      </c>
      <c r="D80" s="231">
        <v>3.0130495486035129</v>
      </c>
      <c r="E80" s="231">
        <v>2.972114939996962</v>
      </c>
      <c r="F80" s="231">
        <v>3.2679686344663712</v>
      </c>
      <c r="G80" s="231">
        <v>3.2751131299612921</v>
      </c>
      <c r="H80" s="231">
        <v>4.0522037909891413</v>
      </c>
      <c r="I80" s="231">
        <v>3.6399421420425568</v>
      </c>
      <c r="J80" s="231">
        <v>2.3130935761521449</v>
      </c>
      <c r="K80" s="231">
        <v>0.94052369966778882</v>
      </c>
      <c r="L80" s="231">
        <v>1.0667801817572691</v>
      </c>
      <c r="M80" s="231">
        <v>1.589466838629316</v>
      </c>
      <c r="N80" s="231">
        <v>1.1559723546736289</v>
      </c>
      <c r="O80" s="231">
        <v>1.6006216969727629</v>
      </c>
      <c r="P80" s="231">
        <v>2.1483227962961982</v>
      </c>
      <c r="Q80" s="231">
        <v>2.1901613455713038</v>
      </c>
      <c r="R80" s="231">
        <v>4.1031192704695272</v>
      </c>
      <c r="S80" s="231">
        <v>8.1560473282579817</v>
      </c>
      <c r="T80" s="231">
        <v>10.15297957388813</v>
      </c>
      <c r="U80" s="231">
        <v>6.0517072142432431</v>
      </c>
      <c r="V80" s="231">
        <v>5.7495987803495172</v>
      </c>
      <c r="W80" s="231">
        <v>7.0218569444235861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4.8048236535722966</v>
      </c>
      <c r="C82" s="231">
        <v>2.6457892139317361</v>
      </c>
      <c r="D82" s="231">
        <v>4.6429234030978472</v>
      </c>
      <c r="E82" s="231">
        <v>4.5112976060971626</v>
      </c>
      <c r="F82" s="231">
        <v>5.7373648863140536</v>
      </c>
      <c r="G82" s="231">
        <v>7.1609696156279687</v>
      </c>
      <c r="H82" s="231">
        <v>5.4169042389878213</v>
      </c>
      <c r="I82" s="231">
        <v>6.6902832692405712</v>
      </c>
      <c r="J82" s="231">
        <v>5.5066405726921897</v>
      </c>
      <c r="K82" s="231">
        <v>5.7341047968508994</v>
      </c>
      <c r="L82" s="231">
        <v>5.0292457894601172</v>
      </c>
      <c r="M82" s="231">
        <v>5.1596801382042878</v>
      </c>
      <c r="N82" s="231">
        <v>8.3196955781129454</v>
      </c>
      <c r="O82" s="231">
        <v>7.1021958862969816</v>
      </c>
      <c r="P82" s="231">
        <v>6.6657239331733056</v>
      </c>
      <c r="Q82" s="231">
        <v>6.1360775456675336</v>
      </c>
      <c r="R82" s="231">
        <v>7.1424498881260439</v>
      </c>
      <c r="S82" s="231">
        <v>7.5126860002503184</v>
      </c>
      <c r="T82" s="231">
        <v>8.0209142727394571</v>
      </c>
      <c r="U82" s="231">
        <v>4.9428404436678184</v>
      </c>
      <c r="V82" s="231">
        <v>4.2129090559959694</v>
      </c>
      <c r="W82" s="231">
        <v>5.319600125619341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113.9170747931102</v>
      </c>
      <c r="J83" s="231">
        <v>101.4608726238577</v>
      </c>
      <c r="K83" s="231">
        <v>104.61084928379159</v>
      </c>
      <c r="L83" s="231">
        <v>83.703442336636527</v>
      </c>
      <c r="M83" s="231">
        <v>94.554161570908519</v>
      </c>
      <c r="N83" s="231">
        <v>103.8682425252476</v>
      </c>
      <c r="O83" s="231">
        <v>120.14998279389521</v>
      </c>
      <c r="P83" s="231">
        <v>102.1425996118171</v>
      </c>
      <c r="Q83" s="231">
        <v>92.642038035566515</v>
      </c>
      <c r="R83" s="231">
        <v>102.7839967213241</v>
      </c>
      <c r="S83" s="231">
        <v>103.813511236219</v>
      </c>
      <c r="T83" s="231">
        <v>119.07017392619311</v>
      </c>
      <c r="U83" s="231">
        <v>80.182560413157205</v>
      </c>
      <c r="V83" s="231">
        <v>73.046797687663755</v>
      </c>
      <c r="W83" s="231">
        <v>87.938545817150739</v>
      </c>
      <c r="DA83" s="73" t="s">
        <v>1065</v>
      </c>
    </row>
    <row r="84" spans="1:105" ht="12" customHeight="1" x14ac:dyDescent="0.25">
      <c r="A84" s="60" t="s">
        <v>1066</v>
      </c>
      <c r="B84" s="264">
        <v>0.1462872744935014</v>
      </c>
      <c r="C84" s="264">
        <v>0.13736105663106171</v>
      </c>
      <c r="D84" s="264">
        <v>0.14866932751953149</v>
      </c>
      <c r="E84" s="264">
        <v>0.15584200260286829</v>
      </c>
      <c r="F84" s="264">
        <v>0.16587373126758381</v>
      </c>
      <c r="G84" s="264">
        <v>0.1579730594176619</v>
      </c>
      <c r="H84" s="264">
        <v>0.15122807008258349</v>
      </c>
      <c r="I84" s="264">
        <v>0.18085749331890569</v>
      </c>
      <c r="J84" s="264">
        <v>0.14555473306879119</v>
      </c>
      <c r="K84" s="264">
        <v>0.13162621905979691</v>
      </c>
      <c r="L84" s="264">
        <v>0.1179398741412329</v>
      </c>
      <c r="M84" s="264">
        <v>0.1319778612419471</v>
      </c>
      <c r="N84" s="264">
        <v>0.12926743120635531</v>
      </c>
      <c r="O84" s="264">
        <v>0.15076049403406891</v>
      </c>
      <c r="P84" s="264">
        <v>0.16076928791917469</v>
      </c>
      <c r="Q84" s="264">
        <v>0.14621654963623509</v>
      </c>
      <c r="R84" s="264">
        <v>0.17051430307175269</v>
      </c>
      <c r="S84" s="264">
        <v>0.16029165990918481</v>
      </c>
      <c r="T84" s="264">
        <v>0.18858450533693391</v>
      </c>
      <c r="U84" s="264">
        <v>0.12978748476740831</v>
      </c>
      <c r="V84" s="264">
        <v>0.11865691767691421</v>
      </c>
      <c r="W84" s="264">
        <v>0.14932672255861759</v>
      </c>
      <c r="DA84" s="72" t="s">
        <v>1067</v>
      </c>
    </row>
    <row r="85" spans="1:105" ht="12" customHeight="1" x14ac:dyDescent="0.25">
      <c r="A85" s="57" t="s">
        <v>1012</v>
      </c>
      <c r="B85" s="263">
        <v>47.268116128054913</v>
      </c>
      <c r="C85" s="263">
        <v>44.378776625969088</v>
      </c>
      <c r="D85" s="263">
        <v>46.263704565278793</v>
      </c>
      <c r="E85" s="263">
        <v>51.385112043210043</v>
      </c>
      <c r="F85" s="263">
        <v>53.936012970001798</v>
      </c>
      <c r="G85" s="263">
        <v>52.729401123010113</v>
      </c>
      <c r="H85" s="263">
        <v>45.818101823546129</v>
      </c>
      <c r="I85" s="263">
        <v>63.279322728139498</v>
      </c>
      <c r="J85" s="263">
        <v>51.856209660792238</v>
      </c>
      <c r="K85" s="263">
        <v>45.509024012756129</v>
      </c>
      <c r="L85" s="263">
        <v>41.100889902524088</v>
      </c>
      <c r="M85" s="263">
        <v>46.908298771080482</v>
      </c>
      <c r="N85" s="263">
        <v>44.790561305768151</v>
      </c>
      <c r="O85" s="263">
        <v>61.564395916377563</v>
      </c>
      <c r="P85" s="263">
        <v>63.820967018658969</v>
      </c>
      <c r="Q85" s="263">
        <v>58.083511175139762</v>
      </c>
      <c r="R85" s="263">
        <v>65.643421084165581</v>
      </c>
      <c r="S85" s="263">
        <v>62.821259092646727</v>
      </c>
      <c r="T85" s="263">
        <v>75.621473455074451</v>
      </c>
      <c r="U85" s="263">
        <v>51.806179886088131</v>
      </c>
      <c r="V85" s="263">
        <v>47.147432018551463</v>
      </c>
      <c r="W85" s="263">
        <v>57.806443091050681</v>
      </c>
      <c r="DA85" s="70" t="s">
        <v>1068</v>
      </c>
    </row>
    <row r="86" spans="1:105" ht="12" customHeight="1" x14ac:dyDescent="0.25">
      <c r="A86" s="60" t="s">
        <v>1014</v>
      </c>
      <c r="B86" s="264">
        <v>32.885622546916288</v>
      </c>
      <c r="C86" s="264">
        <v>31.086281775318469</v>
      </c>
      <c r="D86" s="264">
        <v>30.609572376307401</v>
      </c>
      <c r="E86" s="264">
        <v>37.203412032282692</v>
      </c>
      <c r="F86" s="264">
        <v>38.017246008755947</v>
      </c>
      <c r="G86" s="264">
        <v>38.604344575451677</v>
      </c>
      <c r="H86" s="264">
        <v>22.115878838642232</v>
      </c>
      <c r="I86" s="264">
        <v>40.582077680530418</v>
      </c>
      <c r="J86" s="264">
        <v>33.698637456326658</v>
      </c>
      <c r="K86" s="264">
        <v>22.497253744657009</v>
      </c>
      <c r="L86" s="264">
        <v>23.618030875474449</v>
      </c>
      <c r="M86" s="264">
        <v>29.99887048976899</v>
      </c>
      <c r="N86" s="264">
        <v>25.354233529059108</v>
      </c>
      <c r="O86" s="264">
        <v>51.214212180084708</v>
      </c>
      <c r="P86" s="264">
        <v>52.903851617839599</v>
      </c>
      <c r="Q86" s="264">
        <v>48.205124423548128</v>
      </c>
      <c r="R86" s="264">
        <v>53.116929519383348</v>
      </c>
      <c r="S86" s="264">
        <v>51.871235933408713</v>
      </c>
      <c r="T86" s="264">
        <v>63.677539395602537</v>
      </c>
      <c r="U86" s="264">
        <v>43.71090999315431</v>
      </c>
      <c r="V86" s="264">
        <v>39.70687755684537</v>
      </c>
      <c r="W86" s="264">
        <v>47.966885174329597</v>
      </c>
      <c r="DA86" s="72" t="s">
        <v>1069</v>
      </c>
    </row>
    <row r="87" spans="1:105" ht="12" customHeight="1" x14ac:dyDescent="0.25">
      <c r="A87" s="59" t="s">
        <v>30</v>
      </c>
      <c r="B87" s="232">
        <v>12.9142161401951</v>
      </c>
      <c r="C87" s="232">
        <v>13.703903466583149</v>
      </c>
      <c r="D87" s="232">
        <v>14.178189055179059</v>
      </c>
      <c r="E87" s="232">
        <v>17.744083391791388</v>
      </c>
      <c r="F87" s="232">
        <v>17.01375453530359</v>
      </c>
      <c r="G87" s="232">
        <v>18.516773807010711</v>
      </c>
      <c r="H87" s="232">
        <v>5.1200372364412354</v>
      </c>
      <c r="I87" s="232">
        <v>6.7192218105007031</v>
      </c>
      <c r="J87" s="232">
        <v>6.6586371698324198</v>
      </c>
      <c r="K87" s="232">
        <v>0</v>
      </c>
      <c r="L87" s="232">
        <v>0</v>
      </c>
      <c r="M87" s="232">
        <v>1.7640581671282931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1070</v>
      </c>
    </row>
    <row r="88" spans="1:105" ht="12" customHeight="1" x14ac:dyDescent="0.25">
      <c r="A88" s="59" t="s">
        <v>33</v>
      </c>
      <c r="B88" s="297">
        <v>2.184821128320146</v>
      </c>
      <c r="C88" s="297">
        <v>3.9760485615007131</v>
      </c>
      <c r="D88" s="297">
        <v>2.984196540640804</v>
      </c>
      <c r="E88" s="297">
        <v>4.2977371486709668</v>
      </c>
      <c r="F88" s="297">
        <v>4.4618897391987442</v>
      </c>
      <c r="G88" s="297">
        <v>4.4381859907232988</v>
      </c>
      <c r="H88" s="297">
        <v>4.3693692288135946</v>
      </c>
      <c r="I88" s="297">
        <v>7.0431898278443059</v>
      </c>
      <c r="J88" s="297">
        <v>6.3174696388890581</v>
      </c>
      <c r="K88" s="297">
        <v>6.4934780348634078</v>
      </c>
      <c r="L88" s="297">
        <v>7.8647528349341629</v>
      </c>
      <c r="M88" s="297">
        <v>11.912384732967899</v>
      </c>
      <c r="N88" s="297">
        <v>9.9918719386918742</v>
      </c>
      <c r="O88" s="297">
        <v>39.423275625048362</v>
      </c>
      <c r="P88" s="297">
        <v>39.719467016158212</v>
      </c>
      <c r="Q88" s="297">
        <v>35.66570327782523</v>
      </c>
      <c r="R88" s="297">
        <v>38.63633814312</v>
      </c>
      <c r="S88" s="297">
        <v>30.578793790047872</v>
      </c>
      <c r="T88" s="297">
        <v>39.742549706547827</v>
      </c>
      <c r="U88" s="297">
        <v>29.188834853622581</v>
      </c>
      <c r="V88" s="297">
        <v>26.735867543040811</v>
      </c>
      <c r="W88" s="297">
        <v>32.776850008744923</v>
      </c>
      <c r="DA88" s="122" t="s">
        <v>1071</v>
      </c>
    </row>
    <row r="89" spans="1:105" ht="12" customHeight="1" x14ac:dyDescent="0.25">
      <c r="A89" s="59" t="s">
        <v>160</v>
      </c>
      <c r="B89" s="297">
        <v>0.59166827126061827</v>
      </c>
      <c r="C89" s="297">
        <v>0.71707982831547434</v>
      </c>
      <c r="D89" s="297">
        <v>0.90033000147626208</v>
      </c>
      <c r="E89" s="297">
        <v>1.1603161813851111</v>
      </c>
      <c r="F89" s="297">
        <v>1.000525979170948</v>
      </c>
      <c r="G89" s="297">
        <v>1.1905765409050171</v>
      </c>
      <c r="H89" s="297">
        <v>0.99023423262433929</v>
      </c>
      <c r="I89" s="297">
        <v>1.8883881020479649</v>
      </c>
      <c r="J89" s="297">
        <v>1.690943336649021</v>
      </c>
      <c r="K89" s="297">
        <v>1.6212303089962421</v>
      </c>
      <c r="L89" s="297">
        <v>1.5097504755199189</v>
      </c>
      <c r="M89" s="297">
        <v>1.036845252041283</v>
      </c>
      <c r="N89" s="297">
        <v>1.083654738510323</v>
      </c>
      <c r="O89" s="297">
        <v>0.93892970020748623</v>
      </c>
      <c r="P89" s="297">
        <v>0.94317863061467433</v>
      </c>
      <c r="Q89" s="297">
        <v>0.85205977833390212</v>
      </c>
      <c r="R89" s="297">
        <v>1.1820373940947251</v>
      </c>
      <c r="S89" s="297">
        <v>1.1861592627776609</v>
      </c>
      <c r="T89" s="297">
        <v>1.2886206431789431</v>
      </c>
      <c r="U89" s="297">
        <v>0.88784811914996264</v>
      </c>
      <c r="V89" s="297">
        <v>0.3347446834623734</v>
      </c>
      <c r="W89" s="297">
        <v>0.39209247938718222</v>
      </c>
      <c r="DA89" s="122" t="s">
        <v>1072</v>
      </c>
    </row>
    <row r="90" spans="1:105" ht="12" customHeight="1" x14ac:dyDescent="0.25">
      <c r="A90" s="59" t="s">
        <v>70</v>
      </c>
      <c r="B90" s="297">
        <v>11.66186774172893</v>
      </c>
      <c r="C90" s="297">
        <v>10.08081912126057</v>
      </c>
      <c r="D90" s="297">
        <v>9.7341700738158536</v>
      </c>
      <c r="E90" s="297">
        <v>10.896423963725891</v>
      </c>
      <c r="F90" s="297">
        <v>12.1064876532767</v>
      </c>
      <c r="G90" s="297">
        <v>10.85769667599263</v>
      </c>
      <c r="H90" s="297">
        <v>6.996656185027244</v>
      </c>
      <c r="I90" s="297">
        <v>12.844648607677829</v>
      </c>
      <c r="J90" s="297">
        <v>9.2359153002039633</v>
      </c>
      <c r="K90" s="297">
        <v>7.9909415344097674</v>
      </c>
      <c r="L90" s="297">
        <v>8.7106012208571499</v>
      </c>
      <c r="M90" s="297">
        <v>8.2413425124067246</v>
      </c>
      <c r="N90" s="297">
        <v>8.0625087089716185</v>
      </c>
      <c r="O90" s="297">
        <v>7.4331474767831249</v>
      </c>
      <c r="P90" s="297">
        <v>8.6014565206013192</v>
      </c>
      <c r="Q90" s="297">
        <v>7.9819887556576603</v>
      </c>
      <c r="R90" s="297">
        <v>6.277433011360289</v>
      </c>
      <c r="S90" s="297">
        <v>6.0854045238179477</v>
      </c>
      <c r="T90" s="297">
        <v>6.1196688718518404</v>
      </c>
      <c r="U90" s="297">
        <v>4.2156045183156969</v>
      </c>
      <c r="V90" s="297">
        <v>3.8054245148257739</v>
      </c>
      <c r="W90" s="297">
        <v>4.6378497835530181</v>
      </c>
      <c r="DA90" s="122" t="s">
        <v>1073</v>
      </c>
    </row>
    <row r="91" spans="1:105" ht="12" customHeight="1" x14ac:dyDescent="0.25">
      <c r="A91" s="59" t="s">
        <v>162</v>
      </c>
      <c r="B91" s="297">
        <v>5.5330492654114929</v>
      </c>
      <c r="C91" s="297">
        <v>2.608430797658563</v>
      </c>
      <c r="D91" s="297">
        <v>2.8126867051954272</v>
      </c>
      <c r="E91" s="297">
        <v>3.1048513467093328</v>
      </c>
      <c r="F91" s="297">
        <v>3.4345881018059639</v>
      </c>
      <c r="G91" s="297">
        <v>3.6011115608200122</v>
      </c>
      <c r="H91" s="297">
        <v>4.6395819557358138</v>
      </c>
      <c r="I91" s="297">
        <v>12.086629332459619</v>
      </c>
      <c r="J91" s="297">
        <v>9.7956720107521971</v>
      </c>
      <c r="K91" s="297">
        <v>6.3916038663875936</v>
      </c>
      <c r="L91" s="297">
        <v>5.5329263441632204</v>
      </c>
      <c r="M91" s="297">
        <v>7.0442398252247811</v>
      </c>
      <c r="N91" s="297">
        <v>6.2161981428852942</v>
      </c>
      <c r="O91" s="297">
        <v>3.4188593780457408</v>
      </c>
      <c r="P91" s="297">
        <v>3.639749450465394</v>
      </c>
      <c r="Q91" s="297">
        <v>3.705372611731335</v>
      </c>
      <c r="R91" s="297">
        <v>7.0211209708083331</v>
      </c>
      <c r="S91" s="297">
        <v>14.02087835676522</v>
      </c>
      <c r="T91" s="297">
        <v>16.526700174023912</v>
      </c>
      <c r="U91" s="297">
        <v>9.4186225020660768</v>
      </c>
      <c r="V91" s="297">
        <v>8.8308408155164102</v>
      </c>
      <c r="W91" s="297">
        <v>10.160092902644489</v>
      </c>
      <c r="DA91" s="122" t="s">
        <v>1074</v>
      </c>
    </row>
    <row r="92" spans="1:105" ht="12" customHeight="1" x14ac:dyDescent="0.25">
      <c r="A92" s="60" t="s">
        <v>1021</v>
      </c>
      <c r="B92" s="264">
        <v>14.38249358113862</v>
      </c>
      <c r="C92" s="264">
        <v>13.292494850650611</v>
      </c>
      <c r="D92" s="264">
        <v>15.65413218897138</v>
      </c>
      <c r="E92" s="264">
        <v>14.181700010927351</v>
      </c>
      <c r="F92" s="264">
        <v>15.918766961245851</v>
      </c>
      <c r="G92" s="264">
        <v>14.12505654755843</v>
      </c>
      <c r="H92" s="264">
        <v>23.702222984903909</v>
      </c>
      <c r="I92" s="264">
        <v>22.69724504760908</v>
      </c>
      <c r="J92" s="264">
        <v>18.157572204465581</v>
      </c>
      <c r="K92" s="264">
        <v>23.01177026809912</v>
      </c>
      <c r="L92" s="264">
        <v>17.482859027049638</v>
      </c>
      <c r="M92" s="264">
        <v>16.909428281311499</v>
      </c>
      <c r="N92" s="264">
        <v>19.436327776709039</v>
      </c>
      <c r="O92" s="264">
        <v>10.350183736292839</v>
      </c>
      <c r="P92" s="264">
        <v>10.91711540081937</v>
      </c>
      <c r="Q92" s="264">
        <v>9.8783867515916342</v>
      </c>
      <c r="R92" s="264">
        <v>12.526491564782241</v>
      </c>
      <c r="S92" s="264">
        <v>10.950023159238031</v>
      </c>
      <c r="T92" s="264">
        <v>11.943934059471919</v>
      </c>
      <c r="U92" s="264">
        <v>8.0952698929338194</v>
      </c>
      <c r="V92" s="264">
        <v>7.4405544617060952</v>
      </c>
      <c r="W92" s="264">
        <v>9.8395579167210805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12.390621374728894</v>
      </c>
      <c r="C93" s="263">
        <f t="shared" si="3"/>
        <v>11.708049435347402</v>
      </c>
      <c r="D93" s="263">
        <f t="shared" si="3"/>
        <v>12.479491295409172</v>
      </c>
      <c r="E93" s="263">
        <f t="shared" si="3"/>
        <v>13.370074363877194</v>
      </c>
      <c r="F93" s="263">
        <f t="shared" si="3"/>
        <v>14.172808042428677</v>
      </c>
      <c r="G93" s="263">
        <f t="shared" si="3"/>
        <v>13.623676821164779</v>
      </c>
      <c r="H93" s="263">
        <f t="shared" si="3"/>
        <v>12.533714420805524</v>
      </c>
      <c r="I93" s="263">
        <f t="shared" si="3"/>
        <v>17.206599808790848</v>
      </c>
      <c r="J93" s="263">
        <f t="shared" si="3"/>
        <v>14.401041528498977</v>
      </c>
      <c r="K93" s="263">
        <f t="shared" si="3"/>
        <v>13.559693228090298</v>
      </c>
      <c r="L93" s="263">
        <f t="shared" si="3"/>
        <v>11.845310716422855</v>
      </c>
      <c r="M93" s="263">
        <f t="shared" si="3"/>
        <v>13.13930020167791</v>
      </c>
      <c r="N93" s="263">
        <f t="shared" si="3"/>
        <v>12.993275065844372</v>
      </c>
      <c r="O93" s="263">
        <f t="shared" si="3"/>
        <v>14.602907304570968</v>
      </c>
      <c r="P93" s="263">
        <f t="shared" si="3"/>
        <v>15.074834413943764</v>
      </c>
      <c r="Q93" s="263">
        <f t="shared" si="3"/>
        <v>13.710621910692906</v>
      </c>
      <c r="R93" s="263">
        <f t="shared" si="3"/>
        <v>15.814727405832221</v>
      </c>
      <c r="S93" s="263">
        <f t="shared" si="3"/>
        <v>14.904194587457674</v>
      </c>
      <c r="T93" s="263">
        <f t="shared" si="3"/>
        <v>17.594837777272527</v>
      </c>
      <c r="U93" s="263">
        <f t="shared" si="3"/>
        <v>12.052851703244585</v>
      </c>
      <c r="V93" s="263">
        <f t="shared" si="3"/>
        <v>10.986358531500439</v>
      </c>
      <c r="W93" s="263">
        <f t="shared" si="3"/>
        <v>13.63050155788431</v>
      </c>
      <c r="DA93" s="70"/>
    </row>
    <row r="94" spans="1:105" ht="12" customHeight="1" x14ac:dyDescent="0.25">
      <c r="A94" s="60" t="s">
        <v>1024</v>
      </c>
      <c r="B94" s="264">
        <v>0.37638785747245401</v>
      </c>
      <c r="C94" s="264">
        <v>0.1853147423233257</v>
      </c>
      <c r="D94" s="264">
        <v>0.18370224436809071</v>
      </c>
      <c r="E94" s="264">
        <v>0.23408288977894151</v>
      </c>
      <c r="F94" s="264">
        <v>0.2454243495129311</v>
      </c>
      <c r="G94" s="264">
        <v>0.275098377797107</v>
      </c>
      <c r="H94" s="264">
        <v>0.20183802373417689</v>
      </c>
      <c r="I94" s="264">
        <v>0.63560086032364316</v>
      </c>
      <c r="J94" s="264">
        <v>0.51887634855202303</v>
      </c>
      <c r="K94" s="264">
        <v>0.24853070465075189</v>
      </c>
      <c r="L94" s="264">
        <v>0.25293794004449571</v>
      </c>
      <c r="M94" s="264">
        <v>0.36871788549927098</v>
      </c>
      <c r="N94" s="264">
        <v>0.27982816412241612</v>
      </c>
      <c r="O94" s="264">
        <v>0.34047018856323302</v>
      </c>
      <c r="P94" s="264">
        <v>0.36591170694004771</v>
      </c>
      <c r="Q94" s="264">
        <v>0.37276339909271389</v>
      </c>
      <c r="R94" s="264">
        <v>0.6354548283117889</v>
      </c>
      <c r="S94" s="264">
        <v>1.270427488082813</v>
      </c>
      <c r="T94" s="264">
        <v>1.6049539183406329</v>
      </c>
      <c r="U94" s="264">
        <v>0.9477543011364038</v>
      </c>
      <c r="V94" s="264">
        <v>0.88134667805869205</v>
      </c>
      <c r="W94" s="264">
        <v>0.97640879505187583</v>
      </c>
      <c r="DA94" s="72" t="s">
        <v>1076</v>
      </c>
    </row>
    <row r="95" spans="1:105" ht="12" customHeight="1" x14ac:dyDescent="0.25">
      <c r="A95" s="60" t="s">
        <v>1026</v>
      </c>
      <c r="B95" s="264">
        <v>2.2304855612123649</v>
      </c>
      <c r="C95" s="264">
        <v>2.0791440856228398</v>
      </c>
      <c r="D95" s="264">
        <v>2.0717594375153512</v>
      </c>
      <c r="E95" s="264">
        <v>2.444035725381692</v>
      </c>
      <c r="F95" s="264">
        <v>2.552357312147076</v>
      </c>
      <c r="G95" s="264">
        <v>2.5580764639152629</v>
      </c>
      <c r="H95" s="264">
        <v>2.0205813471683651</v>
      </c>
      <c r="I95" s="264">
        <v>4.635174590477126</v>
      </c>
      <c r="J95" s="264">
        <v>4.2641065580563033</v>
      </c>
      <c r="K95" s="264">
        <v>4.3632808969390711</v>
      </c>
      <c r="L95" s="264">
        <v>3.600077066432434</v>
      </c>
      <c r="M95" s="264">
        <v>3.9196504973037771</v>
      </c>
      <c r="N95" s="264">
        <v>3.9639962020801041</v>
      </c>
      <c r="O95" s="264">
        <v>3.9551134776367052</v>
      </c>
      <c r="P95" s="264">
        <v>3.733715799109226</v>
      </c>
      <c r="Q95" s="264">
        <v>3.400123743934885</v>
      </c>
      <c r="R95" s="264">
        <v>3.8420237539449729</v>
      </c>
      <c r="S95" s="264">
        <v>3.7119846955448739</v>
      </c>
      <c r="T95" s="264">
        <v>4.3907965836139242</v>
      </c>
      <c r="U95" s="264">
        <v>2.9591855575629178</v>
      </c>
      <c r="V95" s="264">
        <v>2.6790961397114228</v>
      </c>
      <c r="W95" s="264">
        <v>3.1980464634839909</v>
      </c>
      <c r="DA95" s="72" t="s">
        <v>1077</v>
      </c>
    </row>
    <row r="96" spans="1:105" ht="12" customHeight="1" x14ac:dyDescent="0.25">
      <c r="A96" s="64" t="s">
        <v>30</v>
      </c>
      <c r="B96" s="231">
        <v>0.27039318430959042</v>
      </c>
      <c r="C96" s="231">
        <v>0.29370967828858302</v>
      </c>
      <c r="D96" s="231">
        <v>0.3331371787867996</v>
      </c>
      <c r="E96" s="231">
        <v>0.37255962349666522</v>
      </c>
      <c r="F96" s="231">
        <v>0.35507558283856988</v>
      </c>
      <c r="G96" s="231">
        <v>0.36937923632998382</v>
      </c>
      <c r="H96" s="231">
        <v>9.8085085418261095E-2</v>
      </c>
      <c r="I96" s="231">
        <v>4.4383922618637398E-2</v>
      </c>
      <c r="J96" s="231">
        <v>3.4487502536453718E-2</v>
      </c>
      <c r="K96" s="231">
        <v>0</v>
      </c>
      <c r="L96" s="231">
        <v>0</v>
      </c>
      <c r="M96" s="231">
        <v>8.7306718822851327E-3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1078</v>
      </c>
    </row>
    <row r="97" spans="1:105" ht="12" customHeight="1" x14ac:dyDescent="0.25">
      <c r="A97" s="64" t="s">
        <v>32</v>
      </c>
      <c r="B97" s="231">
        <v>1.3698519475258419</v>
      </c>
      <c r="C97" s="231">
        <v>1.2934079179456299</v>
      </c>
      <c r="D97" s="231">
        <v>1.179174356833991</v>
      </c>
      <c r="E97" s="231">
        <v>1.483241591299197</v>
      </c>
      <c r="F97" s="231">
        <v>1.5573163501822569</v>
      </c>
      <c r="G97" s="231">
        <v>1.527786807819689</v>
      </c>
      <c r="H97" s="231">
        <v>1.3568921292213669</v>
      </c>
      <c r="I97" s="231">
        <v>1.5873282828396269</v>
      </c>
      <c r="J97" s="231">
        <v>1.621528655774148</v>
      </c>
      <c r="K97" s="231">
        <v>1.7404502773454811</v>
      </c>
      <c r="L97" s="231">
        <v>1.478463298634247</v>
      </c>
      <c r="M97" s="231">
        <v>1.4915741366101161</v>
      </c>
      <c r="N97" s="231">
        <v>1.309959758964393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4.5744994169226547E-2</v>
      </c>
      <c r="C98" s="231">
        <v>8.5216883401567786E-2</v>
      </c>
      <c r="D98" s="231">
        <v>7.0118039237970151E-2</v>
      </c>
      <c r="E98" s="231">
        <v>9.0236463537880035E-2</v>
      </c>
      <c r="F98" s="231">
        <v>9.3119252215610931E-2</v>
      </c>
      <c r="G98" s="231">
        <v>8.8534523833904338E-2</v>
      </c>
      <c r="H98" s="231">
        <v>8.3704460385914586E-2</v>
      </c>
      <c r="I98" s="231">
        <v>4.6523898320915968E-2</v>
      </c>
      <c r="J98" s="231">
        <v>3.2720471868065287E-2</v>
      </c>
      <c r="K98" s="231">
        <v>2.0958234527270182E-2</v>
      </c>
      <c r="L98" s="231">
        <v>3.3260023834343483E-2</v>
      </c>
      <c r="M98" s="231">
        <v>5.8956742117178627E-2</v>
      </c>
      <c r="N98" s="231">
        <v>4.0755561912003663E-2</v>
      </c>
      <c r="O98" s="231">
        <v>0.40483457386445448</v>
      </c>
      <c r="P98" s="231">
        <v>0.51421990910841109</v>
      </c>
      <c r="Q98" s="231">
        <v>0.46239426838354708</v>
      </c>
      <c r="R98" s="231">
        <v>0.49524610797661012</v>
      </c>
      <c r="S98" s="231">
        <v>0.39015959646999671</v>
      </c>
      <c r="T98" s="231">
        <v>0.53552594673623943</v>
      </c>
      <c r="U98" s="231">
        <v>0.41136250538873931</v>
      </c>
      <c r="V98" s="231">
        <v>0.3818099058602018</v>
      </c>
      <c r="W98" s="231">
        <v>0.49686561090037612</v>
      </c>
      <c r="DA98" s="73" t="s">
        <v>1080</v>
      </c>
    </row>
    <row r="99" spans="1:105" ht="12" customHeight="1" x14ac:dyDescent="0.25">
      <c r="A99" s="64" t="s">
        <v>160</v>
      </c>
      <c r="B99" s="231">
        <v>1.238813615819598E-2</v>
      </c>
      <c r="C99" s="231">
        <v>1.536885356755094E-2</v>
      </c>
      <c r="D99" s="231">
        <v>2.1154563216898022E-2</v>
      </c>
      <c r="E99" s="231">
        <v>2.4362315602839531E-2</v>
      </c>
      <c r="F99" s="231">
        <v>2.0880890485523631E-2</v>
      </c>
      <c r="G99" s="231">
        <v>2.375004728444564E-2</v>
      </c>
      <c r="H99" s="231">
        <v>1.8970020100587081E-2</v>
      </c>
      <c r="I99" s="231">
        <v>1.247377654124603E-2</v>
      </c>
      <c r="J99" s="231">
        <v>8.7580102540938277E-3</v>
      </c>
      <c r="K99" s="231">
        <v>5.2326541887465824E-3</v>
      </c>
      <c r="L99" s="231">
        <v>6.3847317078622821E-3</v>
      </c>
      <c r="M99" s="231">
        <v>5.1315517010496244E-3</v>
      </c>
      <c r="N99" s="231">
        <v>4.4200884536532217E-3</v>
      </c>
      <c r="O99" s="231">
        <v>9.6417966048124703E-3</v>
      </c>
      <c r="P99" s="231">
        <v>1.2210668121764341E-2</v>
      </c>
      <c r="Q99" s="231">
        <v>1.104667850659514E-2</v>
      </c>
      <c r="R99" s="231">
        <v>1.5151524369098871E-2</v>
      </c>
      <c r="S99" s="231">
        <v>1.513439092764675E-2</v>
      </c>
      <c r="T99" s="231">
        <v>1.7364003945840669E-2</v>
      </c>
      <c r="U99" s="231">
        <v>1.251257299339857E-2</v>
      </c>
      <c r="V99" s="231">
        <v>4.780425990449662E-3</v>
      </c>
      <c r="W99" s="231">
        <v>5.9437459441092702E-3</v>
      </c>
      <c r="DA99" s="73" t="s">
        <v>1081</v>
      </c>
    </row>
    <row r="100" spans="1:105" ht="12" customHeight="1" x14ac:dyDescent="0.25">
      <c r="A100" s="64" t="s">
        <v>70</v>
      </c>
      <c r="B100" s="231">
        <v>0.24417196672656441</v>
      </c>
      <c r="C100" s="231">
        <v>0.21605772021167591</v>
      </c>
      <c r="D100" s="231">
        <v>0.22871848750227791</v>
      </c>
      <c r="E100" s="231">
        <v>0.2287842950097809</v>
      </c>
      <c r="F100" s="231">
        <v>0.25266134824593378</v>
      </c>
      <c r="G100" s="231">
        <v>0.21659322235508921</v>
      </c>
      <c r="H100" s="231">
        <v>0.13403566963657529</v>
      </c>
      <c r="I100" s="231">
        <v>8.4845523178863305E-2</v>
      </c>
      <c r="J100" s="231">
        <v>4.7836162899122542E-2</v>
      </c>
      <c r="K100" s="231">
        <v>2.5791421157149878E-2</v>
      </c>
      <c r="L100" s="231">
        <v>3.683711494788449E-2</v>
      </c>
      <c r="M100" s="231">
        <v>4.0788029944886561E-2</v>
      </c>
      <c r="N100" s="231">
        <v>3.288593717681098E-2</v>
      </c>
      <c r="O100" s="231">
        <v>7.6330417590241798E-2</v>
      </c>
      <c r="P100" s="231">
        <v>0.1113569874546461</v>
      </c>
      <c r="Q100" s="231">
        <v>0.10348389381719431</v>
      </c>
      <c r="R100" s="231">
        <v>8.0465034120053486E-2</v>
      </c>
      <c r="S100" s="231">
        <v>7.7644624888449074E-2</v>
      </c>
      <c r="T100" s="231">
        <v>8.2461781906529447E-2</v>
      </c>
      <c r="U100" s="231">
        <v>5.9411129121079417E-2</v>
      </c>
      <c r="V100" s="231">
        <v>5.4344553189631842E-2</v>
      </c>
      <c r="W100" s="231">
        <v>7.0305354704751494E-2</v>
      </c>
      <c r="DA100" s="73" t="s">
        <v>1082</v>
      </c>
    </row>
    <row r="101" spans="1:105" ht="12" customHeight="1" x14ac:dyDescent="0.25">
      <c r="A101" s="64" t="s">
        <v>34</v>
      </c>
      <c r="B101" s="231">
        <v>6.6697446944168334E-2</v>
      </c>
      <c r="C101" s="231">
        <v>6.1445007505775202E-2</v>
      </c>
      <c r="D101" s="231">
        <v>7.1530860438925953E-2</v>
      </c>
      <c r="E101" s="231">
        <v>8.0710421284626757E-2</v>
      </c>
      <c r="F101" s="231">
        <v>7.5781090021668898E-2</v>
      </c>
      <c r="G101" s="231">
        <v>0.1031278043935083</v>
      </c>
      <c r="H101" s="231">
        <v>0.1211987638087231</v>
      </c>
      <c r="I101" s="231">
        <v>0.13438148831219429</v>
      </c>
      <c r="J101" s="231">
        <v>0.121817198521581</v>
      </c>
      <c r="K101" s="231">
        <v>0.12991495453275539</v>
      </c>
      <c r="L101" s="231">
        <v>7.5472227036720019E-2</v>
      </c>
      <c r="M101" s="231">
        <v>9.248470220484073E-2</v>
      </c>
      <c r="N101" s="231">
        <v>8.9891880842372041E-2</v>
      </c>
      <c r="O101" s="231">
        <v>0.63805204590428988</v>
      </c>
      <c r="P101" s="231">
        <v>0.66220746118145113</v>
      </c>
      <c r="Q101" s="231">
        <v>0.60856281698997605</v>
      </c>
      <c r="R101" s="231">
        <v>0.75003896098453604</v>
      </c>
      <c r="S101" s="231">
        <v>0.60832501589293098</v>
      </c>
      <c r="T101" s="231">
        <v>0.74513632281241793</v>
      </c>
      <c r="U101" s="231">
        <v>0.47602255787326858</v>
      </c>
      <c r="V101" s="231">
        <v>0.41743687368306082</v>
      </c>
      <c r="W101" s="231">
        <v>0.4253922541677333</v>
      </c>
      <c r="DA101" s="73" t="s">
        <v>1083</v>
      </c>
    </row>
    <row r="102" spans="1:105" ht="12" customHeight="1" x14ac:dyDescent="0.25">
      <c r="A102" s="64" t="s">
        <v>162</v>
      </c>
      <c r="B102" s="231">
        <v>0.11584898328903551</v>
      </c>
      <c r="C102" s="231">
        <v>5.590533910914567E-2</v>
      </c>
      <c r="D102" s="231">
        <v>6.6088166135552309E-2</v>
      </c>
      <c r="E102" s="231">
        <v>6.5190307281708576E-2</v>
      </c>
      <c r="F102" s="231">
        <v>7.1679556063220781E-2</v>
      </c>
      <c r="G102" s="231">
        <v>7.1836263278819604E-2</v>
      </c>
      <c r="H102" s="231">
        <v>8.8880953676359675E-2</v>
      </c>
      <c r="I102" s="231">
        <v>7.9838415242324837E-2</v>
      </c>
      <c r="J102" s="231">
        <v>5.0735346393049857E-2</v>
      </c>
      <c r="K102" s="231">
        <v>2.0629427268090521E-2</v>
      </c>
      <c r="L102" s="231">
        <v>2.3398734320437951E-2</v>
      </c>
      <c r="M102" s="231">
        <v>3.4863332581759741E-2</v>
      </c>
      <c r="N102" s="231">
        <v>2.5355073586222458E-2</v>
      </c>
      <c r="O102" s="231">
        <v>3.5108003012673153E-2</v>
      </c>
      <c r="P102" s="231">
        <v>4.712126753448901E-2</v>
      </c>
      <c r="Q102" s="231">
        <v>4.8038953404157238E-2</v>
      </c>
      <c r="R102" s="231">
        <v>8.9997732744374226E-2</v>
      </c>
      <c r="S102" s="231">
        <v>0.17889457247364721</v>
      </c>
      <c r="T102" s="231">
        <v>0.2226952428183529</v>
      </c>
      <c r="U102" s="231">
        <v>0.13273802017759551</v>
      </c>
      <c r="V102" s="231">
        <v>0.1261115800716324</v>
      </c>
      <c r="W102" s="231">
        <v>0.1540172641828047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0.10538890208974221</v>
      </c>
      <c r="C104" s="231">
        <v>5.8032685592911963E-2</v>
      </c>
      <c r="D104" s="231">
        <v>0.1018377853629356</v>
      </c>
      <c r="E104" s="231">
        <v>9.8950707868993473E-2</v>
      </c>
      <c r="F104" s="231">
        <v>0.1258432420942914</v>
      </c>
      <c r="G104" s="231">
        <v>0.15706855861982341</v>
      </c>
      <c r="H104" s="231">
        <v>0.1188142649205776</v>
      </c>
      <c r="I104" s="231">
        <v>0.14674453408720201</v>
      </c>
      <c r="J104" s="231">
        <v>0.12078253979776921</v>
      </c>
      <c r="K104" s="231">
        <v>0.1257717353598079</v>
      </c>
      <c r="L104" s="231">
        <v>0.1103113725509146</v>
      </c>
      <c r="M104" s="231">
        <v>0.1131723168435773</v>
      </c>
      <c r="N104" s="231">
        <v>0.18248402978251221</v>
      </c>
      <c r="O104" s="231">
        <v>0.15577941686301669</v>
      </c>
      <c r="P104" s="231">
        <v>0.1462058501206723</v>
      </c>
      <c r="Q104" s="231">
        <v>0.13458859727237449</v>
      </c>
      <c r="R104" s="231">
        <v>0.15666234730195791</v>
      </c>
      <c r="S104" s="231">
        <v>0.164783098485353</v>
      </c>
      <c r="T104" s="231">
        <v>0.17593056684431649</v>
      </c>
      <c r="U104" s="231">
        <v>0.1084161594933106</v>
      </c>
      <c r="V104" s="231">
        <v>9.2405859616771974E-2</v>
      </c>
      <c r="W104" s="231">
        <v>0.1166799985216234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2.4986547493361142</v>
      </c>
      <c r="J105" s="231">
        <v>2.22544067001202</v>
      </c>
      <c r="K105" s="231">
        <v>2.2945321925597701</v>
      </c>
      <c r="L105" s="231">
        <v>1.835949563400024</v>
      </c>
      <c r="M105" s="231">
        <v>2.0739490134180829</v>
      </c>
      <c r="N105" s="231">
        <v>2.278243871362136</v>
      </c>
      <c r="O105" s="231">
        <v>2.6353672237972172</v>
      </c>
      <c r="P105" s="231">
        <v>2.2403936555877921</v>
      </c>
      <c r="Q105" s="231">
        <v>2.0320085355610402</v>
      </c>
      <c r="R105" s="231">
        <v>2.2544620464483431</v>
      </c>
      <c r="S105" s="231">
        <v>2.2770433964068499</v>
      </c>
      <c r="T105" s="231">
        <v>2.6116827185502269</v>
      </c>
      <c r="U105" s="231">
        <v>1.758722612515526</v>
      </c>
      <c r="V105" s="231">
        <v>1.602206941299674</v>
      </c>
      <c r="W105" s="231">
        <v>1.9288422350625929</v>
      </c>
      <c r="DA105" s="73" t="s">
        <v>1087</v>
      </c>
    </row>
    <row r="106" spans="1:105" ht="12" customHeight="1" x14ac:dyDescent="0.25">
      <c r="A106" s="60" t="s">
        <v>1038</v>
      </c>
      <c r="B106" s="264">
        <v>9.7837479560440759</v>
      </c>
      <c r="C106" s="264">
        <v>9.4435906074012355</v>
      </c>
      <c r="D106" s="264">
        <v>10.22402961352573</v>
      </c>
      <c r="E106" s="264">
        <v>10.691955748716561</v>
      </c>
      <c r="F106" s="264">
        <v>11.37502638076867</v>
      </c>
      <c r="G106" s="264">
        <v>10.79050197945241</v>
      </c>
      <c r="H106" s="264">
        <v>10.311295049902981</v>
      </c>
      <c r="I106" s="264">
        <v>11.93582435799008</v>
      </c>
      <c r="J106" s="264">
        <v>9.6180586218906505</v>
      </c>
      <c r="K106" s="264">
        <v>8.9478816265004752</v>
      </c>
      <c r="L106" s="264">
        <v>7.9922957099459246</v>
      </c>
      <c r="M106" s="264">
        <v>8.8509318188748622</v>
      </c>
      <c r="N106" s="264">
        <v>8.7494506996418515</v>
      </c>
      <c r="O106" s="264">
        <v>10.307323638371029</v>
      </c>
      <c r="P106" s="264">
        <v>10.97520690789449</v>
      </c>
      <c r="Q106" s="264">
        <v>9.9377347676653063</v>
      </c>
      <c r="R106" s="264">
        <v>11.337248823575459</v>
      </c>
      <c r="S106" s="264">
        <v>9.9217824038299867</v>
      </c>
      <c r="T106" s="264">
        <v>11.59908727531797</v>
      </c>
      <c r="U106" s="264">
        <v>8.1459118445452638</v>
      </c>
      <c r="V106" s="264">
        <v>7.4259157137303244</v>
      </c>
      <c r="W106" s="264">
        <v>9.4560462993484435</v>
      </c>
      <c r="DA106" s="72" t="s">
        <v>1088</v>
      </c>
    </row>
    <row r="107" spans="1:105" ht="12" customHeight="1" x14ac:dyDescent="0.25">
      <c r="A107" s="132" t="s">
        <v>1040</v>
      </c>
      <c r="B107" s="318">
        <v>9.3583232763570123</v>
      </c>
      <c r="C107" s="318">
        <v>8.7872932077394239</v>
      </c>
      <c r="D107" s="318">
        <v>9.5107085221427177</v>
      </c>
      <c r="E107" s="318">
        <v>9.9695605475054521</v>
      </c>
      <c r="F107" s="318">
        <v>10.611312608237681</v>
      </c>
      <c r="G107" s="318">
        <v>10.10588900575428</v>
      </c>
      <c r="H107" s="318">
        <v>9.674396991757888</v>
      </c>
      <c r="I107" s="318">
        <v>11.569857291346869</v>
      </c>
      <c r="J107" s="318">
        <v>9.3114609673181903</v>
      </c>
      <c r="K107" s="318">
        <v>8.4204228554472511</v>
      </c>
      <c r="L107" s="318">
        <v>7.544876840504311</v>
      </c>
      <c r="M107" s="318">
        <v>8.4429181902571866</v>
      </c>
      <c r="N107" s="318">
        <v>8.2695259346502787</v>
      </c>
      <c r="O107" s="318">
        <v>9.6444851088997883</v>
      </c>
      <c r="P107" s="318">
        <v>10.28476998061914</v>
      </c>
      <c r="Q107" s="318">
        <v>9.3537988494698237</v>
      </c>
      <c r="R107" s="318">
        <v>10.90818033840028</v>
      </c>
      <c r="S107" s="318">
        <v>10.254215051362269</v>
      </c>
      <c r="T107" s="318">
        <v>12.064171486996299</v>
      </c>
      <c r="U107" s="318">
        <v>8.3027949210484788</v>
      </c>
      <c r="V107" s="318">
        <v>7.5907477150103926</v>
      </c>
      <c r="W107" s="318">
        <v>9.5527635492620764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33.807148386264593</v>
      </c>
      <c r="C110" s="225">
        <v>39.763556320199292</v>
      </c>
      <c r="D110" s="225">
        <v>40.628508402725913</v>
      </c>
      <c r="E110" s="225">
        <v>38.46731717495441</v>
      </c>
      <c r="F110" s="225">
        <v>42.417490073148677</v>
      </c>
      <c r="G110" s="225">
        <v>48.272924897926188</v>
      </c>
      <c r="H110" s="225">
        <v>53.242543676677101</v>
      </c>
      <c r="I110" s="225">
        <v>54.708947079013619</v>
      </c>
      <c r="J110" s="225">
        <v>57.520654062159281</v>
      </c>
      <c r="K110" s="225">
        <v>59.738765379761972</v>
      </c>
      <c r="L110" s="225">
        <v>63.728192961430622</v>
      </c>
      <c r="M110" s="225">
        <v>65.181045189643655</v>
      </c>
      <c r="N110" s="225">
        <v>92.280500620999291</v>
      </c>
      <c r="O110" s="225">
        <v>41.110155727524592</v>
      </c>
      <c r="P110" s="225">
        <v>33.576956147893377</v>
      </c>
      <c r="Q110" s="225">
        <v>28.914684245724651</v>
      </c>
      <c r="R110" s="225">
        <v>33.147033533963892</v>
      </c>
      <c r="S110" s="225">
        <v>34.537116652335918</v>
      </c>
      <c r="T110" s="225">
        <v>31.780835005254591</v>
      </c>
      <c r="U110" s="225">
        <v>33.777586701060478</v>
      </c>
      <c r="V110" s="225">
        <v>30.753797649756379</v>
      </c>
      <c r="W110" s="225">
        <v>29.47394966934073</v>
      </c>
      <c r="DA110" s="89" t="s">
        <v>1090</v>
      </c>
    </row>
    <row r="111" spans="1:105" ht="12" customHeight="1" x14ac:dyDescent="0.25">
      <c r="A111" s="55" t="s">
        <v>92</v>
      </c>
      <c r="B111" s="261">
        <v>9.4500522294565695E-2</v>
      </c>
      <c r="C111" s="261">
        <v>0.1112662186137096</v>
      </c>
      <c r="D111" s="261">
        <v>0.1185517428380552</v>
      </c>
      <c r="E111" s="261">
        <v>0.10560773674574681</v>
      </c>
      <c r="F111" s="261">
        <v>0.1177401827970989</v>
      </c>
      <c r="G111" s="261">
        <v>0.1304191715286806</v>
      </c>
      <c r="H111" s="261">
        <v>0.1591105756020624</v>
      </c>
      <c r="I111" s="261">
        <v>0.11721993390809669</v>
      </c>
      <c r="J111" s="261">
        <v>0.113975883279589</v>
      </c>
      <c r="K111" s="261">
        <v>0.11045253475844059</v>
      </c>
      <c r="L111" s="261">
        <v>0.12363378954323639</v>
      </c>
      <c r="M111" s="261">
        <v>0.12811605522504441</v>
      </c>
      <c r="N111" s="261">
        <v>0.1172367061688183</v>
      </c>
      <c r="O111" s="261">
        <v>0.13447038145831719</v>
      </c>
      <c r="P111" s="261">
        <v>0.12909358919773481</v>
      </c>
      <c r="Q111" s="261">
        <v>0.1232390258623048</v>
      </c>
      <c r="R111" s="261">
        <v>0.1505504046275844</v>
      </c>
      <c r="S111" s="261">
        <v>0.14493975245548901</v>
      </c>
      <c r="T111" s="261">
        <v>0.14712302409992881</v>
      </c>
      <c r="U111" s="261">
        <v>0.14130220231456331</v>
      </c>
      <c r="V111" s="261">
        <v>0.13386988348373799</v>
      </c>
      <c r="W111" s="261">
        <v>0.13187877839071041</v>
      </c>
      <c r="DA111" s="67" t="s">
        <v>1091</v>
      </c>
    </row>
    <row r="112" spans="1:105" ht="12" customHeight="1" x14ac:dyDescent="0.25">
      <c r="A112" s="202" t="s">
        <v>93</v>
      </c>
      <c r="B112" s="226">
        <v>0.75412588828501337</v>
      </c>
      <c r="C112" s="226">
        <v>0.88791822426788247</v>
      </c>
      <c r="D112" s="226">
        <v>0.94605761116122411</v>
      </c>
      <c r="E112" s="226">
        <v>0.84276283717149336</v>
      </c>
      <c r="F112" s="226">
        <v>0.93958126138111309</v>
      </c>
      <c r="G112" s="226">
        <v>1.040761163963615</v>
      </c>
      <c r="H112" s="226">
        <v>1.269722126904532</v>
      </c>
      <c r="I112" s="226">
        <v>0.93542961072329855</v>
      </c>
      <c r="J112" s="226">
        <v>0.90954168436624305</v>
      </c>
      <c r="K112" s="226">
        <v>0.88142492618615143</v>
      </c>
      <c r="L112" s="226">
        <v>0.98661297416656801</v>
      </c>
      <c r="M112" s="226">
        <v>1.022382010217888</v>
      </c>
      <c r="N112" s="226">
        <v>0.93556345544403019</v>
      </c>
      <c r="O112" s="226">
        <v>1.0730903216511609</v>
      </c>
      <c r="P112" s="226">
        <v>1.030182852558061</v>
      </c>
      <c r="Q112" s="226">
        <v>0.98346271103239047</v>
      </c>
      <c r="R112" s="226">
        <v>1.201410900857786</v>
      </c>
      <c r="S112" s="226">
        <v>1.1566372006664689</v>
      </c>
      <c r="T112" s="226">
        <v>1.174059979168143</v>
      </c>
      <c r="U112" s="226">
        <v>1.1276090993967609</v>
      </c>
      <c r="V112" s="226">
        <v>1.068298273337593</v>
      </c>
      <c r="W112" s="226">
        <v>1.0524090077495369</v>
      </c>
      <c r="DA112" s="174" t="s">
        <v>1092</v>
      </c>
    </row>
    <row r="113" spans="1:105" ht="12" customHeight="1" x14ac:dyDescent="0.25">
      <c r="A113" s="202" t="s">
        <v>94</v>
      </c>
      <c r="B113" s="226">
        <v>0.92462735521863681</v>
      </c>
      <c r="C113" s="226">
        <v>1.08866900355628</v>
      </c>
      <c r="D113" s="226">
        <v>1.1599532126947241</v>
      </c>
      <c r="E113" s="226">
        <v>1.033304366440112</v>
      </c>
      <c r="F113" s="226">
        <v>1.152012615160972</v>
      </c>
      <c r="G113" s="226">
        <v>1.276068435521273</v>
      </c>
      <c r="H113" s="226">
        <v>1.556795530163011</v>
      </c>
      <c r="I113" s="226">
        <v>1.1469223115032401</v>
      </c>
      <c r="J113" s="226">
        <v>1.1151813445752199</v>
      </c>
      <c r="K113" s="226">
        <v>1.080707625853665</v>
      </c>
      <c r="L113" s="226">
        <v>1.209677799289729</v>
      </c>
      <c r="M113" s="226">
        <v>1.25353391100347</v>
      </c>
      <c r="N113" s="226">
        <v>1.1470864173800721</v>
      </c>
      <c r="O113" s="226">
        <v>1.315706941549837</v>
      </c>
      <c r="P113" s="226">
        <v>1.263098457630923</v>
      </c>
      <c r="Q113" s="226">
        <v>1.2058152883810771</v>
      </c>
      <c r="R113" s="226">
        <v>1.4730397153149279</v>
      </c>
      <c r="S113" s="226">
        <v>1.418143061275646</v>
      </c>
      <c r="T113" s="226">
        <v>1.439504982218577</v>
      </c>
      <c r="U113" s="226">
        <v>1.3825519525218199</v>
      </c>
      <c r="V113" s="226">
        <v>1.309831451758164</v>
      </c>
      <c r="W113" s="226">
        <v>1.2903497579915431</v>
      </c>
      <c r="DA113" s="174" t="s">
        <v>1093</v>
      </c>
    </row>
    <row r="114" spans="1:105" ht="12" customHeight="1" x14ac:dyDescent="0.25">
      <c r="A114" s="202" t="s">
        <v>95</v>
      </c>
      <c r="B114" s="226">
        <v>1.7121599093527169</v>
      </c>
      <c r="C114" s="226">
        <v>2.0159206970501962</v>
      </c>
      <c r="D114" s="226">
        <v>2.1479197822685849</v>
      </c>
      <c r="E114" s="226">
        <v>1.9134003557136039</v>
      </c>
      <c r="F114" s="226">
        <v>2.133215942200624</v>
      </c>
      <c r="G114" s="226">
        <v>2.3629337857664199</v>
      </c>
      <c r="H114" s="226">
        <v>2.882764476694871</v>
      </c>
      <c r="I114" s="226">
        <v>2.1237900758772792</v>
      </c>
      <c r="J114" s="226">
        <v>2.0650143855934928</v>
      </c>
      <c r="K114" s="226">
        <v>2.0011783777269589</v>
      </c>
      <c r="L114" s="226">
        <v>2.239996274702635</v>
      </c>
      <c r="M114" s="226">
        <v>2.3212059380687018</v>
      </c>
      <c r="N114" s="226">
        <v>2.1240939555987861</v>
      </c>
      <c r="O114" s="226">
        <v>2.436333583539755</v>
      </c>
      <c r="P114" s="226">
        <v>2.3389168928595478</v>
      </c>
      <c r="Q114" s="226">
        <v>2.2328439486440259</v>
      </c>
      <c r="R114" s="226">
        <v>2.7276713491244129</v>
      </c>
      <c r="S114" s="226">
        <v>2.6260175859373609</v>
      </c>
      <c r="T114" s="226">
        <v>2.6655740888018049</v>
      </c>
      <c r="U114" s="226">
        <v>2.560112473792691</v>
      </c>
      <c r="V114" s="226">
        <v>2.4254537647540189</v>
      </c>
      <c r="W114" s="226">
        <v>2.3893789343423562</v>
      </c>
      <c r="DA114" s="174" t="s">
        <v>1094</v>
      </c>
    </row>
    <row r="115" spans="1:105" ht="12" customHeight="1" x14ac:dyDescent="0.25">
      <c r="A115" s="56" t="s">
        <v>96</v>
      </c>
      <c r="B115" s="262">
        <v>2.492685012033236</v>
      </c>
      <c r="C115" s="262">
        <v>2.9600708194488461</v>
      </c>
      <c r="D115" s="262">
        <v>3.147022368520298</v>
      </c>
      <c r="E115" s="262">
        <v>2.8076417530211022</v>
      </c>
      <c r="F115" s="262">
        <v>3.1294433531441488</v>
      </c>
      <c r="G115" s="262">
        <v>3.4647919419083721</v>
      </c>
      <c r="H115" s="262">
        <v>4.1931808296016504</v>
      </c>
      <c r="I115" s="262">
        <v>3.0925854255196539</v>
      </c>
      <c r="J115" s="262">
        <v>3.012912970659166</v>
      </c>
      <c r="K115" s="262">
        <v>2.9272068023132811</v>
      </c>
      <c r="L115" s="262">
        <v>3.2784730067118</v>
      </c>
      <c r="M115" s="262">
        <v>3.3994654658092061</v>
      </c>
      <c r="N115" s="262">
        <v>4.9292277417398012</v>
      </c>
      <c r="O115" s="262">
        <v>2.1006701057345278</v>
      </c>
      <c r="P115" s="262">
        <v>1.7827430111027349</v>
      </c>
      <c r="Q115" s="262">
        <v>1.4899576961784149</v>
      </c>
      <c r="R115" s="262">
        <v>1.710550195011928</v>
      </c>
      <c r="S115" s="262">
        <v>1.7832709537692371</v>
      </c>
      <c r="T115" s="262">
        <v>1.582617031212463</v>
      </c>
      <c r="U115" s="262">
        <v>1.759368743205723</v>
      </c>
      <c r="V115" s="262">
        <v>1.592957915227295</v>
      </c>
      <c r="W115" s="262">
        <v>1.5658095250221979</v>
      </c>
      <c r="DA115" s="68" t="s">
        <v>1095</v>
      </c>
    </row>
    <row r="116" spans="1:105" ht="12" customHeight="1" x14ac:dyDescent="0.25">
      <c r="A116" s="37" t="s">
        <v>160</v>
      </c>
      <c r="B116" s="228">
        <v>9.8355854711020922E-3</v>
      </c>
      <c r="C116" s="228">
        <v>1.5578715026186841E-2</v>
      </c>
      <c r="D116" s="228">
        <v>1.768038655622154E-2</v>
      </c>
      <c r="E116" s="228">
        <v>2.2300820218179088E-2</v>
      </c>
      <c r="F116" s="228">
        <v>1.913602314107422E-2</v>
      </c>
      <c r="G116" s="228">
        <v>2.8245935022970389E-2</v>
      </c>
      <c r="H116" s="228">
        <v>1.7111873849255371E-2</v>
      </c>
      <c r="I116" s="228">
        <v>2.423765467535495E-2</v>
      </c>
      <c r="J116" s="228">
        <v>2.6388705225782311E-2</v>
      </c>
      <c r="K116" s="228">
        <v>1.992888627917783E-2</v>
      </c>
      <c r="L116" s="228">
        <v>2.721527297881584E-2</v>
      </c>
      <c r="M116" s="228">
        <v>1.9893959694687002E-2</v>
      </c>
      <c r="N116" s="228">
        <v>2.6487642943734981E-2</v>
      </c>
      <c r="O116" s="228">
        <v>1.8286560205061829E-2</v>
      </c>
      <c r="P116" s="228">
        <v>1.4781404597244851E-2</v>
      </c>
      <c r="Q116" s="228">
        <v>1.228485634966537E-2</v>
      </c>
      <c r="R116" s="228">
        <v>1.514919811300597E-2</v>
      </c>
      <c r="S116" s="228">
        <v>1.696166849954164E-2</v>
      </c>
      <c r="T116" s="228">
        <v>1.485846058478427E-2</v>
      </c>
      <c r="U116" s="228">
        <v>1.7116660574925741E-2</v>
      </c>
      <c r="V116" s="228">
        <v>6.3806028751943406E-3</v>
      </c>
      <c r="W116" s="228">
        <v>5.6351972108296773E-3</v>
      </c>
      <c r="DA116" s="69" t="s">
        <v>1096</v>
      </c>
    </row>
    <row r="117" spans="1:105" ht="12" customHeight="1" x14ac:dyDescent="0.25">
      <c r="A117" s="37" t="s">
        <v>162</v>
      </c>
      <c r="B117" s="228">
        <v>9.1978531905764674E-2</v>
      </c>
      <c r="C117" s="228">
        <v>5.666872565319802E-2</v>
      </c>
      <c r="D117" s="228">
        <v>5.5234623002520758E-2</v>
      </c>
      <c r="E117" s="228">
        <v>5.9674020579874143E-2</v>
      </c>
      <c r="F117" s="228">
        <v>6.5689805926556155E-2</v>
      </c>
      <c r="G117" s="228">
        <v>8.5434879373710415E-2</v>
      </c>
      <c r="H117" s="228">
        <v>8.0174910666768767E-2</v>
      </c>
      <c r="I117" s="228">
        <v>0.15513312524658729</v>
      </c>
      <c r="J117" s="228">
        <v>0.1528703508731708</v>
      </c>
      <c r="K117" s="228">
        <v>7.8568446375552506E-2</v>
      </c>
      <c r="L117" s="228">
        <v>9.9738402649767466E-2</v>
      </c>
      <c r="M117" s="228">
        <v>0.1351578964043432</v>
      </c>
      <c r="N117" s="228">
        <v>0.15194178646106271</v>
      </c>
      <c r="O117" s="228">
        <v>6.6585579128509945E-2</v>
      </c>
      <c r="P117" s="228">
        <v>5.7041802595619077E-2</v>
      </c>
      <c r="Q117" s="228">
        <v>5.3423446822137961E-2</v>
      </c>
      <c r="R117" s="228">
        <v>8.9983915139686801E-2</v>
      </c>
      <c r="S117" s="228">
        <v>0.2004937264519995</v>
      </c>
      <c r="T117" s="228">
        <v>0.19056137617545671</v>
      </c>
      <c r="U117" s="228">
        <v>0.18157989072001701</v>
      </c>
      <c r="V117" s="228">
        <v>0.16832556596586271</v>
      </c>
      <c r="W117" s="228">
        <v>0.1460219978619266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2.390870894656369</v>
      </c>
      <c r="C120" s="228">
        <v>2.8878233787694612</v>
      </c>
      <c r="D120" s="228">
        <v>3.0741073589615562</v>
      </c>
      <c r="E120" s="228">
        <v>2.725666912223049</v>
      </c>
      <c r="F120" s="228">
        <v>3.0446175240765192</v>
      </c>
      <c r="G120" s="228">
        <v>3.3511111275116909</v>
      </c>
      <c r="H120" s="228">
        <v>4.0958940450856254</v>
      </c>
      <c r="I120" s="228">
        <v>2.9132146455977121</v>
      </c>
      <c r="J120" s="228">
        <v>2.833653914560212</v>
      </c>
      <c r="K120" s="228">
        <v>2.8287094696585502</v>
      </c>
      <c r="L120" s="228">
        <v>3.1515193310832168</v>
      </c>
      <c r="M120" s="228">
        <v>3.2444136097101759</v>
      </c>
      <c r="N120" s="228">
        <v>4.7507983123350037</v>
      </c>
      <c r="O120" s="228">
        <v>2.0157979664009562</v>
      </c>
      <c r="P120" s="228">
        <v>1.710919803909871</v>
      </c>
      <c r="Q120" s="228">
        <v>1.424249393006612</v>
      </c>
      <c r="R120" s="228">
        <v>1.605417081759235</v>
      </c>
      <c r="S120" s="228">
        <v>1.5658155588176961</v>
      </c>
      <c r="T120" s="228">
        <v>1.3771971944522221</v>
      </c>
      <c r="U120" s="228">
        <v>1.56067219191078</v>
      </c>
      <c r="V120" s="228">
        <v>1.418251746386239</v>
      </c>
      <c r="W120" s="228">
        <v>1.414152329949441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12.881920095464157</v>
      </c>
      <c r="C121" s="263">
        <f t="shared" si="4"/>
        <v>15.057202319680165</v>
      </c>
      <c r="D121" s="263">
        <f t="shared" si="4"/>
        <v>14.772788648651893</v>
      </c>
      <c r="E121" s="263">
        <f t="shared" si="4"/>
        <v>14.806342300529458</v>
      </c>
      <c r="F121" s="263">
        <f t="shared" si="4"/>
        <v>16.196980407281941</v>
      </c>
      <c r="G121" s="263">
        <f t="shared" si="4"/>
        <v>18.878779317300069</v>
      </c>
      <c r="H121" s="263">
        <f t="shared" si="4"/>
        <v>19.011704349738391</v>
      </c>
      <c r="I121" s="263">
        <f t="shared" si="4"/>
        <v>26.83656902234782</v>
      </c>
      <c r="J121" s="263">
        <f t="shared" si="4"/>
        <v>29.822554904132272</v>
      </c>
      <c r="K121" s="263">
        <f t="shared" si="4"/>
        <v>32.698149283969315</v>
      </c>
      <c r="L121" s="263">
        <f t="shared" si="4"/>
        <v>33.705437648181949</v>
      </c>
      <c r="M121" s="263">
        <f t="shared" si="4"/>
        <v>33.983940105494028</v>
      </c>
      <c r="N121" s="263">
        <f t="shared" si="4"/>
        <v>50.903204612131397</v>
      </c>
      <c r="O121" s="263">
        <f t="shared" si="4"/>
        <v>18.327475419642266</v>
      </c>
      <c r="P121" s="263">
        <f t="shared" si="4"/>
        <v>13.791236155619078</v>
      </c>
      <c r="Q121" s="263">
        <f t="shared" si="4"/>
        <v>11.545358781142381</v>
      </c>
      <c r="R121" s="263">
        <f t="shared" si="4"/>
        <v>12.903367838629208</v>
      </c>
      <c r="S121" s="263">
        <f t="shared" si="4"/>
        <v>13.897931796078074</v>
      </c>
      <c r="T121" s="263">
        <f t="shared" si="4"/>
        <v>12.363341896387844</v>
      </c>
      <c r="U121" s="263">
        <f t="shared" si="4"/>
        <v>13.451570862691227</v>
      </c>
      <c r="V121" s="263">
        <f t="shared" si="4"/>
        <v>12.066398274589211</v>
      </c>
      <c r="W121" s="263">
        <f t="shared" si="4"/>
        <v>11.275973337818897</v>
      </c>
      <c r="DA121" s="70"/>
    </row>
    <row r="122" spans="1:105" ht="12" customHeight="1" x14ac:dyDescent="0.25">
      <c r="A122" s="60" t="s">
        <v>1054</v>
      </c>
      <c r="B122" s="264">
        <v>12.85574581264968</v>
      </c>
      <c r="C122" s="264">
        <v>15.026384358012031</v>
      </c>
      <c r="D122" s="264">
        <v>14.739952778861459</v>
      </c>
      <c r="E122" s="264">
        <v>14.77709159691574</v>
      </c>
      <c r="F122" s="264">
        <v>16.16436931933945</v>
      </c>
      <c r="G122" s="264">
        <v>18.842656466366179</v>
      </c>
      <c r="H122" s="264">
        <v>18.967634696963341</v>
      </c>
      <c r="I122" s="264">
        <v>26.80410203034495</v>
      </c>
      <c r="J122" s="264">
        <v>29.790986433074611</v>
      </c>
      <c r="K122" s="264">
        <v>32.667556692392608</v>
      </c>
      <c r="L122" s="264">
        <v>33.671194178470287</v>
      </c>
      <c r="M122" s="264">
        <v>33.948455160214223</v>
      </c>
      <c r="N122" s="264">
        <v>50.851725391479562</v>
      </c>
      <c r="O122" s="264">
        <v>18.305813944487749</v>
      </c>
      <c r="P122" s="264">
        <v>13.77282609256546</v>
      </c>
      <c r="Q122" s="264">
        <v>11.52996659740298</v>
      </c>
      <c r="R122" s="264">
        <v>12.88561465317961</v>
      </c>
      <c r="S122" s="264">
        <v>13.879326203190461</v>
      </c>
      <c r="T122" s="264">
        <v>12.34687960501558</v>
      </c>
      <c r="U122" s="264">
        <v>13.43328088841265</v>
      </c>
      <c r="V122" s="264">
        <v>12.04983080834109</v>
      </c>
      <c r="W122" s="264">
        <v>11.259652286713351</v>
      </c>
      <c r="DA122" s="72" t="s">
        <v>1101</v>
      </c>
    </row>
    <row r="123" spans="1:105" ht="12" customHeight="1" x14ac:dyDescent="0.25">
      <c r="A123" s="64" t="s">
        <v>30</v>
      </c>
      <c r="B123" s="231">
        <v>1.558452611129038</v>
      </c>
      <c r="C123" s="231">
        <v>2.122697770756087</v>
      </c>
      <c r="D123" s="231">
        <v>2.3701720360398602</v>
      </c>
      <c r="E123" s="231">
        <v>2.252564324059902</v>
      </c>
      <c r="F123" s="231">
        <v>2.2487340741701041</v>
      </c>
      <c r="G123" s="231">
        <v>2.720827994844929</v>
      </c>
      <c r="H123" s="231">
        <v>0.9207459388067889</v>
      </c>
      <c r="I123" s="231">
        <v>0.25666157059564643</v>
      </c>
      <c r="J123" s="231">
        <v>0.24094536714449361</v>
      </c>
      <c r="K123" s="231">
        <v>0</v>
      </c>
      <c r="L123" s="231">
        <v>0</v>
      </c>
      <c r="M123" s="231">
        <v>7.561715594749599E-2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1102</v>
      </c>
    </row>
    <row r="124" spans="1:105" ht="12" customHeight="1" x14ac:dyDescent="0.25">
      <c r="A124" s="64" t="s">
        <v>32</v>
      </c>
      <c r="B124" s="231">
        <v>7.8953519110804304</v>
      </c>
      <c r="C124" s="231">
        <v>9.3477141104075923</v>
      </c>
      <c r="D124" s="231">
        <v>8.3894751596364205</v>
      </c>
      <c r="E124" s="231">
        <v>8.9679527297254644</v>
      </c>
      <c r="F124" s="231">
        <v>9.8626616702877978</v>
      </c>
      <c r="G124" s="231">
        <v>11.2535971381918</v>
      </c>
      <c r="H124" s="231">
        <v>12.737440274960189</v>
      </c>
      <c r="I124" s="231">
        <v>9.1791384376971266</v>
      </c>
      <c r="J124" s="231">
        <v>11.32873616719113</v>
      </c>
      <c r="K124" s="231">
        <v>13.03062063809821</v>
      </c>
      <c r="L124" s="231">
        <v>13.82793309571773</v>
      </c>
      <c r="M124" s="231">
        <v>12.918661429042039</v>
      </c>
      <c r="N124" s="231">
        <v>16.804686619475209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0.26365829372195893</v>
      </c>
      <c r="C125" s="231">
        <v>0.61587922291602903</v>
      </c>
      <c r="D125" s="231">
        <v>0.49886901374686132</v>
      </c>
      <c r="E125" s="231">
        <v>0.54558633216081742</v>
      </c>
      <c r="F125" s="231">
        <v>0.58973482137093369</v>
      </c>
      <c r="G125" s="231">
        <v>0.65214063830690427</v>
      </c>
      <c r="H125" s="231">
        <v>0.78575189726037475</v>
      </c>
      <c r="I125" s="231">
        <v>0.26903653640258268</v>
      </c>
      <c r="J125" s="231">
        <v>0.22860008778712651</v>
      </c>
      <c r="K125" s="231">
        <v>0.1569127293803976</v>
      </c>
      <c r="L125" s="231">
        <v>0.31107798534338621</v>
      </c>
      <c r="M125" s="231">
        <v>0.51062979149139021</v>
      </c>
      <c r="N125" s="231">
        <v>0.52282861457766183</v>
      </c>
      <c r="O125" s="231">
        <v>1.8737329356948991</v>
      </c>
      <c r="P125" s="231">
        <v>1.896839974583663</v>
      </c>
      <c r="Q125" s="231">
        <v>1.5679989526272331</v>
      </c>
      <c r="R125" s="231">
        <v>1.660986738908377</v>
      </c>
      <c r="S125" s="231">
        <v>1.458829374272882</v>
      </c>
      <c r="T125" s="231">
        <v>1.505894036264406</v>
      </c>
      <c r="U125" s="231">
        <v>1.86738816284271</v>
      </c>
      <c r="V125" s="231">
        <v>1.717274978814175</v>
      </c>
      <c r="W125" s="231">
        <v>1.7493598282086531</v>
      </c>
      <c r="DA125" s="73" t="s">
        <v>1104</v>
      </c>
    </row>
    <row r="126" spans="1:105" ht="12" customHeight="1" x14ac:dyDescent="0.25">
      <c r="A126" s="64" t="s">
        <v>160</v>
      </c>
      <c r="B126" s="231">
        <v>7.1400923777196784E-2</v>
      </c>
      <c r="C126" s="231">
        <v>0.11107373579587369</v>
      </c>
      <c r="D126" s="231">
        <v>0.15050843125323321</v>
      </c>
      <c r="E126" s="231">
        <v>0.14729906172705651</v>
      </c>
      <c r="F126" s="231">
        <v>0.1322410557167458</v>
      </c>
      <c r="G126" s="231">
        <v>0.1749415970763516</v>
      </c>
      <c r="H126" s="231">
        <v>0.1780756869631766</v>
      </c>
      <c r="I126" s="231">
        <v>7.213285553519258E-2</v>
      </c>
      <c r="J126" s="231">
        <v>6.1187440113918572E-2</v>
      </c>
      <c r="K126" s="231">
        <v>3.9176489297877003E-2</v>
      </c>
      <c r="L126" s="231">
        <v>5.9715816396649343E-2</v>
      </c>
      <c r="M126" s="231">
        <v>4.4444843473987632E-2</v>
      </c>
      <c r="N126" s="231">
        <v>5.6702658830317679E-2</v>
      </c>
      <c r="O126" s="231">
        <v>4.4626010286752907E-2</v>
      </c>
      <c r="P126" s="231">
        <v>4.5042370004491461E-2</v>
      </c>
      <c r="Q126" s="231">
        <v>3.7459764345485723E-2</v>
      </c>
      <c r="R126" s="231">
        <v>5.0816110709362552E-2</v>
      </c>
      <c r="S126" s="231">
        <v>5.658836600903118E-2</v>
      </c>
      <c r="T126" s="231">
        <v>4.8827419375427242E-2</v>
      </c>
      <c r="U126" s="231">
        <v>5.6801070560616722E-2</v>
      </c>
      <c r="V126" s="231">
        <v>2.150102921760751E-2</v>
      </c>
      <c r="W126" s="231">
        <v>2.0926685517359472E-2</v>
      </c>
      <c r="DA126" s="73" t="s">
        <v>1105</v>
      </c>
    </row>
    <row r="127" spans="1:105" ht="12" customHeight="1" x14ac:dyDescent="0.25">
      <c r="A127" s="64" t="s">
        <v>70</v>
      </c>
      <c r="B127" s="231">
        <v>1.40732259979539</v>
      </c>
      <c r="C127" s="231">
        <v>1.561491755124756</v>
      </c>
      <c r="D127" s="231">
        <v>1.627264075350066</v>
      </c>
      <c r="E127" s="231">
        <v>1.3832721216738111</v>
      </c>
      <c r="F127" s="231">
        <v>1.60013307162464</v>
      </c>
      <c r="G127" s="231">
        <v>1.5954142651129919</v>
      </c>
      <c r="H127" s="231">
        <v>1.258221858571666</v>
      </c>
      <c r="I127" s="231">
        <v>0.49064129424090391</v>
      </c>
      <c r="J127" s="231">
        <v>0.33420517534808047</v>
      </c>
      <c r="K127" s="231">
        <v>0.19309843503764071</v>
      </c>
      <c r="L127" s="231">
        <v>0.34453419398990759</v>
      </c>
      <c r="M127" s="231">
        <v>0.3532688964513413</v>
      </c>
      <c r="N127" s="231">
        <v>0.42187392754793729</v>
      </c>
      <c r="O127" s="231">
        <v>0.35328706258687231</v>
      </c>
      <c r="P127" s="231">
        <v>0.41077053126827118</v>
      </c>
      <c r="Q127" s="231">
        <v>0.35091835737149468</v>
      </c>
      <c r="R127" s="231">
        <v>0.26986856123972019</v>
      </c>
      <c r="S127" s="231">
        <v>0.2903177585954349</v>
      </c>
      <c r="T127" s="231">
        <v>0.23188177220839701</v>
      </c>
      <c r="U127" s="231">
        <v>0.26969798610347662</v>
      </c>
      <c r="V127" s="231">
        <v>0.24442671600448529</v>
      </c>
      <c r="W127" s="231">
        <v>0.247530439882088</v>
      </c>
      <c r="DA127" s="73" t="s">
        <v>1106</v>
      </c>
    </row>
    <row r="128" spans="1:105" ht="12" customHeight="1" x14ac:dyDescent="0.25">
      <c r="A128" s="64" t="s">
        <v>34</v>
      </c>
      <c r="B128" s="231">
        <v>0.38442097056250718</v>
      </c>
      <c r="C128" s="231">
        <v>0.4440751875001121</v>
      </c>
      <c r="D128" s="231">
        <v>0.50892081677474454</v>
      </c>
      <c r="E128" s="231">
        <v>0.48799012050542973</v>
      </c>
      <c r="F128" s="231">
        <v>0.47993026709176467</v>
      </c>
      <c r="G128" s="231">
        <v>0.75963397409290812</v>
      </c>
      <c r="H128" s="231">
        <v>1.1377190435163651</v>
      </c>
      <c r="I128" s="231">
        <v>0.77709589000376633</v>
      </c>
      <c r="J128" s="231">
        <v>0.85107031427605762</v>
      </c>
      <c r="K128" s="231">
        <v>0.97266351688832364</v>
      </c>
      <c r="L128" s="231">
        <v>0.70588489211240346</v>
      </c>
      <c r="M128" s="231">
        <v>0.80101855202817818</v>
      </c>
      <c r="N128" s="231">
        <v>1.1531689251168289</v>
      </c>
      <c r="O128" s="231">
        <v>2.9531547211643741</v>
      </c>
      <c r="P128" s="231">
        <v>2.4427323049674392</v>
      </c>
      <c r="Q128" s="231">
        <v>2.063662819575975</v>
      </c>
      <c r="R128" s="231">
        <v>2.5155266195827819</v>
      </c>
      <c r="S128" s="231">
        <v>2.2745625388144708</v>
      </c>
      <c r="T128" s="231">
        <v>2.095316485719918</v>
      </c>
      <c r="U128" s="231">
        <v>2.160913739521833</v>
      </c>
      <c r="V128" s="231">
        <v>1.87751519121876</v>
      </c>
      <c r="W128" s="231">
        <v>1.497717097634607</v>
      </c>
      <c r="DA128" s="73" t="s">
        <v>1107</v>
      </c>
    </row>
    <row r="129" spans="1:105" ht="12" customHeight="1" x14ac:dyDescent="0.25">
      <c r="A129" s="64" t="s">
        <v>162</v>
      </c>
      <c r="B129" s="231">
        <v>0.6677133928668999</v>
      </c>
      <c r="C129" s="231">
        <v>0.4040389114578235</v>
      </c>
      <c r="D129" s="231">
        <v>0.47019766409167091</v>
      </c>
      <c r="E129" s="231">
        <v>0.39415264348578449</v>
      </c>
      <c r="F129" s="231">
        <v>0.45395478577312592</v>
      </c>
      <c r="G129" s="231">
        <v>0.52914213077059591</v>
      </c>
      <c r="H129" s="231">
        <v>0.83434476083502951</v>
      </c>
      <c r="I129" s="231">
        <v>0.46168639094909247</v>
      </c>
      <c r="J129" s="231">
        <v>0.35446018890335912</v>
      </c>
      <c r="K129" s="231">
        <v>0.1544509741017821</v>
      </c>
      <c r="L129" s="231">
        <v>0.2188462392041656</v>
      </c>
      <c r="M129" s="231">
        <v>0.30195454510590752</v>
      </c>
      <c r="N129" s="231">
        <v>0.32526500368763123</v>
      </c>
      <c r="O129" s="231">
        <v>0.16249358577102821</v>
      </c>
      <c r="P129" s="231">
        <v>0.17381960972192961</v>
      </c>
      <c r="Q129" s="231">
        <v>0.16290216763791371</v>
      </c>
      <c r="R129" s="231">
        <v>0.30183990992067672</v>
      </c>
      <c r="S129" s="231">
        <v>0.66889718869856007</v>
      </c>
      <c r="T129" s="231">
        <v>0.62621697437525403</v>
      </c>
      <c r="U129" s="231">
        <v>0.60256684649607839</v>
      </c>
      <c r="V129" s="231">
        <v>0.56721488277737397</v>
      </c>
      <c r="W129" s="231">
        <v>0.54226255329636852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0.60742510971625774</v>
      </c>
      <c r="C131" s="231">
        <v>0.41941366405375141</v>
      </c>
      <c r="D131" s="231">
        <v>0.72454558196859964</v>
      </c>
      <c r="E131" s="231">
        <v>0.59827426357747315</v>
      </c>
      <c r="F131" s="231">
        <v>0.79697957330433256</v>
      </c>
      <c r="G131" s="231">
        <v>1.1569587279697</v>
      </c>
      <c r="H131" s="231">
        <v>1.1153352360497459</v>
      </c>
      <c r="I131" s="231">
        <v>0.84858841609759339</v>
      </c>
      <c r="J131" s="231">
        <v>0.84384171818347076</v>
      </c>
      <c r="K131" s="231">
        <v>0.941643545811921</v>
      </c>
      <c r="L131" s="231">
        <v>1.031732259258604</v>
      </c>
      <c r="M131" s="231">
        <v>0.98019589409427421</v>
      </c>
      <c r="N131" s="231">
        <v>2.3409779671235329</v>
      </c>
      <c r="O131" s="231">
        <v>0.72100814239573607</v>
      </c>
      <c r="P131" s="231">
        <v>0.53932003820647623</v>
      </c>
      <c r="Q131" s="231">
        <v>0.45639575139284061</v>
      </c>
      <c r="R131" s="231">
        <v>0.52542377852891708</v>
      </c>
      <c r="S131" s="231">
        <v>0.61613356849117051</v>
      </c>
      <c r="T131" s="231">
        <v>0.49471513569436631</v>
      </c>
      <c r="U131" s="231">
        <v>0.49215728280183108</v>
      </c>
      <c r="V131" s="231">
        <v>0.4156159077596065</v>
      </c>
      <c r="W131" s="231">
        <v>0.41080585512709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14.44912063882304</v>
      </c>
      <c r="J132" s="231">
        <v>15.547939974126971</v>
      </c>
      <c r="K132" s="231">
        <v>17.17899036377646</v>
      </c>
      <c r="L132" s="231">
        <v>17.171469696447438</v>
      </c>
      <c r="M132" s="231">
        <v>17.962664052579601</v>
      </c>
      <c r="N132" s="231">
        <v>29.226221675120438</v>
      </c>
      <c r="O132" s="231">
        <v>12.19751148658808</v>
      </c>
      <c r="P132" s="231">
        <v>8.2643012638131932</v>
      </c>
      <c r="Q132" s="231">
        <v>6.8906287844520344</v>
      </c>
      <c r="R132" s="231">
        <v>7.5611529342897779</v>
      </c>
      <c r="S132" s="231">
        <v>8.5139974083089118</v>
      </c>
      <c r="T132" s="231">
        <v>7.3440277813778154</v>
      </c>
      <c r="U132" s="231">
        <v>7.9837558000861062</v>
      </c>
      <c r="V132" s="231">
        <v>7.2062821025490811</v>
      </c>
      <c r="W132" s="231">
        <v>6.791049827047182</v>
      </c>
      <c r="DA132" s="73" t="s">
        <v>1111</v>
      </c>
    </row>
    <row r="133" spans="1:105" ht="12" customHeight="1" x14ac:dyDescent="0.25">
      <c r="A133" s="60" t="s">
        <v>1066</v>
      </c>
      <c r="B133" s="264">
        <v>2.6174282814476271E-2</v>
      </c>
      <c r="C133" s="264">
        <v>3.0817961668134091E-2</v>
      </c>
      <c r="D133" s="264">
        <v>3.2835869790433493E-2</v>
      </c>
      <c r="E133" s="264">
        <v>2.925070361371845E-2</v>
      </c>
      <c r="F133" s="264">
        <v>3.2611087942490853E-2</v>
      </c>
      <c r="G133" s="264">
        <v>3.6122850933890317E-2</v>
      </c>
      <c r="H133" s="264">
        <v>4.4069652775051121E-2</v>
      </c>
      <c r="I133" s="264">
        <v>3.2466992002870371E-2</v>
      </c>
      <c r="J133" s="264">
        <v>3.156847105765942E-2</v>
      </c>
      <c r="K133" s="264">
        <v>3.0592591576707549E-2</v>
      </c>
      <c r="L133" s="264">
        <v>3.4243469711661013E-2</v>
      </c>
      <c r="M133" s="264">
        <v>3.548494527980197E-2</v>
      </c>
      <c r="N133" s="264">
        <v>5.1479220651837458E-2</v>
      </c>
      <c r="O133" s="264">
        <v>2.1661475154517568E-2</v>
      </c>
      <c r="P133" s="264">
        <v>1.84100630536192E-2</v>
      </c>
      <c r="Q133" s="264">
        <v>1.5392183739401641E-2</v>
      </c>
      <c r="R133" s="264">
        <v>1.7753185449598471E-2</v>
      </c>
      <c r="S133" s="264">
        <v>1.8605592887614271E-2</v>
      </c>
      <c r="T133" s="264">
        <v>1.6462291372263391E-2</v>
      </c>
      <c r="U133" s="264">
        <v>1.8289974278577599E-2</v>
      </c>
      <c r="V133" s="264">
        <v>1.6567466248122109E-2</v>
      </c>
      <c r="W133" s="264">
        <v>1.6321051105546689E-2</v>
      </c>
      <c r="DA133" s="72" t="s">
        <v>1112</v>
      </c>
    </row>
    <row r="134" spans="1:105" ht="12" customHeight="1" x14ac:dyDescent="0.25">
      <c r="A134" s="57" t="s">
        <v>1012</v>
      </c>
      <c r="B134" s="263">
        <v>6.7092938802615034</v>
      </c>
      <c r="C134" s="263">
        <v>7.8987049800527078</v>
      </c>
      <c r="D134" s="263">
        <v>8.1060230264591464</v>
      </c>
      <c r="E134" s="263">
        <v>7.6511969990892652</v>
      </c>
      <c r="F134" s="263">
        <v>8.4121458221285295</v>
      </c>
      <c r="G134" s="263">
        <v>9.565157113968894</v>
      </c>
      <c r="H134" s="263">
        <v>10.59216143382627</v>
      </c>
      <c r="I134" s="263">
        <v>9.0117191484130981</v>
      </c>
      <c r="J134" s="263">
        <v>8.9221242127277964</v>
      </c>
      <c r="K134" s="263">
        <v>8.3909602418488767</v>
      </c>
      <c r="L134" s="263">
        <v>9.4669178282722726</v>
      </c>
      <c r="M134" s="263">
        <v>10.00536682258435</v>
      </c>
      <c r="N134" s="263">
        <v>14.15042973286957</v>
      </c>
      <c r="O134" s="263">
        <v>7.0173054136468007</v>
      </c>
      <c r="P134" s="263">
        <v>5.7977014449305058</v>
      </c>
      <c r="Q134" s="263">
        <v>4.8506154831154946</v>
      </c>
      <c r="R134" s="263">
        <v>5.4218432978946893</v>
      </c>
      <c r="S134" s="263">
        <v>5.7846821833815643</v>
      </c>
      <c r="T134" s="263">
        <v>5.2368446603311396</v>
      </c>
      <c r="U134" s="263">
        <v>5.791647578363909</v>
      </c>
      <c r="V134" s="263">
        <v>5.222294438963794</v>
      </c>
      <c r="W134" s="263">
        <v>5.012185297098747</v>
      </c>
      <c r="DA134" s="70" t="s">
        <v>1113</v>
      </c>
    </row>
    <row r="135" spans="1:105" ht="12" customHeight="1" x14ac:dyDescent="0.25">
      <c r="A135" s="60" t="s">
        <v>1014</v>
      </c>
      <c r="B135" s="264">
        <v>4.6678252525418449</v>
      </c>
      <c r="C135" s="264">
        <v>5.5328557328086987</v>
      </c>
      <c r="D135" s="264">
        <v>5.3632086069180183</v>
      </c>
      <c r="E135" s="264">
        <v>5.53955461375502</v>
      </c>
      <c r="F135" s="264">
        <v>5.9293707408306071</v>
      </c>
      <c r="G135" s="264">
        <v>7.002860136502699</v>
      </c>
      <c r="H135" s="264">
        <v>5.1127163628907901</v>
      </c>
      <c r="I135" s="264">
        <v>5.7793647395248646</v>
      </c>
      <c r="J135" s="264">
        <v>5.798021705631049</v>
      </c>
      <c r="K135" s="264">
        <v>4.1480468064814957</v>
      </c>
      <c r="L135" s="264">
        <v>5.4400271647155503</v>
      </c>
      <c r="M135" s="264">
        <v>6.3986482429924552</v>
      </c>
      <c r="N135" s="264">
        <v>8.0100201811383354</v>
      </c>
      <c r="O135" s="264">
        <v>5.8375585927151032</v>
      </c>
      <c r="P135" s="264">
        <v>4.8059556489870099</v>
      </c>
      <c r="Q135" s="264">
        <v>4.025660952026783</v>
      </c>
      <c r="R135" s="264">
        <v>4.3872129691437136</v>
      </c>
      <c r="S135" s="264">
        <v>4.7763865078134504</v>
      </c>
      <c r="T135" s="264">
        <v>4.4097181254342512</v>
      </c>
      <c r="U135" s="264">
        <v>4.8866406781310907</v>
      </c>
      <c r="V135" s="264">
        <v>4.3981399829398544</v>
      </c>
      <c r="W135" s="264">
        <v>4.1590332108778236</v>
      </c>
      <c r="DA135" s="72" t="s">
        <v>1114</v>
      </c>
    </row>
    <row r="136" spans="1:105" ht="12" customHeight="1" x14ac:dyDescent="0.25">
      <c r="A136" s="59" t="s">
        <v>30</v>
      </c>
      <c r="B136" s="232">
        <v>1.8330595423573259</v>
      </c>
      <c r="C136" s="232">
        <v>2.4390733316051212</v>
      </c>
      <c r="D136" s="232">
        <v>2.484209339366811</v>
      </c>
      <c r="E136" s="232">
        <v>2.6420780689297652</v>
      </c>
      <c r="F136" s="232">
        <v>2.6535551341638151</v>
      </c>
      <c r="G136" s="232">
        <v>3.3589581321945148</v>
      </c>
      <c r="H136" s="232">
        <v>1.183642682633288</v>
      </c>
      <c r="I136" s="232">
        <v>0.95689614303026549</v>
      </c>
      <c r="J136" s="232">
        <v>1.1456523395239511</v>
      </c>
      <c r="K136" s="232">
        <v>0</v>
      </c>
      <c r="L136" s="232">
        <v>0</v>
      </c>
      <c r="M136" s="232">
        <v>0.37626708963864292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1115</v>
      </c>
    </row>
    <row r="137" spans="1:105" ht="12" customHeight="1" x14ac:dyDescent="0.25">
      <c r="A137" s="59" t="s">
        <v>33</v>
      </c>
      <c r="B137" s="297">
        <v>0.31011616765077937</v>
      </c>
      <c r="C137" s="297">
        <v>0.70767238219179462</v>
      </c>
      <c r="D137" s="297">
        <v>0.52287135457952083</v>
      </c>
      <c r="E137" s="297">
        <v>0.63992919869736575</v>
      </c>
      <c r="F137" s="297">
        <v>0.69589992032363635</v>
      </c>
      <c r="G137" s="297">
        <v>0.80509062113657937</v>
      </c>
      <c r="H137" s="297">
        <v>1.010104355999369</v>
      </c>
      <c r="I137" s="297">
        <v>1.0030329956307831</v>
      </c>
      <c r="J137" s="297">
        <v>1.0869527332793429</v>
      </c>
      <c r="K137" s="297">
        <v>1.197268392453007</v>
      </c>
      <c r="L137" s="297">
        <v>1.811517195967592</v>
      </c>
      <c r="M137" s="297">
        <v>2.5408676525821479</v>
      </c>
      <c r="N137" s="297">
        <v>3.156675818440402</v>
      </c>
      <c r="O137" s="297">
        <v>4.4935901887692822</v>
      </c>
      <c r="P137" s="297">
        <v>3.6082438431890882</v>
      </c>
      <c r="Q137" s="297">
        <v>2.9784806227359719</v>
      </c>
      <c r="R137" s="297">
        <v>3.1911830242345269</v>
      </c>
      <c r="S137" s="297">
        <v>2.8157443225663341</v>
      </c>
      <c r="T137" s="297">
        <v>2.752201851003659</v>
      </c>
      <c r="U137" s="297">
        <v>3.2631521001347532</v>
      </c>
      <c r="V137" s="297">
        <v>2.9614035465591479</v>
      </c>
      <c r="W137" s="297">
        <v>2.8419608077300258</v>
      </c>
      <c r="DA137" s="122" t="s">
        <v>1116</v>
      </c>
    </row>
    <row r="138" spans="1:105" ht="12" customHeight="1" x14ac:dyDescent="0.25">
      <c r="A138" s="59" t="s">
        <v>160</v>
      </c>
      <c r="B138" s="297">
        <v>8.3982113879035231E-2</v>
      </c>
      <c r="C138" s="297">
        <v>0.12762861984114229</v>
      </c>
      <c r="D138" s="297">
        <v>0.1577499206333737</v>
      </c>
      <c r="E138" s="297">
        <v>0.1727700365339882</v>
      </c>
      <c r="F138" s="297">
        <v>0.1560473229694431</v>
      </c>
      <c r="G138" s="297">
        <v>0.215971572356671</v>
      </c>
      <c r="H138" s="297">
        <v>0.22892089440221791</v>
      </c>
      <c r="I138" s="297">
        <v>0.26892865607889299</v>
      </c>
      <c r="J138" s="297">
        <v>0.29093538816189041</v>
      </c>
      <c r="K138" s="297">
        <v>0.29892267216837559</v>
      </c>
      <c r="L138" s="297">
        <v>0.34774633169352193</v>
      </c>
      <c r="M138" s="297">
        <v>0.22115526157865401</v>
      </c>
      <c r="N138" s="297">
        <v>0.34235293742583062</v>
      </c>
      <c r="O138" s="297">
        <v>0.1070221898587167</v>
      </c>
      <c r="P138" s="297">
        <v>8.568137345746496E-2</v>
      </c>
      <c r="Q138" s="297">
        <v>7.115641375164225E-2</v>
      </c>
      <c r="R138" s="297">
        <v>9.7630827540451187E-2</v>
      </c>
      <c r="S138" s="297">
        <v>0.109223445265937</v>
      </c>
      <c r="T138" s="297">
        <v>8.9237961469147933E-2</v>
      </c>
      <c r="U138" s="297">
        <v>9.9256563995576072E-2</v>
      </c>
      <c r="V138" s="297">
        <v>3.7078059696451671E-2</v>
      </c>
      <c r="W138" s="297">
        <v>3.3996905106096681E-2</v>
      </c>
      <c r="DA138" s="122" t="s">
        <v>1117</v>
      </c>
    </row>
    <row r="139" spans="1:105" ht="12" customHeight="1" x14ac:dyDescent="0.25">
      <c r="A139" s="59" t="s">
        <v>70</v>
      </c>
      <c r="B139" s="297">
        <v>1.655299687849453</v>
      </c>
      <c r="C139" s="297">
        <v>1.7942228752091629</v>
      </c>
      <c r="D139" s="297">
        <v>1.705557466771475</v>
      </c>
      <c r="E139" s="297">
        <v>1.6224677346612959</v>
      </c>
      <c r="F139" s="297">
        <v>1.88819183927823</v>
      </c>
      <c r="G139" s="297">
        <v>1.969595185794113</v>
      </c>
      <c r="H139" s="297">
        <v>1.6174766928188691</v>
      </c>
      <c r="I139" s="297">
        <v>1.829228898509913</v>
      </c>
      <c r="J139" s="297">
        <v>1.589086130006093</v>
      </c>
      <c r="K139" s="297">
        <v>1.4733709229048</v>
      </c>
      <c r="L139" s="297">
        <v>2.006344538725878</v>
      </c>
      <c r="M139" s="297">
        <v>1.757847909803633</v>
      </c>
      <c r="N139" s="297">
        <v>2.5471429611724821</v>
      </c>
      <c r="O139" s="297">
        <v>0.8472537617377861</v>
      </c>
      <c r="P139" s="297">
        <v>0.78138391233428617</v>
      </c>
      <c r="Q139" s="297">
        <v>0.66658432765025866</v>
      </c>
      <c r="R139" s="297">
        <v>0.51848696394095473</v>
      </c>
      <c r="S139" s="297">
        <v>0.56035379799829088</v>
      </c>
      <c r="T139" s="297">
        <v>0.42379173256378128</v>
      </c>
      <c r="U139" s="297">
        <v>0.47128152960761849</v>
      </c>
      <c r="V139" s="297">
        <v>0.4215085834123804</v>
      </c>
      <c r="W139" s="297">
        <v>0.40213099530553609</v>
      </c>
      <c r="DA139" s="122" t="s">
        <v>1118</v>
      </c>
    </row>
    <row r="140" spans="1:105" ht="12" customHeight="1" x14ac:dyDescent="0.25">
      <c r="A140" s="59" t="s">
        <v>162</v>
      </c>
      <c r="B140" s="297">
        <v>0.78536774080525118</v>
      </c>
      <c r="C140" s="297">
        <v>0.46425852396147782</v>
      </c>
      <c r="D140" s="297">
        <v>0.49282052556683847</v>
      </c>
      <c r="E140" s="297">
        <v>0.46230957493260499</v>
      </c>
      <c r="F140" s="297">
        <v>0.53567652409548183</v>
      </c>
      <c r="G140" s="297">
        <v>0.65324462502082059</v>
      </c>
      <c r="H140" s="297">
        <v>1.072571737037046</v>
      </c>
      <c r="I140" s="297">
        <v>1.721278046275009</v>
      </c>
      <c r="J140" s="297">
        <v>1.685395114659773</v>
      </c>
      <c r="K140" s="297">
        <v>1.1784848189553121</v>
      </c>
      <c r="L140" s="297">
        <v>1.274419098328559</v>
      </c>
      <c r="M140" s="297">
        <v>1.502510329389376</v>
      </c>
      <c r="N140" s="297">
        <v>1.963848464099621</v>
      </c>
      <c r="O140" s="297">
        <v>0.38969245234931821</v>
      </c>
      <c r="P140" s="297">
        <v>0.3306465200061714</v>
      </c>
      <c r="Q140" s="297">
        <v>0.30943958788890941</v>
      </c>
      <c r="R140" s="297">
        <v>0.57991215342778035</v>
      </c>
      <c r="S140" s="297">
        <v>1.291064941982889</v>
      </c>
      <c r="T140" s="297">
        <v>1.144486580397664</v>
      </c>
      <c r="U140" s="297">
        <v>1.052950484393143</v>
      </c>
      <c r="V140" s="297">
        <v>0.97814979327187412</v>
      </c>
      <c r="W140" s="297">
        <v>0.88094450273616454</v>
      </c>
      <c r="DA140" s="122" t="s">
        <v>1119</v>
      </c>
    </row>
    <row r="141" spans="1:105" ht="12" customHeight="1" x14ac:dyDescent="0.25">
      <c r="A141" s="60" t="s">
        <v>1021</v>
      </c>
      <c r="B141" s="264">
        <v>2.0414686277196581</v>
      </c>
      <c r="C141" s="264">
        <v>2.3658492472440091</v>
      </c>
      <c r="D141" s="264">
        <v>2.7428144195411281</v>
      </c>
      <c r="E141" s="264">
        <v>2.1116423853342461</v>
      </c>
      <c r="F141" s="264">
        <v>2.482775081297921</v>
      </c>
      <c r="G141" s="264">
        <v>2.5622969774661959</v>
      </c>
      <c r="H141" s="264">
        <v>5.4794450709354763</v>
      </c>
      <c r="I141" s="264">
        <v>3.232354408888233</v>
      </c>
      <c r="J141" s="264">
        <v>3.124102507096747</v>
      </c>
      <c r="K141" s="264">
        <v>4.2429134353673819</v>
      </c>
      <c r="L141" s="264">
        <v>4.0268906635567232</v>
      </c>
      <c r="M141" s="264">
        <v>3.606718579591893</v>
      </c>
      <c r="N141" s="264">
        <v>6.1404095517312376</v>
      </c>
      <c r="O141" s="264">
        <v>1.1797468209316979</v>
      </c>
      <c r="P141" s="264">
        <v>0.99174579594349588</v>
      </c>
      <c r="Q141" s="264">
        <v>0.82495453108871131</v>
      </c>
      <c r="R141" s="264">
        <v>1.034630328750975</v>
      </c>
      <c r="S141" s="264">
        <v>1.0082956755681141</v>
      </c>
      <c r="T141" s="264">
        <v>0.82712653489688814</v>
      </c>
      <c r="U141" s="264">
        <v>0.90500690023281838</v>
      </c>
      <c r="V141" s="264">
        <v>0.82415445602394033</v>
      </c>
      <c r="W141" s="264">
        <v>0.85315208622092342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6.6375933166432368</v>
      </c>
      <c r="C142" s="263">
        <f t="shared" si="5"/>
        <v>7.8596565720258091</v>
      </c>
      <c r="D142" s="263">
        <f t="shared" si="5"/>
        <v>8.2226737269243024</v>
      </c>
      <c r="E142" s="263">
        <f t="shared" si="5"/>
        <v>7.5187323100202912</v>
      </c>
      <c r="F142" s="263">
        <f t="shared" si="5"/>
        <v>8.34259491077135</v>
      </c>
      <c r="G142" s="263">
        <f t="shared" si="5"/>
        <v>9.3455363441326931</v>
      </c>
      <c r="H142" s="263">
        <f t="shared" si="5"/>
        <v>10.882775431380752</v>
      </c>
      <c r="I142" s="263">
        <f t="shared" si="5"/>
        <v>9.4597457050620388</v>
      </c>
      <c r="J142" s="263">
        <f t="shared" si="5"/>
        <v>9.6293165739564852</v>
      </c>
      <c r="K142" s="263">
        <f t="shared" si="5"/>
        <v>9.7783167705363248</v>
      </c>
      <c r="L142" s="263">
        <f t="shared" si="5"/>
        <v>10.623867561555803</v>
      </c>
      <c r="M142" s="263">
        <f t="shared" si="5"/>
        <v>10.89755751144763</v>
      </c>
      <c r="N142" s="263">
        <f t="shared" si="5"/>
        <v>15.988408137769381</v>
      </c>
      <c r="O142" s="263">
        <f t="shared" si="5"/>
        <v>6.4280240095082837</v>
      </c>
      <c r="P142" s="263">
        <f t="shared" si="5"/>
        <v>5.2579531184191728</v>
      </c>
      <c r="Q142" s="263">
        <f t="shared" si="5"/>
        <v>4.3965000375621415</v>
      </c>
      <c r="R142" s="263">
        <f t="shared" si="5"/>
        <v>5.0092261784437246</v>
      </c>
      <c r="S142" s="263">
        <f t="shared" si="5"/>
        <v>5.2711295008224148</v>
      </c>
      <c r="T142" s="263">
        <f t="shared" si="5"/>
        <v>4.6804338831682797</v>
      </c>
      <c r="U142" s="263">
        <f t="shared" si="5"/>
        <v>5.1706563117785969</v>
      </c>
      <c r="V142" s="263">
        <f t="shared" si="5"/>
        <v>4.6677827424895248</v>
      </c>
      <c r="W142" s="263">
        <f t="shared" si="5"/>
        <v>4.5227708791705856</v>
      </c>
      <c r="DA142" s="70"/>
    </row>
    <row r="143" spans="1:105" ht="12" customHeight="1" x14ac:dyDescent="0.25">
      <c r="A143" s="60" t="s">
        <v>1024</v>
      </c>
      <c r="B143" s="264">
        <v>0.19233206522943891</v>
      </c>
      <c r="C143" s="264">
        <v>0.11874029029557789</v>
      </c>
      <c r="D143" s="264">
        <v>0.1158749230341221</v>
      </c>
      <c r="E143" s="264">
        <v>0.12547849923490009</v>
      </c>
      <c r="F143" s="264">
        <v>0.1378012543105564</v>
      </c>
      <c r="G143" s="264">
        <v>0.17965316299585771</v>
      </c>
      <c r="H143" s="264">
        <v>0.16798018397862441</v>
      </c>
      <c r="I143" s="264">
        <v>0.32586511614062807</v>
      </c>
      <c r="J143" s="264">
        <v>0.32139486962477237</v>
      </c>
      <c r="K143" s="264">
        <v>0.1649687797535879</v>
      </c>
      <c r="L143" s="264">
        <v>0.20973887242860509</v>
      </c>
      <c r="M143" s="264">
        <v>0.28312949009724392</v>
      </c>
      <c r="N143" s="264">
        <v>0.31826004260341589</v>
      </c>
      <c r="O143" s="264">
        <v>0.1397099755918923</v>
      </c>
      <c r="P143" s="264">
        <v>0.1196675337828581</v>
      </c>
      <c r="Q143" s="264">
        <v>0.1120688252241762</v>
      </c>
      <c r="R143" s="264">
        <v>0.1889504836314955</v>
      </c>
      <c r="S143" s="264">
        <v>0.42114370942566143</v>
      </c>
      <c r="T143" s="264">
        <v>0.4001240842171937</v>
      </c>
      <c r="U143" s="264">
        <v>0.38143794262023611</v>
      </c>
      <c r="V143" s="264">
        <v>0.35144522933037953</v>
      </c>
      <c r="W143" s="264">
        <v>0.30478256709105489</v>
      </c>
      <c r="DA143" s="72" t="s">
        <v>1121</v>
      </c>
    </row>
    <row r="144" spans="1:105" ht="12" customHeight="1" x14ac:dyDescent="0.25">
      <c r="A144" s="60" t="s">
        <v>1026</v>
      </c>
      <c r="B144" s="264">
        <v>1.445821411067796</v>
      </c>
      <c r="C144" s="264">
        <v>1.6899422680223479</v>
      </c>
      <c r="D144" s="264">
        <v>1.657728741403429</v>
      </c>
      <c r="E144" s="264">
        <v>1.6619055584552871</v>
      </c>
      <c r="F144" s="264">
        <v>1.817925743002182</v>
      </c>
      <c r="G144" s="264">
        <v>2.1191392982942201</v>
      </c>
      <c r="H144" s="264">
        <v>2.1331949745924348</v>
      </c>
      <c r="I144" s="264">
        <v>3.014523247790553</v>
      </c>
      <c r="J144" s="264">
        <v>3.3504431924429841</v>
      </c>
      <c r="K144" s="264">
        <v>3.673956657314891</v>
      </c>
      <c r="L144" s="264">
        <v>3.7868307439270859</v>
      </c>
      <c r="M144" s="264">
        <v>3.818012899338449</v>
      </c>
      <c r="N144" s="264">
        <v>5.7190391310006348</v>
      </c>
      <c r="O144" s="264">
        <v>2.0587633058146748</v>
      </c>
      <c r="P144" s="264">
        <v>1.548960841770106</v>
      </c>
      <c r="Q144" s="264">
        <v>1.2967176559308351</v>
      </c>
      <c r="R144" s="264">
        <v>1.4491806101209901</v>
      </c>
      <c r="S144" s="264">
        <v>1.5609383763656639</v>
      </c>
      <c r="T144" s="264">
        <v>1.3885917746788821</v>
      </c>
      <c r="U144" s="264">
        <v>1.5107738914878079</v>
      </c>
      <c r="V144" s="264">
        <v>1.355184182725617</v>
      </c>
      <c r="W144" s="264">
        <v>1.2663167578570309</v>
      </c>
      <c r="DA144" s="72" t="s">
        <v>1122</v>
      </c>
    </row>
    <row r="145" spans="1:105" ht="12" customHeight="1" x14ac:dyDescent="0.25">
      <c r="A145" s="64" t="s">
        <v>30</v>
      </c>
      <c r="B145" s="231">
        <v>0.17527136784921121</v>
      </c>
      <c r="C145" s="231">
        <v>0.2387291978941575</v>
      </c>
      <c r="D145" s="231">
        <v>0.26656139033557008</v>
      </c>
      <c r="E145" s="231">
        <v>0.2533346393897008</v>
      </c>
      <c r="F145" s="231">
        <v>0.25290387034828438</v>
      </c>
      <c r="G145" s="231">
        <v>0.30599791160375012</v>
      </c>
      <c r="H145" s="231">
        <v>0.1035516890175814</v>
      </c>
      <c r="I145" s="231">
        <v>2.8865442703474721E-2</v>
      </c>
      <c r="J145" s="231">
        <v>2.709791993338264E-2</v>
      </c>
      <c r="K145" s="231">
        <v>0</v>
      </c>
      <c r="L145" s="231">
        <v>0</v>
      </c>
      <c r="M145" s="231">
        <v>8.5042831980518627E-3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1123</v>
      </c>
    </row>
    <row r="146" spans="1:105" ht="12" customHeight="1" x14ac:dyDescent="0.25">
      <c r="A146" s="64" t="s">
        <v>32</v>
      </c>
      <c r="B146" s="231">
        <v>0.88795072703777633</v>
      </c>
      <c r="C146" s="231">
        <v>1.0512906370682411</v>
      </c>
      <c r="D146" s="231">
        <v>0.94352229658185216</v>
      </c>
      <c r="E146" s="231">
        <v>1.0085807746231841</v>
      </c>
      <c r="F146" s="231">
        <v>1.1092042127177639</v>
      </c>
      <c r="G146" s="231">
        <v>1.26563576559822</v>
      </c>
      <c r="H146" s="231">
        <v>1.4325161791557719</v>
      </c>
      <c r="I146" s="231">
        <v>1.032331774584345</v>
      </c>
      <c r="J146" s="231">
        <v>1.2740862762506</v>
      </c>
      <c r="K146" s="231">
        <v>1.4654887077439209</v>
      </c>
      <c r="L146" s="231">
        <v>1.5551584507006539</v>
      </c>
      <c r="M146" s="231">
        <v>1.4528972156610309</v>
      </c>
      <c r="N146" s="231">
        <v>1.889939026082379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2.965232914715207E-2</v>
      </c>
      <c r="C147" s="231">
        <v>6.9264854805048556E-2</v>
      </c>
      <c r="D147" s="231">
        <v>5.6105302010854369E-2</v>
      </c>
      <c r="E147" s="231">
        <v>6.1359365074555243E-2</v>
      </c>
      <c r="F147" s="231">
        <v>6.6324524770189103E-2</v>
      </c>
      <c r="G147" s="231">
        <v>7.3342994769216449E-2</v>
      </c>
      <c r="H147" s="231">
        <v>8.8369584573486704E-2</v>
      </c>
      <c r="I147" s="231">
        <v>3.0257193192761399E-2</v>
      </c>
      <c r="J147" s="231">
        <v>2.570950813055034E-2</v>
      </c>
      <c r="K147" s="231">
        <v>1.7647189600157969E-2</v>
      </c>
      <c r="L147" s="231">
        <v>3.4985384611350062E-2</v>
      </c>
      <c r="M147" s="231">
        <v>5.7427977841697127E-2</v>
      </c>
      <c r="N147" s="231">
        <v>5.8799918440476287E-2</v>
      </c>
      <c r="O147" s="231">
        <v>0.21072936852756879</v>
      </c>
      <c r="P147" s="231">
        <v>0.2133281015811484</v>
      </c>
      <c r="Q147" s="231">
        <v>0.17634499711480189</v>
      </c>
      <c r="R147" s="231">
        <v>0.18680286819691241</v>
      </c>
      <c r="S147" s="231">
        <v>0.1640672408397317</v>
      </c>
      <c r="T147" s="231">
        <v>0.1693603678977558</v>
      </c>
      <c r="U147" s="231">
        <v>0.21001580366935349</v>
      </c>
      <c r="V147" s="231">
        <v>0.19313332491510959</v>
      </c>
      <c r="W147" s="231">
        <v>0.19674174739805711</v>
      </c>
      <c r="DA147" s="73" t="s">
        <v>1125</v>
      </c>
    </row>
    <row r="148" spans="1:105" ht="12" customHeight="1" x14ac:dyDescent="0.25">
      <c r="A148" s="64" t="s">
        <v>160</v>
      </c>
      <c r="B148" s="231">
        <v>8.0301046607123023E-3</v>
      </c>
      <c r="C148" s="231">
        <v>1.249190733554665E-2</v>
      </c>
      <c r="D148" s="231">
        <v>1.6926930232085791E-2</v>
      </c>
      <c r="E148" s="231">
        <v>1.656598849874745E-2</v>
      </c>
      <c r="F148" s="231">
        <v>1.487248990170203E-2</v>
      </c>
      <c r="G148" s="231">
        <v>1.9674806147030741E-2</v>
      </c>
      <c r="H148" s="231">
        <v>2.0027281555973869E-2</v>
      </c>
      <c r="I148" s="231">
        <v>8.1124213634981915E-3</v>
      </c>
      <c r="J148" s="231">
        <v>6.8814452536922416E-3</v>
      </c>
      <c r="K148" s="231">
        <v>4.405983741651508E-3</v>
      </c>
      <c r="L148" s="231">
        <v>6.7159390971089786E-3</v>
      </c>
      <c r="M148" s="231">
        <v>4.9984891769576578E-3</v>
      </c>
      <c r="N148" s="231">
        <v>6.377064341197375E-3</v>
      </c>
      <c r="O148" s="231">
        <v>5.0188641019669258E-3</v>
      </c>
      <c r="P148" s="231">
        <v>5.0656899962701731E-3</v>
      </c>
      <c r="Q148" s="231">
        <v>4.2129122754562646E-3</v>
      </c>
      <c r="R148" s="231">
        <v>5.715033725892011E-3</v>
      </c>
      <c r="S148" s="231">
        <v>6.3642103994225813E-3</v>
      </c>
      <c r="T148" s="231">
        <v>5.491375561479688E-3</v>
      </c>
      <c r="U148" s="231">
        <v>6.388132216125845E-3</v>
      </c>
      <c r="V148" s="231">
        <v>2.4181131811289299E-3</v>
      </c>
      <c r="W148" s="231">
        <v>2.3535196187458398E-3</v>
      </c>
      <c r="DA148" s="73" t="s">
        <v>1126</v>
      </c>
    </row>
    <row r="149" spans="1:105" ht="12" customHeight="1" x14ac:dyDescent="0.25">
      <c r="A149" s="64" t="s">
        <v>70</v>
      </c>
      <c r="B149" s="231">
        <v>0.15827453161540031</v>
      </c>
      <c r="C149" s="231">
        <v>0.1756131651688192</v>
      </c>
      <c r="D149" s="231">
        <v>0.18301024894934881</v>
      </c>
      <c r="E149" s="231">
        <v>0.15556969467156601</v>
      </c>
      <c r="F149" s="231">
        <v>0.17995896070348261</v>
      </c>
      <c r="G149" s="231">
        <v>0.17942826014447549</v>
      </c>
      <c r="H149" s="231">
        <v>0.1415059172379115</v>
      </c>
      <c r="I149" s="231">
        <v>5.5179971563338218E-2</v>
      </c>
      <c r="J149" s="231">
        <v>3.7586383960117382E-2</v>
      </c>
      <c r="K149" s="231">
        <v>2.1716814869378809E-2</v>
      </c>
      <c r="L149" s="231">
        <v>3.8748037008124722E-2</v>
      </c>
      <c r="M149" s="231">
        <v>3.9730385292081997E-2</v>
      </c>
      <c r="N149" s="231">
        <v>4.7446049891550809E-2</v>
      </c>
      <c r="O149" s="231">
        <v>3.9732428346455483E-2</v>
      </c>
      <c r="P149" s="231">
        <v>4.6197306465018857E-2</v>
      </c>
      <c r="Q149" s="231">
        <v>3.946603192210095E-2</v>
      </c>
      <c r="R149" s="231">
        <v>3.0350766863367878E-2</v>
      </c>
      <c r="S149" s="231">
        <v>3.2650585777565078E-2</v>
      </c>
      <c r="T149" s="231">
        <v>2.607858275833053E-2</v>
      </c>
      <c r="U149" s="231">
        <v>3.0331583131224232E-2</v>
      </c>
      <c r="V149" s="231">
        <v>2.748944982161516E-2</v>
      </c>
      <c r="W149" s="231">
        <v>2.7838510117429729E-2</v>
      </c>
      <c r="DA149" s="73" t="s">
        <v>1127</v>
      </c>
    </row>
    <row r="150" spans="1:105" ht="12" customHeight="1" x14ac:dyDescent="0.25">
      <c r="A150" s="64" t="s">
        <v>34</v>
      </c>
      <c r="B150" s="231">
        <v>4.3233903205821093E-2</v>
      </c>
      <c r="C150" s="231">
        <v>4.9942914519968677E-2</v>
      </c>
      <c r="D150" s="231">
        <v>5.723577800573984E-2</v>
      </c>
      <c r="E150" s="231">
        <v>5.488180731778837E-2</v>
      </c>
      <c r="F150" s="231">
        <v>5.3975355929796687E-2</v>
      </c>
      <c r="G150" s="231">
        <v>8.5432232429281232E-2</v>
      </c>
      <c r="H150" s="231">
        <v>0.1279535685340763</v>
      </c>
      <c r="I150" s="231">
        <v>8.7396086745484505E-2</v>
      </c>
      <c r="J150" s="231">
        <v>9.5715620131019627E-2</v>
      </c>
      <c r="K150" s="231">
        <v>0.10939059926790751</v>
      </c>
      <c r="L150" s="231">
        <v>7.9387342098905689E-2</v>
      </c>
      <c r="M150" s="231">
        <v>9.0086548852365916E-2</v>
      </c>
      <c r="N150" s="231">
        <v>0.12969113941809551</v>
      </c>
      <c r="O150" s="231">
        <v>0.33212653612473481</v>
      </c>
      <c r="P150" s="231">
        <v>0.27472188074485487</v>
      </c>
      <c r="Q150" s="231">
        <v>0.23208983230141519</v>
      </c>
      <c r="R150" s="231">
        <v>0.28290869310165401</v>
      </c>
      <c r="S150" s="231">
        <v>0.25580866854062961</v>
      </c>
      <c r="T150" s="231">
        <v>0.23564976176149141</v>
      </c>
      <c r="U150" s="231">
        <v>0.24302715669728239</v>
      </c>
      <c r="V150" s="231">
        <v>0.21115473988277619</v>
      </c>
      <c r="W150" s="231">
        <v>0.16844074852131191</v>
      </c>
      <c r="DA150" s="73" t="s">
        <v>1128</v>
      </c>
    </row>
    <row r="151" spans="1:105" ht="12" customHeight="1" x14ac:dyDescent="0.25">
      <c r="A151" s="64" t="s">
        <v>162</v>
      </c>
      <c r="B151" s="231">
        <v>7.5094384560230459E-2</v>
      </c>
      <c r="C151" s="231">
        <v>4.5440234864899273E-2</v>
      </c>
      <c r="D151" s="231">
        <v>5.2880778764999893E-2</v>
      </c>
      <c r="E151" s="231">
        <v>4.4328375769531733E-2</v>
      </c>
      <c r="F151" s="231">
        <v>5.1054023507657052E-2</v>
      </c>
      <c r="G151" s="231">
        <v>5.9509968018610117E-2</v>
      </c>
      <c r="H151" s="231">
        <v>9.3834580817594271E-2</v>
      </c>
      <c r="I151" s="231">
        <v>5.1923558458662027E-2</v>
      </c>
      <c r="J151" s="231">
        <v>3.9864363993829199E-2</v>
      </c>
      <c r="K151" s="231">
        <v>1.7370328300743559E-2</v>
      </c>
      <c r="L151" s="231">
        <v>2.4612541581345411E-2</v>
      </c>
      <c r="M151" s="231">
        <v>3.3959316934672377E-2</v>
      </c>
      <c r="N151" s="231">
        <v>3.6580927583360123E-2</v>
      </c>
      <c r="O151" s="231">
        <v>1.827484059600519E-2</v>
      </c>
      <c r="P151" s="231">
        <v>1.9548621842859559E-2</v>
      </c>
      <c r="Q151" s="231">
        <v>1.8320791754337502E-2</v>
      </c>
      <c r="R151" s="231">
        <v>3.3946424488937699E-2</v>
      </c>
      <c r="S151" s="231">
        <v>7.5227520154593455E-2</v>
      </c>
      <c r="T151" s="231">
        <v>7.0427489989336192E-2</v>
      </c>
      <c r="U151" s="231">
        <v>6.7767678434213677E-2</v>
      </c>
      <c r="V151" s="231">
        <v>6.3791819949402834E-2</v>
      </c>
      <c r="W151" s="231">
        <v>6.0985556295359733E-2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6.8314062991492883E-2</v>
      </c>
      <c r="C153" s="231">
        <v>4.7169356365667429E-2</v>
      </c>
      <c r="D153" s="231">
        <v>8.1486016522978127E-2</v>
      </c>
      <c r="E153" s="231">
        <v>6.7284913110213812E-2</v>
      </c>
      <c r="F153" s="231">
        <v>8.9632305123306083E-2</v>
      </c>
      <c r="G153" s="231">
        <v>0.13011735958363549</v>
      </c>
      <c r="H153" s="231">
        <v>0.12543617370003929</v>
      </c>
      <c r="I153" s="231">
        <v>9.5436493460439129E-2</v>
      </c>
      <c r="J153" s="231">
        <v>9.4902656094943291E-2</v>
      </c>
      <c r="K153" s="231">
        <v>0.1059019383215441</v>
      </c>
      <c r="L153" s="231">
        <v>0.11603376518674249</v>
      </c>
      <c r="M153" s="231">
        <v>0.1102377280459117</v>
      </c>
      <c r="N153" s="231">
        <v>0.26327807946970949</v>
      </c>
      <c r="O153" s="231">
        <v>8.1088178392904608E-2</v>
      </c>
      <c r="P153" s="231">
        <v>6.0654626345331412E-2</v>
      </c>
      <c r="Q153" s="231">
        <v>5.1328546698150693E-2</v>
      </c>
      <c r="R153" s="231">
        <v>5.9091783545825873E-2</v>
      </c>
      <c r="S153" s="231">
        <v>6.929345977933081E-2</v>
      </c>
      <c r="T153" s="231">
        <v>5.5638136129171158E-2</v>
      </c>
      <c r="U153" s="231">
        <v>5.5350467211919392E-2</v>
      </c>
      <c r="V153" s="231">
        <v>4.6742241716380493E-2</v>
      </c>
      <c r="W153" s="231">
        <v>4.6201279162686217E-2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1.6250203057185499</v>
      </c>
      <c r="J154" s="231">
        <v>1.7485990186948499</v>
      </c>
      <c r="K154" s="231">
        <v>1.932035095469586</v>
      </c>
      <c r="L154" s="231">
        <v>1.9311892836428539</v>
      </c>
      <c r="M154" s="231">
        <v>2.0201709543356801</v>
      </c>
      <c r="N154" s="231">
        <v>3.2869269257738649</v>
      </c>
      <c r="O154" s="231">
        <v>1.371793089725039</v>
      </c>
      <c r="P154" s="231">
        <v>0.9294446147946227</v>
      </c>
      <c r="Q154" s="231">
        <v>0.7749545438645723</v>
      </c>
      <c r="R154" s="231">
        <v>0.85036504019839987</v>
      </c>
      <c r="S154" s="231">
        <v>0.95752669087439068</v>
      </c>
      <c r="T154" s="231">
        <v>0.82594606058131737</v>
      </c>
      <c r="U154" s="231">
        <v>0.89789307012768871</v>
      </c>
      <c r="V154" s="231">
        <v>0.81045449325920349</v>
      </c>
      <c r="W154" s="231">
        <v>0.76375539674344017</v>
      </c>
      <c r="DA154" s="73" t="s">
        <v>1132</v>
      </c>
    </row>
    <row r="155" spans="1:105" ht="12" customHeight="1" x14ac:dyDescent="0.25">
      <c r="A155" s="60" t="s">
        <v>1038</v>
      </c>
      <c r="B155" s="264">
        <v>4.9994398403460014</v>
      </c>
      <c r="C155" s="264">
        <v>6.0509740137078829</v>
      </c>
      <c r="D155" s="264">
        <v>6.4490700624867516</v>
      </c>
      <c r="E155" s="264">
        <v>5.731348252330104</v>
      </c>
      <c r="F155" s="264">
        <v>6.3868679134586124</v>
      </c>
      <c r="G155" s="264">
        <v>7.0467438828426152</v>
      </c>
      <c r="H155" s="264">
        <v>8.581600272809693</v>
      </c>
      <c r="I155" s="264">
        <v>6.1193573411308577</v>
      </c>
      <c r="J155" s="264">
        <v>5.9574785118887288</v>
      </c>
      <c r="K155" s="264">
        <v>5.939391333467845</v>
      </c>
      <c r="L155" s="264">
        <v>6.6272979452001124</v>
      </c>
      <c r="M155" s="264">
        <v>6.7964151220119371</v>
      </c>
      <c r="N155" s="264">
        <v>9.9511089641653303</v>
      </c>
      <c r="O155" s="264">
        <v>4.2295507281017164</v>
      </c>
      <c r="P155" s="264">
        <v>3.589324742866209</v>
      </c>
      <c r="Q155" s="264">
        <v>2.98771355640713</v>
      </c>
      <c r="R155" s="264">
        <v>3.3710950846912389</v>
      </c>
      <c r="S155" s="264">
        <v>3.2890474150310891</v>
      </c>
      <c r="T155" s="264">
        <v>2.8917180242722038</v>
      </c>
      <c r="U155" s="264">
        <v>3.2784444776705528</v>
      </c>
      <c r="V155" s="264">
        <v>2.961153330433528</v>
      </c>
      <c r="W155" s="264">
        <v>2.9516715542225</v>
      </c>
      <c r="DA155" s="72" t="s">
        <v>1133</v>
      </c>
    </row>
    <row r="156" spans="1:105" ht="12" customHeight="1" x14ac:dyDescent="0.25">
      <c r="A156" s="132" t="s">
        <v>1040</v>
      </c>
      <c r="B156" s="318">
        <v>1.6002424067115271</v>
      </c>
      <c r="C156" s="318">
        <v>1.884147485503711</v>
      </c>
      <c r="D156" s="318">
        <v>2.007518283207677</v>
      </c>
      <c r="E156" s="318">
        <v>1.788328516223338</v>
      </c>
      <c r="F156" s="318">
        <v>1.993775578282907</v>
      </c>
      <c r="G156" s="318">
        <v>2.208477623836167</v>
      </c>
      <c r="H156" s="318">
        <v>2.6943289227655649</v>
      </c>
      <c r="I156" s="318">
        <v>1.984965845659094</v>
      </c>
      <c r="J156" s="318">
        <v>1.9300321028690199</v>
      </c>
      <c r="K156" s="318">
        <v>1.87036881656896</v>
      </c>
      <c r="L156" s="318">
        <v>2.093576079006624</v>
      </c>
      <c r="M156" s="318">
        <v>2.1694773697933458</v>
      </c>
      <c r="N156" s="318">
        <v>1.985249861897435</v>
      </c>
      <c r="O156" s="318">
        <v>2.2770795507936459</v>
      </c>
      <c r="P156" s="318">
        <v>2.186030625575615</v>
      </c>
      <c r="Q156" s="318">
        <v>2.0868912738064251</v>
      </c>
      <c r="R156" s="318">
        <v>2.549373654059623</v>
      </c>
      <c r="S156" s="318">
        <v>2.4543646179496559</v>
      </c>
      <c r="T156" s="318">
        <v>2.4913354598664119</v>
      </c>
      <c r="U156" s="318">
        <v>2.3927674769951919</v>
      </c>
      <c r="V156" s="318">
        <v>2.2669109051530332</v>
      </c>
      <c r="W156" s="318">
        <v>2.233194151756154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1</v>
      </c>
      <c r="D160" s="234">
        <f t="shared" si="6"/>
        <v>0.99999999999999989</v>
      </c>
      <c r="E160" s="234">
        <f t="shared" si="6"/>
        <v>0.99999999999999989</v>
      </c>
      <c r="F160" s="234">
        <f t="shared" si="6"/>
        <v>1.0000000000000002</v>
      </c>
      <c r="G160" s="234">
        <f t="shared" si="6"/>
        <v>0.99999999999999978</v>
      </c>
      <c r="H160" s="234">
        <f t="shared" si="6"/>
        <v>1</v>
      </c>
      <c r="I160" s="234">
        <f t="shared" si="6"/>
        <v>0.99999999999999978</v>
      </c>
      <c r="J160" s="234">
        <f t="shared" si="6"/>
        <v>1.0000000000000002</v>
      </c>
      <c r="K160" s="234">
        <f t="shared" si="6"/>
        <v>1</v>
      </c>
      <c r="L160" s="234">
        <f t="shared" si="6"/>
        <v>1</v>
      </c>
      <c r="M160" s="234">
        <f t="shared" si="6"/>
        <v>0.99999999999999989</v>
      </c>
      <c r="N160" s="234">
        <f t="shared" si="6"/>
        <v>0.99999999999999989</v>
      </c>
      <c r="O160" s="234">
        <f t="shared" si="6"/>
        <v>1.0000000000000002</v>
      </c>
      <c r="P160" s="234">
        <f t="shared" si="6"/>
        <v>1.0000000000000002</v>
      </c>
      <c r="Q160" s="234">
        <f t="shared" si="6"/>
        <v>0.99999999999999978</v>
      </c>
      <c r="R160" s="234">
        <f t="shared" si="6"/>
        <v>1</v>
      </c>
      <c r="S160" s="234">
        <f t="shared" si="6"/>
        <v>1.0000000000000002</v>
      </c>
      <c r="T160" s="234">
        <f t="shared" si="6"/>
        <v>1</v>
      </c>
      <c r="U160" s="234">
        <f t="shared" si="6"/>
        <v>1.0000000000000002</v>
      </c>
      <c r="V160" s="234">
        <f t="shared" si="6"/>
        <v>1.0000000000000002</v>
      </c>
      <c r="W160" s="234">
        <f t="shared" si="6"/>
        <v>0.99999999999999978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4.3358007313076827E-3</v>
      </c>
      <c r="C161" s="268">
        <f t="shared" si="7"/>
        <v>5.0936323074214414E-3</v>
      </c>
      <c r="D161" s="268">
        <f t="shared" si="7"/>
        <v>4.8919524847169053E-3</v>
      </c>
      <c r="E161" s="268">
        <f t="shared" si="7"/>
        <v>4.8595910122630646E-3</v>
      </c>
      <c r="F161" s="268">
        <f t="shared" si="7"/>
        <v>4.7696109261198072E-3</v>
      </c>
      <c r="G161" s="268">
        <f t="shared" si="7"/>
        <v>4.3225284269381896E-3</v>
      </c>
      <c r="H161" s="268">
        <f t="shared" si="7"/>
        <v>4.2756333251977871E-3</v>
      </c>
      <c r="I161" s="268">
        <f t="shared" si="7"/>
        <v>3.6552779628125447E-3</v>
      </c>
      <c r="J161" s="268">
        <f t="shared" si="7"/>
        <v>3.5957983931497991E-3</v>
      </c>
      <c r="K161" s="268">
        <f t="shared" si="7"/>
        <v>3.1714162692400407E-3</v>
      </c>
      <c r="L161" s="268">
        <f t="shared" si="7"/>
        <v>3.4561217243261996E-3</v>
      </c>
      <c r="M161" s="268">
        <f t="shared" si="7"/>
        <v>3.5089712402023229E-3</v>
      </c>
      <c r="N161" s="268">
        <f t="shared" si="7"/>
        <v>3.3977621863808378E-3</v>
      </c>
      <c r="O161" s="268">
        <f t="shared" si="7"/>
        <v>2.9371541963387027E-3</v>
      </c>
      <c r="P161" s="268">
        <f t="shared" si="7"/>
        <v>2.8450174771026651E-3</v>
      </c>
      <c r="Q161" s="268">
        <f t="shared" si="7"/>
        <v>3.1892231062471011E-3</v>
      </c>
      <c r="R161" s="268">
        <f t="shared" si="7"/>
        <v>3.0928889397992187E-3</v>
      </c>
      <c r="S161" s="268">
        <f t="shared" si="7"/>
        <v>3.0193271043692949E-3</v>
      </c>
      <c r="T161" s="268">
        <f t="shared" si="7"/>
        <v>2.8986049172469142E-3</v>
      </c>
      <c r="U161" s="268">
        <f t="shared" si="7"/>
        <v>3.287336369250415E-3</v>
      </c>
      <c r="V161" s="268">
        <f t="shared" si="7"/>
        <v>3.1901918751114822E-3</v>
      </c>
      <c r="W161" s="268">
        <f t="shared" si="7"/>
        <v>3.4244957465826976E-3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3.4306153535232815E-2</v>
      </c>
      <c r="C162" s="269">
        <f t="shared" si="8"/>
        <v>4.0302343862034351E-2</v>
      </c>
      <c r="D162" s="269">
        <f t="shared" si="8"/>
        <v>3.8706592721373952E-2</v>
      </c>
      <c r="E162" s="269">
        <f t="shared" si="8"/>
        <v>3.8450539062216786E-2</v>
      </c>
      <c r="F162" s="269">
        <f t="shared" si="8"/>
        <v>3.773858968039797E-2</v>
      </c>
      <c r="G162" s="269">
        <f t="shared" si="8"/>
        <v>3.4201139089301655E-2</v>
      </c>
      <c r="H162" s="269">
        <f t="shared" si="8"/>
        <v>3.3830091003825787E-2</v>
      </c>
      <c r="I162" s="269">
        <f t="shared" si="8"/>
        <v>2.8921653640752044E-2</v>
      </c>
      <c r="J162" s="269">
        <f t="shared" si="8"/>
        <v>2.8451033477254726E-2</v>
      </c>
      <c r="K162" s="269">
        <f t="shared" si="8"/>
        <v>2.5093195051856108E-2</v>
      </c>
      <c r="L162" s="269">
        <f t="shared" si="8"/>
        <v>2.7345869853993142E-2</v>
      </c>
      <c r="M162" s="269">
        <f t="shared" si="8"/>
        <v>2.7764031046876688E-2</v>
      </c>
      <c r="N162" s="269">
        <f t="shared" si="8"/>
        <v>2.6884111716783971E-2</v>
      </c>
      <c r="O162" s="269">
        <f t="shared" si="8"/>
        <v>2.3239643392434884E-2</v>
      </c>
      <c r="P162" s="269">
        <f t="shared" si="8"/>
        <v>2.2510630083884861E-2</v>
      </c>
      <c r="Q162" s="269">
        <f t="shared" si="8"/>
        <v>2.523408807766564E-2</v>
      </c>
      <c r="R162" s="269">
        <f t="shared" si="8"/>
        <v>2.4471863310049771E-2</v>
      </c>
      <c r="S162" s="269">
        <f t="shared" si="8"/>
        <v>2.388982004353845E-2</v>
      </c>
      <c r="T162" s="269">
        <f t="shared" si="8"/>
        <v>2.2934629954514132E-2</v>
      </c>
      <c r="U162" s="269">
        <f t="shared" si="8"/>
        <v>2.6010389589893858E-2</v>
      </c>
      <c r="V162" s="269">
        <f t="shared" si="8"/>
        <v>2.5241753266972342E-2</v>
      </c>
      <c r="W162" s="269">
        <f t="shared" si="8"/>
        <v>2.7095635649193046E-2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3.7861354380145609E-2</v>
      </c>
      <c r="C163" s="269">
        <f t="shared" si="9"/>
        <v>4.4478939375813424E-2</v>
      </c>
      <c r="D163" s="269">
        <f t="shared" si="9"/>
        <v>4.2717818025469825E-2</v>
      </c>
      <c r="E163" s="269">
        <f t="shared" si="9"/>
        <v>4.2435229121420094E-2</v>
      </c>
      <c r="F163" s="269">
        <f t="shared" si="9"/>
        <v>4.1649499301314091E-2</v>
      </c>
      <c r="G163" s="269">
        <f t="shared" si="9"/>
        <v>3.7745457121411786E-2</v>
      </c>
      <c r="H163" s="269">
        <f t="shared" si="9"/>
        <v>3.7335956737119258E-2</v>
      </c>
      <c r="I163" s="269">
        <f t="shared" si="9"/>
        <v>3.1918850261885241E-2</v>
      </c>
      <c r="J163" s="269">
        <f t="shared" si="9"/>
        <v>3.1399458987946167E-2</v>
      </c>
      <c r="K163" s="269">
        <f t="shared" si="9"/>
        <v>2.7693642466000021E-2</v>
      </c>
      <c r="L163" s="269">
        <f t="shared" si="9"/>
        <v>3.0179765513847438E-2</v>
      </c>
      <c r="M163" s="269">
        <f t="shared" si="9"/>
        <v>3.0641261411238817E-2</v>
      </c>
      <c r="N163" s="269">
        <f t="shared" si="9"/>
        <v>2.9670154651969913E-2</v>
      </c>
      <c r="O163" s="269">
        <f t="shared" si="9"/>
        <v>2.5648004322184774E-2</v>
      </c>
      <c r="P163" s="269">
        <f t="shared" si="9"/>
        <v>2.4843442213684116E-2</v>
      </c>
      <c r="Q163" s="269">
        <f t="shared" si="9"/>
        <v>2.7849136458481191E-2</v>
      </c>
      <c r="R163" s="269">
        <f t="shared" si="9"/>
        <v>2.7007921134985652E-2</v>
      </c>
      <c r="S163" s="269">
        <f t="shared" si="9"/>
        <v>2.636555980598004E-2</v>
      </c>
      <c r="T163" s="269">
        <f t="shared" si="9"/>
        <v>2.5311381860212645E-2</v>
      </c>
      <c r="U163" s="269">
        <f t="shared" si="9"/>
        <v>2.870588732185415E-2</v>
      </c>
      <c r="V163" s="269">
        <f t="shared" si="9"/>
        <v>2.7857596003455658E-2</v>
      </c>
      <c r="W163" s="269">
        <f t="shared" si="9"/>
        <v>2.9903599143396135E-2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6.1601602886532957E-2</v>
      </c>
      <c r="C164" s="269">
        <f t="shared" si="10"/>
        <v>7.2368619799820719E-2</v>
      </c>
      <c r="D164" s="269">
        <f t="shared" si="10"/>
        <v>6.9503220507191266E-2</v>
      </c>
      <c r="E164" s="269">
        <f t="shared" si="10"/>
        <v>6.9043439558189076E-2</v>
      </c>
      <c r="F164" s="269">
        <f t="shared" si="10"/>
        <v>6.7765032666869326E-2</v>
      </c>
      <c r="G164" s="269">
        <f t="shared" si="10"/>
        <v>6.1413034436591261E-2</v>
      </c>
      <c r="H164" s="269">
        <f t="shared" si="10"/>
        <v>6.0746764556179902E-2</v>
      </c>
      <c r="I164" s="269">
        <f t="shared" si="10"/>
        <v>5.193296358828782E-2</v>
      </c>
      <c r="J164" s="269">
        <f t="shared" si="10"/>
        <v>5.1087897807526865E-2</v>
      </c>
      <c r="K164" s="269">
        <f t="shared" si="10"/>
        <v>4.5058418897100175E-2</v>
      </c>
      <c r="L164" s="269">
        <f t="shared" si="10"/>
        <v>4.910341853400868E-2</v>
      </c>
      <c r="M164" s="269">
        <f t="shared" si="10"/>
        <v>4.9854286733794356E-2</v>
      </c>
      <c r="N164" s="269">
        <f t="shared" si="10"/>
        <v>4.8274265788313328E-2</v>
      </c>
      <c r="O164" s="269">
        <f t="shared" si="10"/>
        <v>4.1730101919328952E-2</v>
      </c>
      <c r="P164" s="269">
        <f t="shared" si="10"/>
        <v>4.042105430820072E-2</v>
      </c>
      <c r="Q164" s="269">
        <f t="shared" si="10"/>
        <v>4.5311412466212689E-2</v>
      </c>
      <c r="R164" s="269">
        <f t="shared" si="10"/>
        <v>4.3942728932609011E-2</v>
      </c>
      <c r="S164" s="269">
        <f t="shared" si="10"/>
        <v>4.2897587041968666E-2</v>
      </c>
      <c r="T164" s="269">
        <f t="shared" si="10"/>
        <v>4.1182406688543227E-2</v>
      </c>
      <c r="U164" s="269">
        <f t="shared" si="10"/>
        <v>4.6705372807099771E-2</v>
      </c>
      <c r="V164" s="269">
        <f t="shared" si="10"/>
        <v>4.5325176409385055E-2</v>
      </c>
      <c r="W164" s="269">
        <f t="shared" si="10"/>
        <v>4.8654087247220965E-2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1.1881973495920477E-2</v>
      </c>
      <c r="C165" s="270">
        <f t="shared" si="11"/>
        <v>1.4078371973118462E-2</v>
      </c>
      <c r="D165" s="270">
        <f t="shared" si="11"/>
        <v>1.3491498468961746E-2</v>
      </c>
      <c r="E165" s="270">
        <f t="shared" si="11"/>
        <v>1.3422448565436592E-2</v>
      </c>
      <c r="F165" s="270">
        <f t="shared" si="11"/>
        <v>1.3170777526671201E-2</v>
      </c>
      <c r="G165" s="270">
        <f t="shared" si="11"/>
        <v>1.1930527692392326E-2</v>
      </c>
      <c r="H165" s="270">
        <f t="shared" si="11"/>
        <v>1.1706607825321862E-2</v>
      </c>
      <c r="I165" s="270">
        <f t="shared" si="11"/>
        <v>1.0019053882757731E-2</v>
      </c>
      <c r="J165" s="270">
        <f t="shared" si="11"/>
        <v>9.8754075120936202E-3</v>
      </c>
      <c r="K165" s="270">
        <f t="shared" si="11"/>
        <v>8.7320666122396098E-3</v>
      </c>
      <c r="L165" s="270">
        <f t="shared" si="11"/>
        <v>9.5215912196562787E-3</v>
      </c>
      <c r="M165" s="270">
        <f t="shared" si="11"/>
        <v>9.6732621124791095E-3</v>
      </c>
      <c r="N165" s="270">
        <f t="shared" si="11"/>
        <v>9.3619550729115274E-3</v>
      </c>
      <c r="O165" s="270">
        <f t="shared" si="11"/>
        <v>8.1964015441238249E-3</v>
      </c>
      <c r="P165" s="270">
        <f t="shared" si="11"/>
        <v>7.9276607779812536E-3</v>
      </c>
      <c r="Q165" s="270">
        <f t="shared" si="11"/>
        <v>8.8835234703929771E-3</v>
      </c>
      <c r="R165" s="270">
        <f t="shared" si="11"/>
        <v>8.5753234869184441E-3</v>
      </c>
      <c r="S165" s="270">
        <f t="shared" si="11"/>
        <v>8.3274232922085842E-3</v>
      </c>
      <c r="T165" s="270">
        <f t="shared" si="11"/>
        <v>8.0186494665898129E-3</v>
      </c>
      <c r="U165" s="270">
        <f t="shared" si="11"/>
        <v>9.0994381042820566E-3</v>
      </c>
      <c r="V165" s="270">
        <f t="shared" si="11"/>
        <v>8.8265638188400435E-3</v>
      </c>
      <c r="W165" s="270">
        <f t="shared" si="11"/>
        <v>9.4539671816482266E-3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0.59558038741040775</v>
      </c>
      <c r="C166" s="319">
        <f t="shared" si="12"/>
        <v>0.52766507661098505</v>
      </c>
      <c r="D166" s="319">
        <f t="shared" si="12"/>
        <v>0.56265277938996494</v>
      </c>
      <c r="E166" s="319">
        <f t="shared" si="12"/>
        <v>0.54312449961103326</v>
      </c>
      <c r="F166" s="319">
        <f t="shared" si="12"/>
        <v>0.55629966542523535</v>
      </c>
      <c r="G166" s="319">
        <f t="shared" si="12"/>
        <v>0.58824224260623736</v>
      </c>
      <c r="H166" s="319">
        <f t="shared" si="12"/>
        <v>0.62591065230814991</v>
      </c>
      <c r="I166" s="319">
        <f t="shared" si="12"/>
        <v>0.57246797022902707</v>
      </c>
      <c r="J166" s="319">
        <f t="shared" si="12"/>
        <v>0.54784451672836176</v>
      </c>
      <c r="K166" s="319">
        <f t="shared" si="12"/>
        <v>0.57486824961987337</v>
      </c>
      <c r="L166" s="319">
        <f t="shared" si="12"/>
        <v>0.55702595050056625</v>
      </c>
      <c r="M166" s="319">
        <f t="shared" si="12"/>
        <v>0.55559730229562632</v>
      </c>
      <c r="N166" s="319">
        <f t="shared" si="12"/>
        <v>0.56378213421531598</v>
      </c>
      <c r="O166" s="319">
        <f t="shared" si="12"/>
        <v>0.64282666942019318</v>
      </c>
      <c r="P166" s="319">
        <f t="shared" si="12"/>
        <v>0.67548450365143864</v>
      </c>
      <c r="Q166" s="319">
        <f t="shared" si="12"/>
        <v>0.63596358913967121</v>
      </c>
      <c r="R166" s="319">
        <f t="shared" si="12"/>
        <v>0.65421832528556445</v>
      </c>
      <c r="S166" s="319">
        <f t="shared" si="12"/>
        <v>0.65706261930881082</v>
      </c>
      <c r="T166" s="319">
        <f t="shared" si="12"/>
        <v>0.66847336790174816</v>
      </c>
      <c r="U166" s="319">
        <f t="shared" si="12"/>
        <v>0.62797219490529521</v>
      </c>
      <c r="V166" s="319">
        <f t="shared" si="12"/>
        <v>0.64091601697140521</v>
      </c>
      <c r="W166" s="319">
        <f t="shared" si="12"/>
        <v>0.62562080123199715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0.14082968855320352</v>
      </c>
      <c r="C167" s="271">
        <f t="shared" si="13"/>
        <v>0.16424062635506981</v>
      </c>
      <c r="D167" s="271">
        <f t="shared" si="13"/>
        <v>0.1452219338935424</v>
      </c>
      <c r="E167" s="271">
        <f t="shared" si="13"/>
        <v>0.16235093217287491</v>
      </c>
      <c r="F167" s="271">
        <f t="shared" si="13"/>
        <v>0.15634314676137648</v>
      </c>
      <c r="G167" s="271">
        <f t="shared" si="13"/>
        <v>0.1491078086845567</v>
      </c>
      <c r="H167" s="271">
        <f t="shared" si="13"/>
        <v>0.1216960325545693</v>
      </c>
      <c r="I167" s="271">
        <f t="shared" si="13"/>
        <v>0.19956392403219614</v>
      </c>
      <c r="J167" s="271">
        <f t="shared" si="13"/>
        <v>0.22440322171194751</v>
      </c>
      <c r="K167" s="271">
        <f t="shared" si="13"/>
        <v>0.22395257116410547</v>
      </c>
      <c r="L167" s="271">
        <f t="shared" si="13"/>
        <v>0.22473577117734292</v>
      </c>
      <c r="M167" s="271">
        <f t="shared" si="13"/>
        <v>0.22200262187347888</v>
      </c>
      <c r="N167" s="271">
        <f t="shared" si="13"/>
        <v>0.22195714338452432</v>
      </c>
      <c r="O167" s="271">
        <f t="shared" si="13"/>
        <v>0.16414595326266043</v>
      </c>
      <c r="P167" s="271">
        <f t="shared" si="13"/>
        <v>0.14075218479465013</v>
      </c>
      <c r="Q167" s="271">
        <f t="shared" si="13"/>
        <v>0.15798473661518347</v>
      </c>
      <c r="R167" s="271">
        <f t="shared" si="13"/>
        <v>0.14845526129537215</v>
      </c>
      <c r="S167" s="271">
        <f t="shared" si="13"/>
        <v>0.14894895245986292</v>
      </c>
      <c r="T167" s="271">
        <f t="shared" si="13"/>
        <v>0.14376672252774986</v>
      </c>
      <c r="U167" s="271">
        <f t="shared" si="13"/>
        <v>0.15966714659585429</v>
      </c>
      <c r="V167" s="271">
        <f t="shared" si="13"/>
        <v>0.15344193886327431</v>
      </c>
      <c r="W167" s="271">
        <f t="shared" si="13"/>
        <v>0.15623412661697181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7.178280023944629E-2</v>
      </c>
      <c r="C168" s="271">
        <f t="shared" si="14"/>
        <v>8.4319618149579667E-2</v>
      </c>
      <c r="D168" s="271">
        <f t="shared" si="14"/>
        <v>7.7999280329319423E-2</v>
      </c>
      <c r="E168" s="271">
        <f t="shared" si="14"/>
        <v>8.2099751803775531E-2</v>
      </c>
      <c r="F168" s="271">
        <f t="shared" si="14"/>
        <v>7.9464565973609042E-2</v>
      </c>
      <c r="G168" s="271">
        <f t="shared" si="14"/>
        <v>7.3925965347756487E-2</v>
      </c>
      <c r="H168" s="271">
        <f t="shared" si="14"/>
        <v>6.6373462357141769E-2</v>
      </c>
      <c r="I168" s="271">
        <f t="shared" si="14"/>
        <v>6.5529229238080328E-2</v>
      </c>
      <c r="J168" s="271">
        <f t="shared" si="14"/>
        <v>6.563856955361258E-2</v>
      </c>
      <c r="K168" s="271">
        <f t="shared" si="14"/>
        <v>5.6182065483325563E-2</v>
      </c>
      <c r="L168" s="271">
        <f t="shared" si="14"/>
        <v>6.1711901968934002E-2</v>
      </c>
      <c r="M168" s="271">
        <f t="shared" si="14"/>
        <v>6.3902484217446515E-2</v>
      </c>
      <c r="N168" s="271">
        <f t="shared" si="14"/>
        <v>6.0322551334485046E-2</v>
      </c>
      <c r="O168" s="271">
        <f t="shared" si="14"/>
        <v>6.1455131740471278E-2</v>
      </c>
      <c r="P168" s="271">
        <f t="shared" si="14"/>
        <v>5.7867479619675623E-2</v>
      </c>
      <c r="Q168" s="271">
        <f t="shared" si="14"/>
        <v>6.4912833805999728E-2</v>
      </c>
      <c r="R168" s="271">
        <f t="shared" si="14"/>
        <v>6.1007616019945511E-2</v>
      </c>
      <c r="S168" s="271">
        <f t="shared" si="14"/>
        <v>6.0631067180470247E-2</v>
      </c>
      <c r="T168" s="271">
        <f t="shared" si="14"/>
        <v>5.9554898580560525E-2</v>
      </c>
      <c r="U168" s="271">
        <f t="shared" si="14"/>
        <v>6.7232960361320787E-2</v>
      </c>
      <c r="V168" s="271">
        <f t="shared" si="14"/>
        <v>6.4948798527914395E-2</v>
      </c>
      <c r="W168" s="271">
        <f t="shared" si="14"/>
        <v>6.7924223432954206E-2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4.9941107609195137E-2</v>
      </c>
      <c r="C169" s="320">
        <f t="shared" si="15"/>
        <v>5.9063895137912735E-2</v>
      </c>
      <c r="D169" s="320">
        <f t="shared" si="15"/>
        <v>5.1606861987702694E-2</v>
      </c>
      <c r="E169" s="320">
        <f t="shared" si="15"/>
        <v>5.9441164427851224E-2</v>
      </c>
      <c r="F169" s="320">
        <f t="shared" si="15"/>
        <v>5.6011258290039889E-2</v>
      </c>
      <c r="G169" s="320">
        <f t="shared" si="15"/>
        <v>5.412281153544754E-2</v>
      </c>
      <c r="H169" s="320">
        <f t="shared" si="15"/>
        <v>3.2037718569069208E-2</v>
      </c>
      <c r="I169" s="320">
        <f t="shared" si="15"/>
        <v>4.2024979987696658E-2</v>
      </c>
      <c r="J169" s="320">
        <f t="shared" si="15"/>
        <v>4.2655072034921235E-2</v>
      </c>
      <c r="K169" s="320">
        <f t="shared" si="15"/>
        <v>2.7773440773483291E-2</v>
      </c>
      <c r="L169" s="320">
        <f t="shared" si="15"/>
        <v>3.5461850328380042E-2</v>
      </c>
      <c r="M169" s="320">
        <f t="shared" si="15"/>
        <v>4.086701923190484E-2</v>
      </c>
      <c r="N169" s="320">
        <f t="shared" si="15"/>
        <v>3.414630245784013E-2</v>
      </c>
      <c r="O169" s="320">
        <f t="shared" si="15"/>
        <v>5.1123317457489735E-2</v>
      </c>
      <c r="P169" s="320">
        <f t="shared" si="15"/>
        <v>4.796875851791197E-2</v>
      </c>
      <c r="Q169" s="320">
        <f t="shared" si="15"/>
        <v>5.3872969574239746E-2</v>
      </c>
      <c r="R169" s="320">
        <f t="shared" si="15"/>
        <v>4.9365758011334443E-2</v>
      </c>
      <c r="S169" s="320">
        <f t="shared" si="15"/>
        <v>5.0062804153198685E-2</v>
      </c>
      <c r="T169" s="320">
        <f t="shared" si="15"/>
        <v>5.0148578535932777E-2</v>
      </c>
      <c r="U169" s="320">
        <f t="shared" si="15"/>
        <v>5.6727090964608741E-2</v>
      </c>
      <c r="V169" s="320">
        <f t="shared" si="15"/>
        <v>5.469892802639538E-2</v>
      </c>
      <c r="W169" s="320">
        <f t="shared" si="15"/>
        <v>5.6362461548311843E-2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2.1841692630251146E-2</v>
      </c>
      <c r="C170" s="320">
        <f t="shared" si="16"/>
        <v>2.5255723011666925E-2</v>
      </c>
      <c r="D170" s="320">
        <f t="shared" si="16"/>
        <v>2.6392418341616732E-2</v>
      </c>
      <c r="E170" s="320">
        <f t="shared" si="16"/>
        <v>2.2658587375924324E-2</v>
      </c>
      <c r="F170" s="320">
        <f t="shared" si="16"/>
        <v>2.3453307683569163E-2</v>
      </c>
      <c r="G170" s="320">
        <f t="shared" si="16"/>
        <v>1.980315381230896E-2</v>
      </c>
      <c r="H170" s="320">
        <f t="shared" si="16"/>
        <v>3.4335743788072554E-2</v>
      </c>
      <c r="I170" s="320">
        <f t="shared" si="16"/>
        <v>2.3504249250383663E-2</v>
      </c>
      <c r="J170" s="320">
        <f t="shared" si="16"/>
        <v>2.2983497518691342E-2</v>
      </c>
      <c r="K170" s="320">
        <f t="shared" si="16"/>
        <v>2.8408624709842265E-2</v>
      </c>
      <c r="L170" s="320">
        <f t="shared" si="16"/>
        <v>2.6250051640553957E-2</v>
      </c>
      <c r="M170" s="320">
        <f t="shared" si="16"/>
        <v>2.3035464985541668E-2</v>
      </c>
      <c r="N170" s="320">
        <f t="shared" si="16"/>
        <v>2.6176248876644919E-2</v>
      </c>
      <c r="O170" s="320">
        <f t="shared" si="16"/>
        <v>1.0331814282981532E-2</v>
      </c>
      <c r="P170" s="320">
        <f t="shared" si="16"/>
        <v>9.898721101763654E-3</v>
      </c>
      <c r="Q170" s="320">
        <f t="shared" si="16"/>
        <v>1.103986423175999E-2</v>
      </c>
      <c r="R170" s="320">
        <f t="shared" si="16"/>
        <v>1.1641858008611056E-2</v>
      </c>
      <c r="S170" s="320">
        <f t="shared" si="16"/>
        <v>1.0568263027271565E-2</v>
      </c>
      <c r="T170" s="320">
        <f t="shared" si="16"/>
        <v>9.4063200446277556E-3</v>
      </c>
      <c r="U170" s="320">
        <f t="shared" si="16"/>
        <v>1.0505869396712057E-2</v>
      </c>
      <c r="V170" s="320">
        <f t="shared" si="16"/>
        <v>1.0249870501519015E-2</v>
      </c>
      <c r="W170" s="320">
        <f t="shared" si="16"/>
        <v>1.1561761884642337E-2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1.4931125968957249E-2</v>
      </c>
      <c r="C171" s="271">
        <f t="shared" si="17"/>
        <v>1.7635492380971687E-2</v>
      </c>
      <c r="D171" s="271">
        <f t="shared" si="17"/>
        <v>1.6607332475347052E-2</v>
      </c>
      <c r="E171" s="271">
        <f t="shared" si="17"/>
        <v>1.6968392598820544E-2</v>
      </c>
      <c r="F171" s="271">
        <f t="shared" si="17"/>
        <v>1.6569526501625013E-2</v>
      </c>
      <c r="G171" s="271">
        <f t="shared" si="17"/>
        <v>1.5200269220882412E-2</v>
      </c>
      <c r="H171" s="271">
        <f t="shared" si="17"/>
        <v>1.4305409375555861E-2</v>
      </c>
      <c r="I171" s="271">
        <f t="shared" si="17"/>
        <v>1.4614475675653965E-2</v>
      </c>
      <c r="J171" s="271">
        <f t="shared" si="17"/>
        <v>1.5096321664527452E-2</v>
      </c>
      <c r="K171" s="271">
        <f t="shared" si="17"/>
        <v>1.3991786917254754E-2</v>
      </c>
      <c r="L171" s="271">
        <f t="shared" si="17"/>
        <v>1.4770907032355337E-2</v>
      </c>
      <c r="M171" s="271">
        <f t="shared" si="17"/>
        <v>1.483564418363947E-2</v>
      </c>
      <c r="N171" s="271">
        <f t="shared" si="17"/>
        <v>1.453902836008236E-2</v>
      </c>
      <c r="O171" s="271">
        <f t="shared" si="17"/>
        <v>1.19622736732755E-2</v>
      </c>
      <c r="P171" s="271">
        <f t="shared" si="17"/>
        <v>1.1122252255955678E-2</v>
      </c>
      <c r="Q171" s="271">
        <f t="shared" si="17"/>
        <v>1.2469636317131376E-2</v>
      </c>
      <c r="R171" s="271">
        <f t="shared" si="17"/>
        <v>1.193898785903654E-2</v>
      </c>
      <c r="S171" s="271">
        <f t="shared" si="17"/>
        <v>1.1710774728234187E-2</v>
      </c>
      <c r="T171" s="271">
        <f t="shared" si="17"/>
        <v>1.1283006497924776E-2</v>
      </c>
      <c r="U171" s="271">
        <f t="shared" si="17"/>
        <v>1.2717883690416003E-2</v>
      </c>
      <c r="V171" s="271">
        <f t="shared" si="17"/>
        <v>1.2297765112213352E-2</v>
      </c>
      <c r="W171" s="271">
        <f t="shared" si="17"/>
        <v>1.2970103811637561E-2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4.2283090148968533E-4</v>
      </c>
      <c r="C172" s="320">
        <f t="shared" si="18"/>
        <v>2.6046075050614287E-4</v>
      </c>
      <c r="D172" s="320">
        <f t="shared" si="18"/>
        <v>2.2910979906040036E-4</v>
      </c>
      <c r="E172" s="320">
        <f t="shared" si="18"/>
        <v>2.7666436144758695E-4</v>
      </c>
      <c r="F172" s="320">
        <f t="shared" si="18"/>
        <v>2.6748001389541467E-4</v>
      </c>
      <c r="G172" s="320">
        <f t="shared" si="18"/>
        <v>2.8530619869164022E-4</v>
      </c>
      <c r="H172" s="320">
        <f t="shared" si="18"/>
        <v>2.162914627457919E-4</v>
      </c>
      <c r="I172" s="320">
        <f t="shared" si="18"/>
        <v>4.8689658251878674E-4</v>
      </c>
      <c r="J172" s="320">
        <f t="shared" si="18"/>
        <v>4.8584890243387577E-4</v>
      </c>
      <c r="K172" s="320">
        <f t="shared" si="18"/>
        <v>2.2696518456896515E-4</v>
      </c>
      <c r="L172" s="320">
        <f t="shared" si="18"/>
        <v>2.8093813574612793E-4</v>
      </c>
      <c r="M172" s="320">
        <f t="shared" si="18"/>
        <v>3.7157054214607645E-4</v>
      </c>
      <c r="N172" s="320">
        <f t="shared" si="18"/>
        <v>2.7878129576954815E-4</v>
      </c>
      <c r="O172" s="320">
        <f t="shared" si="18"/>
        <v>2.5141236607633565E-4</v>
      </c>
      <c r="P172" s="320">
        <f t="shared" si="18"/>
        <v>2.4542935380844914E-4</v>
      </c>
      <c r="Q172" s="320">
        <f t="shared" si="18"/>
        <v>3.0816973351923495E-4</v>
      </c>
      <c r="R172" s="320">
        <f t="shared" si="18"/>
        <v>4.3687434716572094E-4</v>
      </c>
      <c r="S172" s="320">
        <f t="shared" si="18"/>
        <v>9.0702126746331944E-4</v>
      </c>
      <c r="T172" s="320">
        <f t="shared" si="18"/>
        <v>9.3500500166234033E-4</v>
      </c>
      <c r="U172" s="320">
        <f t="shared" si="18"/>
        <v>9.0986182035943466E-4</v>
      </c>
      <c r="V172" s="320">
        <f t="shared" si="18"/>
        <v>8.9812929626806868E-4</v>
      </c>
      <c r="W172" s="320">
        <f t="shared" si="18"/>
        <v>8.4870962917977578E-4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3.5173162511418017E-3</v>
      </c>
      <c r="C173" s="320">
        <f t="shared" si="19"/>
        <v>4.1020201784949216E-3</v>
      </c>
      <c r="D173" s="320">
        <f t="shared" si="19"/>
        <v>3.6270155345335974E-3</v>
      </c>
      <c r="E173" s="320">
        <f t="shared" si="19"/>
        <v>4.0548237945150526E-3</v>
      </c>
      <c r="F173" s="320">
        <f t="shared" si="19"/>
        <v>3.9047753105744434E-3</v>
      </c>
      <c r="G173" s="320">
        <f t="shared" si="19"/>
        <v>3.7240678726645137E-3</v>
      </c>
      <c r="H173" s="320">
        <f t="shared" si="19"/>
        <v>3.0394403154698408E-3</v>
      </c>
      <c r="I173" s="320">
        <f t="shared" si="19"/>
        <v>4.9842433108477175E-3</v>
      </c>
      <c r="J173" s="320">
        <f t="shared" si="19"/>
        <v>5.6046214874488258E-3</v>
      </c>
      <c r="K173" s="320">
        <f t="shared" si="19"/>
        <v>5.5933661867249851E-3</v>
      </c>
      <c r="L173" s="320">
        <f t="shared" si="19"/>
        <v>5.6129271341555705E-3</v>
      </c>
      <c r="M173" s="320">
        <f t="shared" si="19"/>
        <v>5.5446648908598602E-3</v>
      </c>
      <c r="N173" s="320">
        <f t="shared" si="19"/>
        <v>5.5435290349908298E-3</v>
      </c>
      <c r="O173" s="320">
        <f t="shared" si="19"/>
        <v>4.0996556542962342E-3</v>
      </c>
      <c r="P173" s="320">
        <f t="shared" si="19"/>
        <v>3.515380542611273E-3</v>
      </c>
      <c r="Q173" s="320">
        <f t="shared" si="19"/>
        <v>3.9457751219765941E-3</v>
      </c>
      <c r="R173" s="320">
        <f t="shared" si="19"/>
        <v>3.7077700624499289E-3</v>
      </c>
      <c r="S173" s="320">
        <f t="shared" si="19"/>
        <v>3.7201003315412528E-3</v>
      </c>
      <c r="T173" s="320">
        <f t="shared" si="19"/>
        <v>3.5906706513038457E-3</v>
      </c>
      <c r="U173" s="320">
        <f t="shared" si="19"/>
        <v>3.9877944435194436E-3</v>
      </c>
      <c r="V173" s="320">
        <f t="shared" si="19"/>
        <v>3.8323156907828356E-3</v>
      </c>
      <c r="W173" s="320">
        <f t="shared" si="19"/>
        <v>3.9020524590964931E-3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1.0990978816325762E-2</v>
      </c>
      <c r="C174" s="320">
        <f t="shared" si="20"/>
        <v>1.3273011451970624E-2</v>
      </c>
      <c r="D174" s="320">
        <f t="shared" si="20"/>
        <v>1.2751207141753053E-2</v>
      </c>
      <c r="E174" s="320">
        <f t="shared" si="20"/>
        <v>1.2636904442857906E-2</v>
      </c>
      <c r="F174" s="320">
        <f t="shared" si="20"/>
        <v>1.2397271177155155E-2</v>
      </c>
      <c r="G174" s="320">
        <f t="shared" si="20"/>
        <v>1.1190895149526257E-2</v>
      </c>
      <c r="H174" s="320">
        <f t="shared" si="20"/>
        <v>1.1049677597340227E-2</v>
      </c>
      <c r="I174" s="320">
        <f t="shared" si="20"/>
        <v>9.1433357822874612E-3</v>
      </c>
      <c r="J174" s="320">
        <f t="shared" si="20"/>
        <v>9.0058512746447484E-3</v>
      </c>
      <c r="K174" s="320">
        <f t="shared" si="20"/>
        <v>8.171455545960802E-3</v>
      </c>
      <c r="L174" s="320">
        <f t="shared" si="20"/>
        <v>8.8770417624536406E-3</v>
      </c>
      <c r="M174" s="320">
        <f t="shared" si="20"/>
        <v>8.919408750633533E-3</v>
      </c>
      <c r="N174" s="320">
        <f t="shared" si="20"/>
        <v>8.7167180293219824E-3</v>
      </c>
      <c r="O174" s="320">
        <f t="shared" si="20"/>
        <v>7.6112056529029299E-3</v>
      </c>
      <c r="P174" s="320">
        <f t="shared" si="20"/>
        <v>7.361442359535955E-3</v>
      </c>
      <c r="Q174" s="320">
        <f t="shared" si="20"/>
        <v>8.2156914616355482E-3</v>
      </c>
      <c r="R174" s="320">
        <f t="shared" si="20"/>
        <v>7.7943434494208898E-3</v>
      </c>
      <c r="S174" s="320">
        <f t="shared" si="20"/>
        <v>7.0836531292296136E-3</v>
      </c>
      <c r="T174" s="320">
        <f t="shared" si="20"/>
        <v>6.757330844958589E-3</v>
      </c>
      <c r="U174" s="320">
        <f t="shared" si="20"/>
        <v>7.8202274265371258E-3</v>
      </c>
      <c r="V174" s="320">
        <f t="shared" si="20"/>
        <v>7.5673201251624462E-3</v>
      </c>
      <c r="W174" s="320">
        <f t="shared" si="20"/>
        <v>8.2193417233612908E-3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2.6889112798845649E-2</v>
      </c>
      <c r="C175" s="321">
        <f t="shared" si="21"/>
        <v>2.9817279185185615E-2</v>
      </c>
      <c r="D175" s="321">
        <f t="shared" si="21"/>
        <v>2.8207591704112255E-2</v>
      </c>
      <c r="E175" s="321">
        <f t="shared" si="21"/>
        <v>2.7245176493970062E-2</v>
      </c>
      <c r="F175" s="321">
        <f t="shared" si="21"/>
        <v>2.6229585236781781E-2</v>
      </c>
      <c r="G175" s="321">
        <f t="shared" si="21"/>
        <v>2.3911027373931758E-2</v>
      </c>
      <c r="H175" s="321">
        <f t="shared" si="21"/>
        <v>2.3819389956938539E-2</v>
      </c>
      <c r="I175" s="321">
        <f t="shared" si="21"/>
        <v>2.1376601488546983E-2</v>
      </c>
      <c r="J175" s="321">
        <f t="shared" si="21"/>
        <v>2.2607774163579741E-2</v>
      </c>
      <c r="K175" s="321">
        <f t="shared" si="21"/>
        <v>2.1256587519004892E-2</v>
      </c>
      <c r="L175" s="321">
        <f t="shared" si="21"/>
        <v>2.2148702474969813E-2</v>
      </c>
      <c r="M175" s="321">
        <f t="shared" si="21"/>
        <v>2.2220134885217423E-2</v>
      </c>
      <c r="N175" s="321">
        <f t="shared" si="21"/>
        <v>2.181089328923267E-2</v>
      </c>
      <c r="O175" s="321">
        <f t="shared" si="21"/>
        <v>1.7858666528988567E-2</v>
      </c>
      <c r="P175" s="321">
        <f t="shared" si="21"/>
        <v>1.6225774817426503E-2</v>
      </c>
      <c r="Q175" s="321">
        <f t="shared" si="21"/>
        <v>1.8201820543014457E-2</v>
      </c>
      <c r="R175" s="321">
        <f t="shared" si="21"/>
        <v>1.7289083735719277E-2</v>
      </c>
      <c r="S175" s="321">
        <f t="shared" si="21"/>
        <v>1.7146869034556946E-2</v>
      </c>
      <c r="T175" s="321">
        <f t="shared" si="21"/>
        <v>1.6576331604910108E-2</v>
      </c>
      <c r="U175" s="321">
        <f t="shared" si="21"/>
        <v>1.8601390254733598E-2</v>
      </c>
      <c r="V175" s="321">
        <f t="shared" si="21"/>
        <v>1.795419915142819E-2</v>
      </c>
      <c r="W175" s="321">
        <f t="shared" si="21"/>
        <v>1.871895993839813E-2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0.99999999999999978</v>
      </c>
      <c r="D178" s="234">
        <f t="shared" si="22"/>
        <v>0.99999999999999967</v>
      </c>
      <c r="E178" s="234">
        <f t="shared" si="22"/>
        <v>1</v>
      </c>
      <c r="F178" s="234">
        <f t="shared" si="22"/>
        <v>1</v>
      </c>
      <c r="G178" s="234">
        <f t="shared" si="22"/>
        <v>1</v>
      </c>
      <c r="H178" s="234">
        <f t="shared" si="22"/>
        <v>0.99999999999999989</v>
      </c>
      <c r="I178" s="234">
        <f t="shared" si="22"/>
        <v>1.0000000000000002</v>
      </c>
      <c r="J178" s="234">
        <f t="shared" si="22"/>
        <v>0.99999999999999989</v>
      </c>
      <c r="K178" s="234">
        <f t="shared" si="22"/>
        <v>1</v>
      </c>
      <c r="L178" s="234">
        <f t="shared" si="22"/>
        <v>0.99999999999999978</v>
      </c>
      <c r="M178" s="234">
        <f t="shared" si="22"/>
        <v>1.0000000000000002</v>
      </c>
      <c r="N178" s="234">
        <f t="shared" si="22"/>
        <v>1.0000000000000002</v>
      </c>
      <c r="O178" s="234">
        <f t="shared" si="22"/>
        <v>0.99999999999999978</v>
      </c>
      <c r="P178" s="234">
        <f t="shared" si="22"/>
        <v>0.99999999999999989</v>
      </c>
      <c r="Q178" s="234">
        <f t="shared" si="22"/>
        <v>0.99999999999999956</v>
      </c>
      <c r="R178" s="234">
        <f t="shared" si="22"/>
        <v>1</v>
      </c>
      <c r="S178" s="234">
        <f t="shared" si="22"/>
        <v>0.99999999999999978</v>
      </c>
      <c r="T178" s="234">
        <f t="shared" si="22"/>
        <v>1</v>
      </c>
      <c r="U178" s="234">
        <f t="shared" si="22"/>
        <v>1</v>
      </c>
      <c r="V178" s="234">
        <f t="shared" si="22"/>
        <v>0.99999999999999956</v>
      </c>
      <c r="W178" s="234">
        <f t="shared" si="22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1.1850461612185212E-2</v>
      </c>
      <c r="C179" s="268">
        <f t="shared" si="23"/>
        <v>1.1874370293847223E-2</v>
      </c>
      <c r="D179" s="268">
        <f t="shared" si="23"/>
        <v>1.2295896900552706E-2</v>
      </c>
      <c r="E179" s="268">
        <f t="shared" si="23"/>
        <v>1.1685677081124514E-2</v>
      </c>
      <c r="F179" s="268">
        <f t="shared" si="23"/>
        <v>1.1793176007106367E-2</v>
      </c>
      <c r="G179" s="268">
        <f t="shared" si="23"/>
        <v>1.1527288714736442E-2</v>
      </c>
      <c r="H179" s="268">
        <f t="shared" si="23"/>
        <v>1.2530577509876933E-2</v>
      </c>
      <c r="I179" s="268">
        <f t="shared" si="23"/>
        <v>9.431071617018125E-3</v>
      </c>
      <c r="J179" s="268">
        <f t="shared" si="23"/>
        <v>8.806078259138192E-3</v>
      </c>
      <c r="K179" s="268">
        <f t="shared" si="23"/>
        <v>8.2821818011367346E-3</v>
      </c>
      <c r="L179" s="268">
        <f t="shared" si="23"/>
        <v>8.64480589590832E-3</v>
      </c>
      <c r="M179" s="268">
        <f t="shared" si="23"/>
        <v>8.7458951828654052E-3</v>
      </c>
      <c r="N179" s="268">
        <f t="shared" si="23"/>
        <v>8.6305898375535223E-3</v>
      </c>
      <c r="O179" s="268">
        <f t="shared" si="23"/>
        <v>9.1070377265630113E-3</v>
      </c>
      <c r="P179" s="268">
        <f t="shared" si="23"/>
        <v>9.6742202257229567E-3</v>
      </c>
      <c r="Q179" s="268">
        <f t="shared" si="23"/>
        <v>9.6678148070706311E-3</v>
      </c>
      <c r="R179" s="268">
        <f t="shared" si="23"/>
        <v>9.8557485934037473E-3</v>
      </c>
      <c r="S179" s="268">
        <f t="shared" si="23"/>
        <v>9.7122135441598829E-3</v>
      </c>
      <c r="T179" s="268">
        <f t="shared" si="23"/>
        <v>9.6514004165230496E-3</v>
      </c>
      <c r="U179" s="268">
        <f t="shared" si="23"/>
        <v>9.7480775723458573E-3</v>
      </c>
      <c r="V179" s="268">
        <f t="shared" si="23"/>
        <v>9.7976235251859486E-3</v>
      </c>
      <c r="W179" s="268">
        <f t="shared" si="23"/>
        <v>1.0068086605883543E-2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9.404610176666553E-2</v>
      </c>
      <c r="C180" s="269">
        <f t="shared" si="24"/>
        <v>9.4235842755858695E-2</v>
      </c>
      <c r="D180" s="269">
        <f t="shared" si="24"/>
        <v>9.7581107729403593E-2</v>
      </c>
      <c r="E180" s="269">
        <f t="shared" si="24"/>
        <v>9.2738360069770695E-2</v>
      </c>
      <c r="F180" s="269">
        <f t="shared" si="24"/>
        <v>9.359147915184092E-2</v>
      </c>
      <c r="G180" s="269">
        <f t="shared" si="24"/>
        <v>9.1481378788242168E-2</v>
      </c>
      <c r="H180" s="269">
        <f t="shared" si="24"/>
        <v>9.9443549648499413E-2</v>
      </c>
      <c r="I180" s="269">
        <f t="shared" si="24"/>
        <v>7.4845651594768886E-2</v>
      </c>
      <c r="J180" s="269">
        <f t="shared" si="24"/>
        <v>6.9885660088764762E-2</v>
      </c>
      <c r="K180" s="269">
        <f t="shared" si="24"/>
        <v>6.5727980732735433E-2</v>
      </c>
      <c r="L180" s="269">
        <f t="shared" si="24"/>
        <v>6.8605791204258901E-2</v>
      </c>
      <c r="M180" s="269">
        <f t="shared" si="24"/>
        <v>6.9408042937550887E-2</v>
      </c>
      <c r="N180" s="269">
        <f t="shared" si="24"/>
        <v>6.8492971559378515E-2</v>
      </c>
      <c r="O180" s="269">
        <f t="shared" si="24"/>
        <v>7.2274095714932485E-2</v>
      </c>
      <c r="P180" s="269">
        <f t="shared" si="24"/>
        <v>7.6775296156054509E-2</v>
      </c>
      <c r="Q180" s="269">
        <f t="shared" si="24"/>
        <v>7.6724462300450533E-2</v>
      </c>
      <c r="R180" s="269">
        <f t="shared" si="24"/>
        <v>7.8215918124981909E-2</v>
      </c>
      <c r="S180" s="269">
        <f t="shared" si="24"/>
        <v>7.7076813819172266E-2</v>
      </c>
      <c r="T180" s="269">
        <f t="shared" si="24"/>
        <v>7.6594196535757622E-2</v>
      </c>
      <c r="U180" s="269">
        <f t="shared" si="24"/>
        <v>7.7361433284212563E-2</v>
      </c>
      <c r="V180" s="269">
        <f t="shared" si="24"/>
        <v>7.7754633471295104E-2</v>
      </c>
      <c r="W180" s="269">
        <f t="shared" si="24"/>
        <v>7.9901047614796245E-2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0.10527351854236454</v>
      </c>
      <c r="C181" s="269">
        <f t="shared" si="25"/>
        <v>0.10548591120052739</v>
      </c>
      <c r="D181" s="269">
        <f t="shared" si="25"/>
        <v>0.10923054077693821</v>
      </c>
      <c r="E181" s="269">
        <f t="shared" si="25"/>
        <v>0.10380965595592526</v>
      </c>
      <c r="F181" s="269">
        <f t="shared" si="25"/>
        <v>0.10476462214610283</v>
      </c>
      <c r="G181" s="269">
        <f t="shared" si="25"/>
        <v>0.10240261366748776</v>
      </c>
      <c r="H181" s="269">
        <f t="shared" si="25"/>
        <v>0.11131532483731812</v>
      </c>
      <c r="I181" s="269">
        <f t="shared" si="25"/>
        <v>8.3780879196101332E-2</v>
      </c>
      <c r="J181" s="269">
        <f t="shared" si="25"/>
        <v>7.8228753717548311E-2</v>
      </c>
      <c r="K181" s="269">
        <f t="shared" si="25"/>
        <v>7.3574722061179335E-2</v>
      </c>
      <c r="L181" s="269">
        <f t="shared" si="25"/>
        <v>7.6796091457084686E-2</v>
      </c>
      <c r="M181" s="269">
        <f t="shared" si="25"/>
        <v>7.7694117649918251E-2</v>
      </c>
      <c r="N181" s="269">
        <f t="shared" si="25"/>
        <v>7.6669803171295556E-2</v>
      </c>
      <c r="O181" s="269">
        <f t="shared" si="25"/>
        <v>8.0902325694007779E-2</v>
      </c>
      <c r="P181" s="269">
        <f t="shared" si="25"/>
        <v>8.5940888688112838E-2</v>
      </c>
      <c r="Q181" s="269">
        <f t="shared" si="25"/>
        <v>8.5883986182427E-2</v>
      </c>
      <c r="R181" s="269">
        <f t="shared" si="25"/>
        <v>8.7553495066362216E-2</v>
      </c>
      <c r="S181" s="269">
        <f t="shared" si="25"/>
        <v>8.6278402149094255E-2</v>
      </c>
      <c r="T181" s="269">
        <f t="shared" si="25"/>
        <v>8.5738169023212241E-2</v>
      </c>
      <c r="U181" s="269">
        <f t="shared" si="25"/>
        <v>8.6597000070407076E-2</v>
      </c>
      <c r="V181" s="269">
        <f t="shared" si="25"/>
        <v>8.7037141303356824E-2</v>
      </c>
      <c r="W181" s="269">
        <f t="shared" si="25"/>
        <v>8.9439798775498375E-2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0.16948142514007211</v>
      </c>
      <c r="C182" s="269">
        <f t="shared" si="26"/>
        <v>0.16982335928355985</v>
      </c>
      <c r="D182" s="269">
        <f t="shared" si="26"/>
        <v>0.17585189491169481</v>
      </c>
      <c r="E182" s="269">
        <f t="shared" si="26"/>
        <v>0.16712473068552969</v>
      </c>
      <c r="F182" s="269">
        <f t="shared" si="26"/>
        <v>0.16866214515702135</v>
      </c>
      <c r="G182" s="269">
        <f t="shared" si="26"/>
        <v>0.16485951208565194</v>
      </c>
      <c r="H182" s="269">
        <f t="shared" si="26"/>
        <v>0.17920822021130292</v>
      </c>
      <c r="I182" s="269">
        <f t="shared" si="26"/>
        <v>0.13488010092423516</v>
      </c>
      <c r="J182" s="269">
        <f t="shared" si="26"/>
        <v>0.12594165038424496</v>
      </c>
      <c r="K182" s="269">
        <f t="shared" si="26"/>
        <v>0.11844905463281671</v>
      </c>
      <c r="L182" s="269">
        <f t="shared" si="26"/>
        <v>0.1236351858050254</v>
      </c>
      <c r="M182" s="269">
        <f t="shared" si="26"/>
        <v>0.12508093171607612</v>
      </c>
      <c r="N182" s="269">
        <f t="shared" si="26"/>
        <v>0.12343187238916933</v>
      </c>
      <c r="O182" s="269">
        <f t="shared" si="26"/>
        <v>0.13024587422950917</v>
      </c>
      <c r="P182" s="269">
        <f t="shared" si="26"/>
        <v>0.13835753278070795</v>
      </c>
      <c r="Q182" s="269">
        <f t="shared" si="26"/>
        <v>0.13826592457865289</v>
      </c>
      <c r="R182" s="269">
        <f t="shared" si="26"/>
        <v>0.14095369210890299</v>
      </c>
      <c r="S182" s="269">
        <f t="shared" si="26"/>
        <v>0.1389009007916106</v>
      </c>
      <c r="T182" s="269">
        <f t="shared" si="26"/>
        <v>0.13803117133495232</v>
      </c>
      <c r="U182" s="269">
        <f t="shared" si="26"/>
        <v>0.139413816389934</v>
      </c>
      <c r="V182" s="269">
        <f t="shared" si="26"/>
        <v>0.14012240639866635</v>
      </c>
      <c r="W182" s="269">
        <f t="shared" si="26"/>
        <v>0.14399048089774491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3.2475401780731952E-2</v>
      </c>
      <c r="C183" s="270">
        <f t="shared" si="27"/>
        <v>3.2819762372670674E-2</v>
      </c>
      <c r="D183" s="270">
        <f t="shared" si="27"/>
        <v>3.3910810607131067E-2</v>
      </c>
      <c r="E183" s="270">
        <f t="shared" si="27"/>
        <v>3.22764609568763E-2</v>
      </c>
      <c r="F183" s="270">
        <f t="shared" si="27"/>
        <v>3.2565611729851576E-2</v>
      </c>
      <c r="G183" s="270">
        <f t="shared" si="27"/>
        <v>3.1816248187586993E-2</v>
      </c>
      <c r="H183" s="270">
        <f t="shared" si="27"/>
        <v>3.4308497847191442E-2</v>
      </c>
      <c r="I183" s="270">
        <f t="shared" si="27"/>
        <v>2.5850404720068634E-2</v>
      </c>
      <c r="J183" s="270">
        <f t="shared" si="27"/>
        <v>2.4184785097531795E-2</v>
      </c>
      <c r="K183" s="270">
        <f t="shared" si="27"/>
        <v>2.2803869641349544E-2</v>
      </c>
      <c r="L183" s="270">
        <f t="shared" si="27"/>
        <v>2.3816379884641196E-2</v>
      </c>
      <c r="M183" s="270">
        <f t="shared" si="27"/>
        <v>2.4110011373945597E-2</v>
      </c>
      <c r="N183" s="270">
        <f t="shared" si="27"/>
        <v>2.378012052631838E-2</v>
      </c>
      <c r="O183" s="270">
        <f t="shared" si="27"/>
        <v>2.5414034502323282E-2</v>
      </c>
      <c r="P183" s="270">
        <f t="shared" si="27"/>
        <v>2.6957281232283158E-2</v>
      </c>
      <c r="Q183" s="270">
        <f t="shared" si="27"/>
        <v>2.6929523863599786E-2</v>
      </c>
      <c r="R183" s="270">
        <f t="shared" si="27"/>
        <v>2.7325983583382611E-2</v>
      </c>
      <c r="S183" s="270">
        <f t="shared" si="27"/>
        <v>2.6786668184941718E-2</v>
      </c>
      <c r="T183" s="270">
        <f t="shared" si="27"/>
        <v>2.6699463711426941E-2</v>
      </c>
      <c r="U183" s="270">
        <f t="shared" si="27"/>
        <v>2.6982948667807816E-2</v>
      </c>
      <c r="V183" s="270">
        <f t="shared" si="27"/>
        <v>2.7107883382406515E-2</v>
      </c>
      <c r="W183" s="270">
        <f t="shared" si="27"/>
        <v>2.7794854307820079E-2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0.34980399903824927</v>
      </c>
      <c r="C184" s="271">
        <f t="shared" si="28"/>
        <v>0.34796275436827806</v>
      </c>
      <c r="D184" s="271">
        <f t="shared" si="28"/>
        <v>0.33176725966275411</v>
      </c>
      <c r="E184" s="271">
        <f t="shared" si="28"/>
        <v>0.35477762448470834</v>
      </c>
      <c r="F184" s="271">
        <f t="shared" si="28"/>
        <v>0.35130602247256504</v>
      </c>
      <c r="G184" s="271">
        <f t="shared" si="28"/>
        <v>0.36134151239202933</v>
      </c>
      <c r="H184" s="271">
        <f t="shared" si="28"/>
        <v>0.32419007141415018</v>
      </c>
      <c r="I184" s="271">
        <f t="shared" si="28"/>
        <v>0.46766458812130385</v>
      </c>
      <c r="J184" s="271">
        <f t="shared" si="28"/>
        <v>0.49909317138851189</v>
      </c>
      <c r="K184" s="271">
        <f t="shared" si="28"/>
        <v>0.53109855956886065</v>
      </c>
      <c r="L184" s="271">
        <f t="shared" si="28"/>
        <v>0.5104940339424463</v>
      </c>
      <c r="M184" s="271">
        <f t="shared" si="28"/>
        <v>0.50250857751058642</v>
      </c>
      <c r="N184" s="271">
        <f t="shared" si="28"/>
        <v>0.51199703699142407</v>
      </c>
      <c r="O184" s="271">
        <f t="shared" si="28"/>
        <v>0.4622573378136976</v>
      </c>
      <c r="P184" s="271">
        <f t="shared" si="28"/>
        <v>0.43474685083696202</v>
      </c>
      <c r="Q184" s="271">
        <f t="shared" si="28"/>
        <v>0.43501906657743489</v>
      </c>
      <c r="R184" s="271">
        <f t="shared" si="28"/>
        <v>0.42971819279704765</v>
      </c>
      <c r="S184" s="271">
        <f t="shared" si="28"/>
        <v>0.43520808404706141</v>
      </c>
      <c r="T184" s="271">
        <f t="shared" si="28"/>
        <v>0.43481940240274125</v>
      </c>
      <c r="U184" s="271">
        <f t="shared" si="28"/>
        <v>0.43007904467908059</v>
      </c>
      <c r="V184" s="271">
        <f t="shared" si="28"/>
        <v>0.42806528172351971</v>
      </c>
      <c r="W184" s="271">
        <f t="shared" si="28"/>
        <v>0.41726414734259076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0.34930151181318725</v>
      </c>
      <c r="C185" s="320">
        <f t="shared" si="29"/>
        <v>0.34745925335932337</v>
      </c>
      <c r="D185" s="320">
        <f t="shared" si="29"/>
        <v>0.33124588494205515</v>
      </c>
      <c r="E185" s="320">
        <f t="shared" si="29"/>
        <v>0.35428212450828322</v>
      </c>
      <c r="F185" s="320">
        <f t="shared" si="29"/>
        <v>0.35080596429083266</v>
      </c>
      <c r="G185" s="320">
        <f t="shared" si="29"/>
        <v>0.36085272845193372</v>
      </c>
      <c r="H185" s="320">
        <f t="shared" si="29"/>
        <v>0.32365874568799557</v>
      </c>
      <c r="I185" s="320">
        <f t="shared" si="29"/>
        <v>0.46726468867761273</v>
      </c>
      <c r="J185" s="320">
        <f t="shared" si="29"/>
        <v>0.4987197731215986</v>
      </c>
      <c r="K185" s="320">
        <f t="shared" si="29"/>
        <v>0.53074737573426367</v>
      </c>
      <c r="L185" s="320">
        <f t="shared" si="29"/>
        <v>0.51012747400005831</v>
      </c>
      <c r="M185" s="320">
        <f t="shared" si="29"/>
        <v>0.50213773114654248</v>
      </c>
      <c r="N185" s="320">
        <f t="shared" si="29"/>
        <v>0.51163107984308298</v>
      </c>
      <c r="O185" s="320">
        <f t="shared" si="29"/>
        <v>0.46187117816308532</v>
      </c>
      <c r="P185" s="320">
        <f t="shared" si="29"/>
        <v>0.43433664132488159</v>
      </c>
      <c r="Q185" s="320">
        <f t="shared" si="29"/>
        <v>0.43460912867005219</v>
      </c>
      <c r="R185" s="320">
        <f t="shared" si="29"/>
        <v>0.4293002860585865</v>
      </c>
      <c r="S185" s="320">
        <f t="shared" si="29"/>
        <v>0.43479626352962297</v>
      </c>
      <c r="T185" s="320">
        <f t="shared" si="29"/>
        <v>0.43441016050382031</v>
      </c>
      <c r="U185" s="320">
        <f t="shared" si="29"/>
        <v>0.42966570344315941</v>
      </c>
      <c r="V185" s="320">
        <f t="shared" si="29"/>
        <v>0.42764983962358405</v>
      </c>
      <c r="W185" s="320">
        <f t="shared" si="29"/>
        <v>0.41683723697691588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5.0248722506197831E-4</v>
      </c>
      <c r="C186" s="320">
        <f t="shared" si="30"/>
        <v>5.035010089546563E-4</v>
      </c>
      <c r="D186" s="320">
        <f t="shared" si="30"/>
        <v>5.2137472069896818E-4</v>
      </c>
      <c r="E186" s="320">
        <f t="shared" si="30"/>
        <v>4.9549997642512461E-4</v>
      </c>
      <c r="F186" s="320">
        <f t="shared" si="30"/>
        <v>5.0005818173235231E-4</v>
      </c>
      <c r="G186" s="320">
        <f t="shared" si="30"/>
        <v>4.8878394009565303E-4</v>
      </c>
      <c r="H186" s="320">
        <f t="shared" si="30"/>
        <v>5.3132572615464837E-4</v>
      </c>
      <c r="I186" s="320">
        <f t="shared" si="30"/>
        <v>3.9989944369115218E-4</v>
      </c>
      <c r="J186" s="320">
        <f t="shared" si="30"/>
        <v>3.7339826691333507E-4</v>
      </c>
      <c r="K186" s="320">
        <f t="shared" si="30"/>
        <v>3.5118383459702222E-4</v>
      </c>
      <c r="L186" s="320">
        <f t="shared" si="30"/>
        <v>3.6655994238804924E-4</v>
      </c>
      <c r="M186" s="320">
        <f t="shared" si="30"/>
        <v>3.7084636404392199E-4</v>
      </c>
      <c r="N186" s="320">
        <f t="shared" si="30"/>
        <v>3.6595714834104971E-4</v>
      </c>
      <c r="O186" s="320">
        <f t="shared" si="30"/>
        <v>3.8615965061225587E-4</v>
      </c>
      <c r="P186" s="320">
        <f t="shared" si="30"/>
        <v>4.1020951208039873E-4</v>
      </c>
      <c r="Q186" s="320">
        <f t="shared" si="30"/>
        <v>4.0993790738268318E-4</v>
      </c>
      <c r="R186" s="320">
        <f t="shared" si="30"/>
        <v>4.1790673846119731E-4</v>
      </c>
      <c r="S186" s="320">
        <f t="shared" si="30"/>
        <v>4.1182051743842113E-4</v>
      </c>
      <c r="T186" s="320">
        <f t="shared" si="30"/>
        <v>4.0924189892096584E-4</v>
      </c>
      <c r="U186" s="320">
        <f t="shared" si="30"/>
        <v>4.1334123592116651E-4</v>
      </c>
      <c r="V186" s="320">
        <f t="shared" si="30"/>
        <v>4.1544209993561704E-4</v>
      </c>
      <c r="W186" s="320">
        <f t="shared" si="30"/>
        <v>4.2691036567487798E-4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0.16236288897534137</v>
      </c>
      <c r="C187" s="271">
        <f t="shared" si="31"/>
        <v>0.16267171609901473</v>
      </c>
      <c r="D187" s="271">
        <f t="shared" si="31"/>
        <v>0.16224413232146315</v>
      </c>
      <c r="E187" s="271">
        <f t="shared" si="31"/>
        <v>0.16337907227036844</v>
      </c>
      <c r="F187" s="271">
        <f t="shared" si="31"/>
        <v>0.16260045740553347</v>
      </c>
      <c r="G187" s="271">
        <f t="shared" si="31"/>
        <v>0.16314987210349299</v>
      </c>
      <c r="H187" s="271">
        <f t="shared" si="31"/>
        <v>0.16097762941184909</v>
      </c>
      <c r="I187" s="271">
        <f t="shared" si="31"/>
        <v>0.13991881393332684</v>
      </c>
      <c r="J187" s="271">
        <f t="shared" si="31"/>
        <v>0.13302912524928429</v>
      </c>
      <c r="K187" s="271">
        <f t="shared" si="31"/>
        <v>0.12141983318921537</v>
      </c>
      <c r="L187" s="271">
        <f t="shared" si="31"/>
        <v>0.12774254631411031</v>
      </c>
      <c r="M187" s="271">
        <f t="shared" si="31"/>
        <v>0.13180825843851601</v>
      </c>
      <c r="N187" s="271">
        <f t="shared" si="31"/>
        <v>0.12680244308318867</v>
      </c>
      <c r="O187" s="271">
        <f t="shared" si="31"/>
        <v>0.1576917465649228</v>
      </c>
      <c r="P187" s="271">
        <f t="shared" si="31"/>
        <v>0.16284184672376639</v>
      </c>
      <c r="Q187" s="271">
        <f t="shared" si="31"/>
        <v>0.16284499315441914</v>
      </c>
      <c r="R187" s="271">
        <f t="shared" si="31"/>
        <v>0.16088285564627886</v>
      </c>
      <c r="S187" s="271">
        <f t="shared" si="31"/>
        <v>0.16140005936880603</v>
      </c>
      <c r="T187" s="271">
        <f t="shared" si="31"/>
        <v>0.16410401979029968</v>
      </c>
      <c r="U187" s="271">
        <f t="shared" si="31"/>
        <v>0.16498994845955475</v>
      </c>
      <c r="V187" s="271">
        <f t="shared" si="31"/>
        <v>0.16507278756129029</v>
      </c>
      <c r="W187" s="271">
        <f t="shared" si="31"/>
        <v>0.16526291701525261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0.11295996371010161</v>
      </c>
      <c r="C188" s="320">
        <f t="shared" si="32"/>
        <v>0.11394768373514523</v>
      </c>
      <c r="D188" s="320">
        <f t="shared" si="32"/>
        <v>0.1073459974204531</v>
      </c>
      <c r="E188" s="320">
        <f t="shared" si="32"/>
        <v>0.1182883271328739</v>
      </c>
      <c r="F188" s="320">
        <f t="shared" si="32"/>
        <v>0.11461028077400737</v>
      </c>
      <c r="G188" s="320">
        <f t="shared" si="32"/>
        <v>0.11944557961944419</v>
      </c>
      <c r="H188" s="320">
        <f t="shared" si="32"/>
        <v>7.7702078569625979E-2</v>
      </c>
      <c r="I188" s="320">
        <f t="shared" si="32"/>
        <v>8.9732252672877155E-2</v>
      </c>
      <c r="J188" s="320">
        <f t="shared" si="32"/>
        <v>8.6448668196768733E-2</v>
      </c>
      <c r="K188" s="320">
        <f t="shared" si="32"/>
        <v>6.0023541619482694E-2</v>
      </c>
      <c r="L188" s="320">
        <f t="shared" si="32"/>
        <v>7.3405403389406917E-2</v>
      </c>
      <c r="M188" s="320">
        <f t="shared" si="32"/>
        <v>8.4294228909806285E-2</v>
      </c>
      <c r="N188" s="320">
        <f t="shared" si="32"/>
        <v>7.1778041182358768E-2</v>
      </c>
      <c r="O188" s="320">
        <f t="shared" si="32"/>
        <v>0.13118066777742363</v>
      </c>
      <c r="P188" s="320">
        <f t="shared" si="32"/>
        <v>0.13498637358049451</v>
      </c>
      <c r="Q188" s="320">
        <f t="shared" si="32"/>
        <v>0.13514959750092498</v>
      </c>
      <c r="R188" s="320">
        <f t="shared" si="32"/>
        <v>0.1301821745896464</v>
      </c>
      <c r="S188" s="320">
        <f t="shared" si="32"/>
        <v>0.13326731555696344</v>
      </c>
      <c r="T188" s="320">
        <f t="shared" si="32"/>
        <v>0.13818482644855598</v>
      </c>
      <c r="U188" s="320">
        <f t="shared" si="32"/>
        <v>0.13920850374894012</v>
      </c>
      <c r="V188" s="320">
        <f t="shared" si="32"/>
        <v>0.13902188694146145</v>
      </c>
      <c r="W188" s="320">
        <f t="shared" si="32"/>
        <v>0.13713259180398571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4.9402925265239733E-2</v>
      </c>
      <c r="C189" s="320">
        <f t="shared" si="33"/>
        <v>4.8724032363869456E-2</v>
      </c>
      <c r="D189" s="320">
        <f t="shared" si="33"/>
        <v>5.4898134901010018E-2</v>
      </c>
      <c r="E189" s="320">
        <f t="shared" si="33"/>
        <v>4.5090745137494517E-2</v>
      </c>
      <c r="F189" s="320">
        <f t="shared" si="33"/>
        <v>4.7990176631526112E-2</v>
      </c>
      <c r="G189" s="320">
        <f t="shared" si="33"/>
        <v>4.3704292484048772E-2</v>
      </c>
      <c r="H189" s="320">
        <f t="shared" si="33"/>
        <v>8.3275550842223142E-2</v>
      </c>
      <c r="I189" s="320">
        <f t="shared" si="33"/>
        <v>5.0186561260449687E-2</v>
      </c>
      <c r="J189" s="320">
        <f t="shared" si="33"/>
        <v>4.6580457052515546E-2</v>
      </c>
      <c r="K189" s="320">
        <f t="shared" si="33"/>
        <v>6.1396291569732676E-2</v>
      </c>
      <c r="L189" s="320">
        <f t="shared" si="33"/>
        <v>5.4337142924703395E-2</v>
      </c>
      <c r="M189" s="320">
        <f t="shared" si="33"/>
        <v>4.7514029528709763E-2</v>
      </c>
      <c r="N189" s="320">
        <f t="shared" si="33"/>
        <v>5.502440190082989E-2</v>
      </c>
      <c r="O189" s="320">
        <f t="shared" si="33"/>
        <v>2.6511078787499146E-2</v>
      </c>
      <c r="P189" s="320">
        <f t="shared" si="33"/>
        <v>2.7855473143271914E-2</v>
      </c>
      <c r="Q189" s="320">
        <f t="shared" si="33"/>
        <v>2.7695395653494142E-2</v>
      </c>
      <c r="R189" s="320">
        <f t="shared" si="33"/>
        <v>3.0700681056632474E-2</v>
      </c>
      <c r="S189" s="320">
        <f t="shared" si="33"/>
        <v>2.8132743811842616E-2</v>
      </c>
      <c r="T189" s="320">
        <f t="shared" si="33"/>
        <v>2.5919193341743706E-2</v>
      </c>
      <c r="U189" s="320">
        <f t="shared" si="33"/>
        <v>2.5781444710614616E-2</v>
      </c>
      <c r="V189" s="320">
        <f t="shared" si="33"/>
        <v>2.605090061982885E-2</v>
      </c>
      <c r="W189" s="320">
        <f t="shared" si="33"/>
        <v>2.8130325211266891E-2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4.2560974445236134E-2</v>
      </c>
      <c r="C190" s="271">
        <f t="shared" si="34"/>
        <v>4.2916200909999119E-2</v>
      </c>
      <c r="D190" s="271">
        <f t="shared" si="34"/>
        <v>4.3764853162158612E-2</v>
      </c>
      <c r="E190" s="271">
        <f t="shared" si="34"/>
        <v>4.2510179678487914E-2</v>
      </c>
      <c r="F190" s="271">
        <f t="shared" si="34"/>
        <v>4.2726648551153552E-2</v>
      </c>
      <c r="G190" s="271">
        <f t="shared" si="34"/>
        <v>4.2152975069204998E-2</v>
      </c>
      <c r="H190" s="271">
        <f t="shared" si="34"/>
        <v>4.4036037174929453E-2</v>
      </c>
      <c r="I190" s="271">
        <f t="shared" si="34"/>
        <v>3.8046030413672993E-2</v>
      </c>
      <c r="J190" s="271">
        <f t="shared" si="34"/>
        <v>3.6943655730845147E-2</v>
      </c>
      <c r="K190" s="271">
        <f t="shared" si="34"/>
        <v>3.6177785078189521E-2</v>
      </c>
      <c r="L190" s="271">
        <f t="shared" si="34"/>
        <v>3.6815508286713476E-2</v>
      </c>
      <c r="M190" s="271">
        <f t="shared" si="34"/>
        <v>3.6920296025566478E-2</v>
      </c>
      <c r="N190" s="271">
        <f t="shared" si="34"/>
        <v>3.6784067311716621E-2</v>
      </c>
      <c r="O190" s="271">
        <f t="shared" si="34"/>
        <v>3.7404053487526838E-2</v>
      </c>
      <c r="P190" s="271">
        <f t="shared" si="34"/>
        <v>3.8464065803075181E-2</v>
      </c>
      <c r="Q190" s="271">
        <f t="shared" si="34"/>
        <v>3.8439586141018833E-2</v>
      </c>
      <c r="R190" s="271">
        <f t="shared" si="34"/>
        <v>3.8759687784332926E-2</v>
      </c>
      <c r="S190" s="271">
        <f t="shared" si="34"/>
        <v>3.8291780935372492E-2</v>
      </c>
      <c r="T190" s="271">
        <f t="shared" si="34"/>
        <v>3.8182059604061978E-2</v>
      </c>
      <c r="U190" s="271">
        <f t="shared" si="34"/>
        <v>3.8385369963226973E-2</v>
      </c>
      <c r="V190" s="271">
        <f t="shared" si="34"/>
        <v>3.8465484763389658E-2</v>
      </c>
      <c r="W190" s="271">
        <f t="shared" si="34"/>
        <v>3.8968259027610808E-2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1.2928676858817178E-3</v>
      </c>
      <c r="C191" s="320">
        <f t="shared" si="35"/>
        <v>6.7927665979286849E-4</v>
      </c>
      <c r="D191" s="320">
        <f t="shared" si="35"/>
        <v>6.4423313098395548E-4</v>
      </c>
      <c r="E191" s="320">
        <f t="shared" si="35"/>
        <v>7.4426704245172341E-4</v>
      </c>
      <c r="F191" s="320">
        <f t="shared" si="35"/>
        <v>7.3987878027716191E-4</v>
      </c>
      <c r="G191" s="320">
        <f t="shared" si="35"/>
        <v>8.5118101472027958E-4</v>
      </c>
      <c r="H191" s="320">
        <f t="shared" si="35"/>
        <v>7.0913908024890823E-4</v>
      </c>
      <c r="I191" s="320">
        <f t="shared" si="35"/>
        <v>1.4053961812069008E-3</v>
      </c>
      <c r="J191" s="320">
        <f t="shared" si="35"/>
        <v>1.3310974174922721E-3</v>
      </c>
      <c r="K191" s="320">
        <f t="shared" si="35"/>
        <v>6.6308951588665117E-4</v>
      </c>
      <c r="L191" s="320">
        <f t="shared" si="35"/>
        <v>7.8613715171031793E-4</v>
      </c>
      <c r="M191" s="320">
        <f t="shared" si="35"/>
        <v>1.0360653363270889E-3</v>
      </c>
      <c r="N191" s="320">
        <f t="shared" si="35"/>
        <v>7.9219580687943608E-4</v>
      </c>
      <c r="O191" s="320">
        <f t="shared" si="35"/>
        <v>8.7208422804555138E-4</v>
      </c>
      <c r="P191" s="320">
        <f t="shared" si="35"/>
        <v>9.3363891021178418E-4</v>
      </c>
      <c r="Q191" s="320">
        <f t="shared" si="35"/>
        <v>1.0450926940424403E-3</v>
      </c>
      <c r="R191" s="320">
        <f t="shared" si="35"/>
        <v>1.5574110203966372E-3</v>
      </c>
      <c r="S191" s="320">
        <f t="shared" si="35"/>
        <v>3.263975841329962E-3</v>
      </c>
      <c r="T191" s="320">
        <f t="shared" si="35"/>
        <v>3.4828650850655517E-3</v>
      </c>
      <c r="U191" s="320">
        <f t="shared" si="35"/>
        <v>3.0183644816244729E-3</v>
      </c>
      <c r="V191" s="320">
        <f t="shared" si="35"/>
        <v>3.0857747013195913E-3</v>
      </c>
      <c r="W191" s="320">
        <f t="shared" si="35"/>
        <v>2.7914564024542547E-3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7.661572095556405E-3</v>
      </c>
      <c r="C192" s="320">
        <f t="shared" si="36"/>
        <v>7.621164036943494E-3</v>
      </c>
      <c r="D192" s="320">
        <f t="shared" si="36"/>
        <v>7.2655403512746153E-3</v>
      </c>
      <c r="E192" s="320">
        <f t="shared" si="36"/>
        <v>7.7708167508269794E-3</v>
      </c>
      <c r="F192" s="320">
        <f t="shared" si="36"/>
        <v>7.6945707249124222E-3</v>
      </c>
      <c r="G192" s="320">
        <f t="shared" si="36"/>
        <v>7.9149362410757054E-3</v>
      </c>
      <c r="H192" s="320">
        <f t="shared" si="36"/>
        <v>7.0991241966686398E-3</v>
      </c>
      <c r="I192" s="320">
        <f t="shared" si="36"/>
        <v>1.0248973963576453E-2</v>
      </c>
      <c r="J192" s="320">
        <f t="shared" si="36"/>
        <v>1.0938909131587699E-2</v>
      </c>
      <c r="K192" s="320">
        <f t="shared" si="36"/>
        <v>1.1641401901203876E-2</v>
      </c>
      <c r="L192" s="320">
        <f t="shared" si="36"/>
        <v>1.118912540540562E-2</v>
      </c>
      <c r="M192" s="320">
        <f t="shared" si="36"/>
        <v>1.1013878551822266E-2</v>
      </c>
      <c r="N192" s="320">
        <f t="shared" si="36"/>
        <v>1.1222105464695474E-2</v>
      </c>
      <c r="O192" s="320">
        <f t="shared" si="36"/>
        <v>1.0130672816121665E-2</v>
      </c>
      <c r="P192" s="320">
        <f t="shared" si="36"/>
        <v>9.5267308577585575E-3</v>
      </c>
      <c r="Q192" s="320">
        <f t="shared" si="36"/>
        <v>9.5327075895205119E-3</v>
      </c>
      <c r="R192" s="320">
        <f t="shared" si="36"/>
        <v>9.4162635460905992E-3</v>
      </c>
      <c r="S192" s="320">
        <f t="shared" si="36"/>
        <v>9.5368122016384217E-3</v>
      </c>
      <c r="T192" s="320">
        <f t="shared" si="36"/>
        <v>9.5283434259003912E-3</v>
      </c>
      <c r="U192" s="320">
        <f t="shared" si="36"/>
        <v>9.4242786034041074E-3</v>
      </c>
      <c r="V192" s="320">
        <f t="shared" si="36"/>
        <v>9.3800626883102072E-3</v>
      </c>
      <c r="W192" s="320">
        <f t="shared" si="36"/>
        <v>9.1428992867319259E-3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3.360653466379801E-2</v>
      </c>
      <c r="C193" s="320">
        <f t="shared" si="37"/>
        <v>3.461576021326275E-2</v>
      </c>
      <c r="D193" s="320">
        <f t="shared" si="37"/>
        <v>3.5855079679900037E-2</v>
      </c>
      <c r="E193" s="320">
        <f t="shared" si="37"/>
        <v>3.3995095885209214E-2</v>
      </c>
      <c r="F193" s="320">
        <f t="shared" si="37"/>
        <v>3.4292199045963971E-2</v>
      </c>
      <c r="G193" s="320">
        <f t="shared" si="37"/>
        <v>3.338685781340902E-2</v>
      </c>
      <c r="H193" s="320">
        <f t="shared" si="37"/>
        <v>3.6227773898011899E-2</v>
      </c>
      <c r="I193" s="320">
        <f t="shared" si="37"/>
        <v>2.6391660268889641E-2</v>
      </c>
      <c r="J193" s="320">
        <f t="shared" si="37"/>
        <v>2.4673649181765178E-2</v>
      </c>
      <c r="K193" s="320">
        <f t="shared" si="37"/>
        <v>2.3873293661098995E-2</v>
      </c>
      <c r="L193" s="320">
        <f t="shared" si="37"/>
        <v>2.4840245729597536E-2</v>
      </c>
      <c r="M193" s="320">
        <f t="shared" si="37"/>
        <v>2.4870352137417125E-2</v>
      </c>
      <c r="N193" s="320">
        <f t="shared" si="37"/>
        <v>2.4769766040141708E-2</v>
      </c>
      <c r="O193" s="320">
        <f t="shared" si="37"/>
        <v>2.6401296443359618E-2</v>
      </c>
      <c r="P193" s="320">
        <f t="shared" si="37"/>
        <v>2.8003696035104837E-2</v>
      </c>
      <c r="Q193" s="320">
        <f t="shared" si="37"/>
        <v>2.7861785857455884E-2</v>
      </c>
      <c r="R193" s="320">
        <f t="shared" si="37"/>
        <v>2.7786013217845691E-2</v>
      </c>
      <c r="S193" s="320">
        <f t="shared" si="37"/>
        <v>2.5490992892404109E-2</v>
      </c>
      <c r="T193" s="320">
        <f t="shared" si="37"/>
        <v>2.5170851093096032E-2</v>
      </c>
      <c r="U193" s="320">
        <f t="shared" si="37"/>
        <v>2.5942726878198395E-2</v>
      </c>
      <c r="V193" s="320">
        <f t="shared" si="37"/>
        <v>2.5999647373759861E-2</v>
      </c>
      <c r="W193" s="320">
        <f t="shared" si="37"/>
        <v>2.703390333842463E-2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3.2145228699154246E-2</v>
      </c>
      <c r="C194" s="321">
        <f t="shared" si="38"/>
        <v>3.2210082716244176E-2</v>
      </c>
      <c r="D194" s="321">
        <f t="shared" si="38"/>
        <v>3.3353503927903434E-2</v>
      </c>
      <c r="E194" s="321">
        <f t="shared" si="38"/>
        <v>3.169823881720886E-2</v>
      </c>
      <c r="F194" s="321">
        <f t="shared" si="38"/>
        <v>3.1989837378824958E-2</v>
      </c>
      <c r="G194" s="321">
        <f t="shared" si="38"/>
        <v>3.1268598991567392E-2</v>
      </c>
      <c r="H194" s="321">
        <f t="shared" si="38"/>
        <v>3.3990091944882228E-2</v>
      </c>
      <c r="I194" s="321">
        <f t="shared" si="38"/>
        <v>2.5582459479504351E-2</v>
      </c>
      <c r="J194" s="321">
        <f t="shared" si="38"/>
        <v>2.388712008413052E-2</v>
      </c>
      <c r="K194" s="321">
        <f t="shared" si="38"/>
        <v>2.2466013294516762E-2</v>
      </c>
      <c r="L194" s="321">
        <f t="shared" si="38"/>
        <v>2.3449657209811198E-2</v>
      </c>
      <c r="M194" s="321">
        <f t="shared" si="38"/>
        <v>2.3723869164974921E-2</v>
      </c>
      <c r="N194" s="321">
        <f t="shared" si="38"/>
        <v>2.3411095129955557E-2</v>
      </c>
      <c r="O194" s="321">
        <f t="shared" si="38"/>
        <v>2.4703494266516701E-2</v>
      </c>
      <c r="P194" s="321">
        <f t="shared" si="38"/>
        <v>2.6242017553314838E-2</v>
      </c>
      <c r="Q194" s="321">
        <f t="shared" si="38"/>
        <v>2.6224642394925977E-2</v>
      </c>
      <c r="R194" s="321">
        <f t="shared" si="38"/>
        <v>2.6734426295307048E-2</v>
      </c>
      <c r="S194" s="321">
        <f t="shared" si="38"/>
        <v>2.6345077159781044E-2</v>
      </c>
      <c r="T194" s="321">
        <f t="shared" si="38"/>
        <v>2.6180117181024858E-2</v>
      </c>
      <c r="U194" s="321">
        <f t="shared" si="38"/>
        <v>2.6442360913430409E-2</v>
      </c>
      <c r="V194" s="321">
        <f t="shared" si="38"/>
        <v>2.6576757870889395E-2</v>
      </c>
      <c r="W194" s="321">
        <f t="shared" si="38"/>
        <v>2.7310408412802658E-2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1.0000000000000004</v>
      </c>
      <c r="D197" s="234">
        <f t="shared" si="39"/>
        <v>0.99999999999999978</v>
      </c>
      <c r="E197" s="234">
        <f t="shared" si="39"/>
        <v>1</v>
      </c>
      <c r="F197" s="234">
        <f t="shared" si="39"/>
        <v>1.0000000000000002</v>
      </c>
      <c r="G197" s="234">
        <f t="shared" si="39"/>
        <v>1</v>
      </c>
      <c r="H197" s="234">
        <f t="shared" si="39"/>
        <v>0.99999999999999989</v>
      </c>
      <c r="I197" s="234">
        <f t="shared" si="39"/>
        <v>1</v>
      </c>
      <c r="J197" s="234">
        <f t="shared" si="39"/>
        <v>0.99999999999999989</v>
      </c>
      <c r="K197" s="234">
        <f t="shared" si="39"/>
        <v>1</v>
      </c>
      <c r="L197" s="234">
        <f t="shared" si="39"/>
        <v>0.99999999999999989</v>
      </c>
      <c r="M197" s="234">
        <f t="shared" si="39"/>
        <v>1.0000000000000002</v>
      </c>
      <c r="N197" s="234">
        <f t="shared" si="39"/>
        <v>1</v>
      </c>
      <c r="O197" s="234">
        <f t="shared" si="39"/>
        <v>1</v>
      </c>
      <c r="P197" s="234">
        <f t="shared" si="39"/>
        <v>0.99999999999999989</v>
      </c>
      <c r="Q197" s="234">
        <f t="shared" si="39"/>
        <v>1</v>
      </c>
      <c r="R197" s="234">
        <f t="shared" si="39"/>
        <v>0.99999999999999978</v>
      </c>
      <c r="S197" s="234">
        <f t="shared" si="39"/>
        <v>0.99999999999999989</v>
      </c>
      <c r="T197" s="234">
        <f t="shared" si="39"/>
        <v>0.99999999999999989</v>
      </c>
      <c r="U197" s="234">
        <f t="shared" si="39"/>
        <v>1</v>
      </c>
      <c r="V197" s="234">
        <f t="shared" si="39"/>
        <v>0.99999999999999978</v>
      </c>
      <c r="W197" s="234">
        <f t="shared" si="39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2.7952822644148252E-3</v>
      </c>
      <c r="C198" s="268">
        <f t="shared" si="40"/>
        <v>2.7981958584823064E-3</v>
      </c>
      <c r="D198" s="268">
        <f t="shared" si="40"/>
        <v>2.9179447510827429E-3</v>
      </c>
      <c r="E198" s="268">
        <f t="shared" si="40"/>
        <v>2.745388670216562E-3</v>
      </c>
      <c r="F198" s="268">
        <f t="shared" si="40"/>
        <v>2.7757461036486777E-3</v>
      </c>
      <c r="G198" s="268">
        <f t="shared" si="40"/>
        <v>2.7017043571412724E-3</v>
      </c>
      <c r="H198" s="268">
        <f t="shared" si="40"/>
        <v>2.9884104818185238E-3</v>
      </c>
      <c r="I198" s="268">
        <f t="shared" si="40"/>
        <v>2.1426099416390035E-3</v>
      </c>
      <c r="J198" s="268">
        <f t="shared" si="40"/>
        <v>1.9814775255584155E-3</v>
      </c>
      <c r="K198" s="268">
        <f t="shared" si="40"/>
        <v>1.8489256357457162E-3</v>
      </c>
      <c r="L198" s="268">
        <f t="shared" si="40"/>
        <v>1.9400171854560768E-3</v>
      </c>
      <c r="M198" s="268">
        <f t="shared" si="40"/>
        <v>1.9655415903855472E-3</v>
      </c>
      <c r="N198" s="268">
        <f t="shared" si="40"/>
        <v>1.2704385583073006E-3</v>
      </c>
      <c r="O198" s="268">
        <f t="shared" si="40"/>
        <v>3.2709771850434727E-3</v>
      </c>
      <c r="P198" s="268">
        <f t="shared" si="40"/>
        <v>3.8447079190003994E-3</v>
      </c>
      <c r="Q198" s="268">
        <f t="shared" si="40"/>
        <v>4.2621605276746887E-3</v>
      </c>
      <c r="R198" s="268">
        <f t="shared" si="40"/>
        <v>4.5418967725520268E-3</v>
      </c>
      <c r="S198" s="268">
        <f t="shared" si="40"/>
        <v>4.196637313835694E-3</v>
      </c>
      <c r="T198" s="268">
        <f t="shared" si="40"/>
        <v>4.6293001450592383E-3</v>
      </c>
      <c r="U198" s="268">
        <f t="shared" si="40"/>
        <v>4.1833125487951749E-3</v>
      </c>
      <c r="V198" s="268">
        <f t="shared" si="40"/>
        <v>4.3529545524208929E-3</v>
      </c>
      <c r="W198" s="268">
        <f t="shared" si="40"/>
        <v>4.4744182530749455E-3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2.2306699153348437E-2</v>
      </c>
      <c r="C199" s="269">
        <f t="shared" si="41"/>
        <v>2.2329949995363804E-2</v>
      </c>
      <c r="D199" s="269">
        <f t="shared" si="41"/>
        <v>2.328556101010466E-2</v>
      </c>
      <c r="E199" s="269">
        <f t="shared" si="41"/>
        <v>2.1908542083621203E-2</v>
      </c>
      <c r="F199" s="269">
        <f t="shared" si="41"/>
        <v>2.215079816747317E-2</v>
      </c>
      <c r="G199" s="269">
        <f t="shared" si="41"/>
        <v>2.1559935847357908E-2</v>
      </c>
      <c r="H199" s="269">
        <f t="shared" si="41"/>
        <v>2.3847886280849009E-2</v>
      </c>
      <c r="I199" s="269">
        <f t="shared" si="41"/>
        <v>1.7098293070277892E-2</v>
      </c>
      <c r="J199" s="269">
        <f t="shared" si="41"/>
        <v>1.5812436405597083E-2</v>
      </c>
      <c r="K199" s="269">
        <f t="shared" si="41"/>
        <v>1.4754655885217818E-2</v>
      </c>
      <c r="L199" s="269">
        <f t="shared" si="41"/>
        <v>1.5481577749484955E-2</v>
      </c>
      <c r="M199" s="269">
        <f t="shared" si="41"/>
        <v>1.5685265666472159E-2</v>
      </c>
      <c r="N199" s="269">
        <f t="shared" si="41"/>
        <v>1.0138257260723335E-2</v>
      </c>
      <c r="O199" s="269">
        <f t="shared" si="41"/>
        <v>2.6102803617761339E-2</v>
      </c>
      <c r="P199" s="269">
        <f t="shared" si="41"/>
        <v>3.0681246031370679E-2</v>
      </c>
      <c r="Q199" s="269">
        <f t="shared" si="41"/>
        <v>3.4012569622917675E-2</v>
      </c>
      <c r="R199" s="269">
        <f t="shared" si="41"/>
        <v>3.6244899551170037E-2</v>
      </c>
      <c r="S199" s="269">
        <f t="shared" si="41"/>
        <v>3.3489686250002565E-2</v>
      </c>
      <c r="T199" s="269">
        <f t="shared" si="41"/>
        <v>3.6942389303931941E-2</v>
      </c>
      <c r="U199" s="269">
        <f t="shared" si="41"/>
        <v>3.3383352972382679E-2</v>
      </c>
      <c r="V199" s="269">
        <f t="shared" si="41"/>
        <v>3.4737117201070471E-2</v>
      </c>
      <c r="W199" s="269">
        <f t="shared" si="41"/>
        <v>3.5706412596757248E-2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2.7350054629106221E-2</v>
      </c>
      <c r="C200" s="269">
        <f t="shared" si="42"/>
        <v>2.737856228929032E-2</v>
      </c>
      <c r="D200" s="269">
        <f t="shared" si="42"/>
        <v>2.8550228849083186E-2</v>
      </c>
      <c r="E200" s="269">
        <f t="shared" si="42"/>
        <v>2.6861877623035369E-2</v>
      </c>
      <c r="F200" s="269">
        <f t="shared" si="42"/>
        <v>2.7158905752658488E-2</v>
      </c>
      <c r="G200" s="269">
        <f t="shared" si="42"/>
        <v>2.6434454473590292E-2</v>
      </c>
      <c r="H200" s="269">
        <f t="shared" si="42"/>
        <v>2.9239691093965618E-2</v>
      </c>
      <c r="I200" s="269">
        <f t="shared" si="42"/>
        <v>2.0964072107744879E-2</v>
      </c>
      <c r="J200" s="269">
        <f t="shared" si="42"/>
        <v>1.938749415766565E-2</v>
      </c>
      <c r="K200" s="269">
        <f t="shared" si="42"/>
        <v>1.8090558433599337E-2</v>
      </c>
      <c r="L200" s="269">
        <f t="shared" si="42"/>
        <v>1.8981831165711012E-2</v>
      </c>
      <c r="M200" s="269">
        <f t="shared" si="42"/>
        <v>1.9231571193071922E-2</v>
      </c>
      <c r="N200" s="269">
        <f t="shared" si="42"/>
        <v>1.2430431235860047E-2</v>
      </c>
      <c r="O200" s="269">
        <f t="shared" si="42"/>
        <v>3.2004426114808616E-2</v>
      </c>
      <c r="P200" s="269">
        <f t="shared" si="42"/>
        <v>3.761801552432173E-2</v>
      </c>
      <c r="Q200" s="269">
        <f t="shared" si="42"/>
        <v>4.1702523124020278E-2</v>
      </c>
      <c r="R200" s="269">
        <f t="shared" si="42"/>
        <v>4.4439563914689E-2</v>
      </c>
      <c r="S200" s="269">
        <f t="shared" si="42"/>
        <v>4.1061420255524714E-2</v>
      </c>
      <c r="T200" s="269">
        <f t="shared" si="42"/>
        <v>4.5294750184523835E-2</v>
      </c>
      <c r="U200" s="269">
        <f t="shared" si="42"/>
        <v>4.0931045925741448E-2</v>
      </c>
      <c r="V200" s="269">
        <f t="shared" si="42"/>
        <v>4.2590884764065549E-2</v>
      </c>
      <c r="W200" s="269">
        <f t="shared" si="42"/>
        <v>4.3779329627266932E-2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5.0644907692017745E-2</v>
      </c>
      <c r="C201" s="269">
        <f t="shared" si="43"/>
        <v>5.069769617226462E-2</v>
      </c>
      <c r="D201" s="269">
        <f t="shared" si="43"/>
        <v>5.2867305906915185E-2</v>
      </c>
      <c r="E201" s="269">
        <f t="shared" si="43"/>
        <v>4.9740935844608238E-2</v>
      </c>
      <c r="F201" s="269">
        <f t="shared" si="43"/>
        <v>5.0290951645698682E-2</v>
      </c>
      <c r="G201" s="269">
        <f t="shared" si="43"/>
        <v>4.8949463716211068E-2</v>
      </c>
      <c r="H201" s="269">
        <f t="shared" si="43"/>
        <v>5.4144003603600672E-2</v>
      </c>
      <c r="I201" s="269">
        <f t="shared" si="43"/>
        <v>3.8819794371293362E-2</v>
      </c>
      <c r="J201" s="269">
        <f t="shared" si="43"/>
        <v>3.5900398200652411E-2</v>
      </c>
      <c r="K201" s="269">
        <f t="shared" si="43"/>
        <v>3.3498823837509524E-2</v>
      </c>
      <c r="L201" s="269">
        <f t="shared" si="43"/>
        <v>3.5149220001551254E-2</v>
      </c>
      <c r="M201" s="269">
        <f t="shared" si="43"/>
        <v>3.5611671020542468E-2</v>
      </c>
      <c r="N201" s="269">
        <f t="shared" si="43"/>
        <v>2.3017798357234189E-2</v>
      </c>
      <c r="O201" s="269">
        <f t="shared" si="43"/>
        <v>5.9263545477366071E-2</v>
      </c>
      <c r="P201" s="269">
        <f t="shared" si="43"/>
        <v>6.9658395554306127E-2</v>
      </c>
      <c r="Q201" s="269">
        <f t="shared" si="43"/>
        <v>7.7221799472846603E-2</v>
      </c>
      <c r="R201" s="269">
        <f t="shared" si="43"/>
        <v>8.2290059118850623E-2</v>
      </c>
      <c r="S201" s="269">
        <f t="shared" si="43"/>
        <v>7.6034650268343995E-2</v>
      </c>
      <c r="T201" s="269">
        <f t="shared" si="43"/>
        <v>8.3873632909930884E-2</v>
      </c>
      <c r="U201" s="269">
        <f t="shared" si="43"/>
        <v>7.5793232253395834E-2</v>
      </c>
      <c r="V201" s="269">
        <f t="shared" si="43"/>
        <v>7.8866805081330579E-2</v>
      </c>
      <c r="W201" s="269">
        <f t="shared" si="43"/>
        <v>8.1067483698251203E-2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7.3732483543213642E-2</v>
      </c>
      <c r="C202" s="270">
        <f t="shared" si="44"/>
        <v>7.4441802831030343E-2</v>
      </c>
      <c r="D202" s="270">
        <f t="shared" si="44"/>
        <v>7.7458476627440084E-2</v>
      </c>
      <c r="E202" s="270">
        <f t="shared" si="44"/>
        <v>7.2987719425599104E-2</v>
      </c>
      <c r="F202" s="270">
        <f t="shared" si="44"/>
        <v>7.3777193033992453E-2</v>
      </c>
      <c r="G202" s="270">
        <f t="shared" si="44"/>
        <v>7.1775057120212329E-2</v>
      </c>
      <c r="H202" s="270">
        <f t="shared" si="44"/>
        <v>7.8756207724885119E-2</v>
      </c>
      <c r="I202" s="270">
        <f t="shared" si="44"/>
        <v>5.6527964631693142E-2</v>
      </c>
      <c r="J202" s="270">
        <f t="shared" si="44"/>
        <v>5.2379671611579436E-2</v>
      </c>
      <c r="K202" s="270">
        <f t="shared" si="44"/>
        <v>4.9000122177030245E-2</v>
      </c>
      <c r="L202" s="270">
        <f t="shared" si="44"/>
        <v>5.144462528061932E-2</v>
      </c>
      <c r="M202" s="270">
        <f t="shared" si="44"/>
        <v>5.2154203049651821E-2</v>
      </c>
      <c r="N202" s="270">
        <f t="shared" si="44"/>
        <v>5.3415702218439304E-2</v>
      </c>
      <c r="O202" s="270">
        <f t="shared" si="44"/>
        <v>5.1098568433007918E-2</v>
      </c>
      <c r="P202" s="270">
        <f t="shared" si="44"/>
        <v>5.3094241278168523E-2</v>
      </c>
      <c r="Q202" s="270">
        <f t="shared" si="44"/>
        <v>5.1529447235749128E-2</v>
      </c>
      <c r="R202" s="270">
        <f t="shared" si="44"/>
        <v>5.160492546819382E-2</v>
      </c>
      <c r="S202" s="270">
        <f t="shared" si="44"/>
        <v>5.1633463549384792E-2</v>
      </c>
      <c r="T202" s="270">
        <f t="shared" si="44"/>
        <v>4.9797842975201741E-2</v>
      </c>
      <c r="U202" s="270">
        <f t="shared" si="44"/>
        <v>5.2086869283366713E-2</v>
      </c>
      <c r="V202" s="270">
        <f t="shared" si="44"/>
        <v>5.1797112453196945E-2</v>
      </c>
      <c r="W202" s="270">
        <f t="shared" si="44"/>
        <v>5.3125201833773159E-2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0.38104130961539229</v>
      </c>
      <c r="C203" s="271">
        <f t="shared" si="45"/>
        <v>0.37866840175035682</v>
      </c>
      <c r="D203" s="271">
        <f t="shared" si="45"/>
        <v>0.36360647312517957</v>
      </c>
      <c r="E203" s="271">
        <f t="shared" si="45"/>
        <v>0.3849070688550561</v>
      </c>
      <c r="F203" s="271">
        <f t="shared" si="45"/>
        <v>0.38184674244870115</v>
      </c>
      <c r="G203" s="271">
        <f t="shared" si="45"/>
        <v>0.39108422282717542</v>
      </c>
      <c r="H203" s="271">
        <f t="shared" si="45"/>
        <v>0.35707731142955268</v>
      </c>
      <c r="I203" s="271">
        <f t="shared" si="45"/>
        <v>0.49053345851436325</v>
      </c>
      <c r="J203" s="271">
        <f t="shared" si="45"/>
        <v>0.51846689489839148</v>
      </c>
      <c r="K203" s="271">
        <f t="shared" si="45"/>
        <v>0.54735227747185156</v>
      </c>
      <c r="L203" s="271">
        <f t="shared" si="45"/>
        <v>0.52889366671013327</v>
      </c>
      <c r="M203" s="271">
        <f t="shared" si="45"/>
        <v>0.52137764907908524</v>
      </c>
      <c r="N203" s="271">
        <f t="shared" si="45"/>
        <v>0.55161387584137034</v>
      </c>
      <c r="O203" s="271">
        <f t="shared" si="45"/>
        <v>0.44581381644758455</v>
      </c>
      <c r="P203" s="271">
        <f t="shared" si="45"/>
        <v>0.4107351510623557</v>
      </c>
      <c r="Q203" s="271">
        <f t="shared" si="45"/>
        <v>0.39929050177504488</v>
      </c>
      <c r="R203" s="271">
        <f t="shared" si="45"/>
        <v>0.38927670029379419</v>
      </c>
      <c r="S203" s="271">
        <f t="shared" si="45"/>
        <v>0.40240567665158833</v>
      </c>
      <c r="T203" s="271">
        <f t="shared" si="45"/>
        <v>0.38901878740265033</v>
      </c>
      <c r="U203" s="271">
        <f t="shared" si="45"/>
        <v>0.39823954806898337</v>
      </c>
      <c r="V203" s="271">
        <f t="shared" si="45"/>
        <v>0.39235473979535651</v>
      </c>
      <c r="W203" s="271">
        <f t="shared" si="45"/>
        <v>0.38257422111120531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0.38026708629092193</v>
      </c>
      <c r="C204" s="320">
        <f t="shared" si="46"/>
        <v>0.37789337143314949</v>
      </c>
      <c r="D204" s="320">
        <f t="shared" si="46"/>
        <v>0.36279827535761816</v>
      </c>
      <c r="E204" s="320">
        <f t="shared" si="46"/>
        <v>0.38414666480918302</v>
      </c>
      <c r="F204" s="320">
        <f t="shared" si="46"/>
        <v>0.38107793015249375</v>
      </c>
      <c r="G204" s="320">
        <f t="shared" si="46"/>
        <v>0.39033591824421776</v>
      </c>
      <c r="H204" s="320">
        <f t="shared" si="46"/>
        <v>0.35624959641573462</v>
      </c>
      <c r="I204" s="320">
        <f t="shared" si="46"/>
        <v>0.48994000911099633</v>
      </c>
      <c r="J204" s="320">
        <f t="shared" si="46"/>
        <v>0.5179180751470801</v>
      </c>
      <c r="K204" s="320">
        <f t="shared" si="46"/>
        <v>0.5468401712811356</v>
      </c>
      <c r="L204" s="320">
        <f t="shared" si="46"/>
        <v>0.52835633043680785</v>
      </c>
      <c r="M204" s="320">
        <f t="shared" si="46"/>
        <v>0.5208332431835283</v>
      </c>
      <c r="N204" s="320">
        <f t="shared" si="46"/>
        <v>0.55105601995301456</v>
      </c>
      <c r="O204" s="320">
        <f t="shared" si="46"/>
        <v>0.44528690345562005</v>
      </c>
      <c r="P204" s="320">
        <f t="shared" si="46"/>
        <v>0.41018685648280745</v>
      </c>
      <c r="Q204" s="320">
        <f t="shared" si="46"/>
        <v>0.39875817074183717</v>
      </c>
      <c r="R204" s="320">
        <f t="shared" si="46"/>
        <v>0.38874111132679334</v>
      </c>
      <c r="S204" s="320">
        <f t="shared" si="46"/>
        <v>0.40186696367578018</v>
      </c>
      <c r="T204" s="320">
        <f t="shared" si="46"/>
        <v>0.38850079310295554</v>
      </c>
      <c r="U204" s="320">
        <f t="shared" si="46"/>
        <v>0.39769806550421494</v>
      </c>
      <c r="V204" s="320">
        <f t="shared" si="46"/>
        <v>0.39181602693664547</v>
      </c>
      <c r="W204" s="320">
        <f t="shared" si="46"/>
        <v>0.382020476150362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7.7422332447035205E-4</v>
      </c>
      <c r="C205" s="320">
        <f t="shared" si="47"/>
        <v>7.7503031720729235E-4</v>
      </c>
      <c r="D205" s="320">
        <f t="shared" si="47"/>
        <v>8.0819776756142043E-4</v>
      </c>
      <c r="E205" s="320">
        <f t="shared" si="47"/>
        <v>7.6040404587308257E-4</v>
      </c>
      <c r="F205" s="320">
        <f t="shared" si="47"/>
        <v>7.6881229620737223E-4</v>
      </c>
      <c r="G205" s="320">
        <f t="shared" si="47"/>
        <v>7.4830458295768525E-4</v>
      </c>
      <c r="H205" s="320">
        <f t="shared" si="47"/>
        <v>8.2771501381809134E-4</v>
      </c>
      <c r="I205" s="320">
        <f t="shared" si="47"/>
        <v>5.9344940336687139E-4</v>
      </c>
      <c r="J205" s="320">
        <f t="shared" si="47"/>
        <v>5.4881975131133203E-4</v>
      </c>
      <c r="K205" s="320">
        <f t="shared" si="47"/>
        <v>5.1210619071601321E-4</v>
      </c>
      <c r="L205" s="320">
        <f t="shared" si="47"/>
        <v>5.3733627332546113E-4</v>
      </c>
      <c r="M205" s="320">
        <f t="shared" si="47"/>
        <v>5.444058955568885E-4</v>
      </c>
      <c r="N205" s="320">
        <f t="shared" si="47"/>
        <v>5.5785588835571267E-4</v>
      </c>
      <c r="O205" s="320">
        <f t="shared" si="47"/>
        <v>5.2691299196452575E-4</v>
      </c>
      <c r="P205" s="320">
        <f t="shared" si="47"/>
        <v>5.4829457954824919E-4</v>
      </c>
      <c r="Q205" s="320">
        <f t="shared" si="47"/>
        <v>5.3233103320772187E-4</v>
      </c>
      <c r="R205" s="320">
        <f t="shared" si="47"/>
        <v>5.3558896700085649E-4</v>
      </c>
      <c r="S205" s="320">
        <f t="shared" si="47"/>
        <v>5.3871297580818404E-4</v>
      </c>
      <c r="T205" s="320">
        <f t="shared" si="47"/>
        <v>5.1799429969481739E-4</v>
      </c>
      <c r="U205" s="320">
        <f t="shared" si="47"/>
        <v>5.41482564768411E-4</v>
      </c>
      <c r="V205" s="320">
        <f t="shared" si="47"/>
        <v>5.3871285871107209E-4</v>
      </c>
      <c r="W205" s="320">
        <f t="shared" si="47"/>
        <v>5.5374496084330716E-4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0.19845784695012617</v>
      </c>
      <c r="C206" s="271">
        <f t="shared" si="48"/>
        <v>0.19864181454112753</v>
      </c>
      <c r="D206" s="271">
        <f t="shared" si="48"/>
        <v>0.19951564419025741</v>
      </c>
      <c r="E206" s="271">
        <f t="shared" si="48"/>
        <v>0.19890123775179372</v>
      </c>
      <c r="F206" s="271">
        <f t="shared" si="48"/>
        <v>0.19831785915719766</v>
      </c>
      <c r="G206" s="271">
        <f t="shared" si="48"/>
        <v>0.19814745292924676</v>
      </c>
      <c r="H206" s="271">
        <f t="shared" si="48"/>
        <v>0.19894168652325614</v>
      </c>
      <c r="I206" s="271">
        <f t="shared" si="48"/>
        <v>0.16472112203873868</v>
      </c>
      <c r="J206" s="271">
        <f t="shared" si="48"/>
        <v>0.15511166133622484</v>
      </c>
      <c r="K206" s="271">
        <f t="shared" si="48"/>
        <v>0.14046089149159965</v>
      </c>
      <c r="L206" s="271">
        <f t="shared" si="48"/>
        <v>0.14855148700045223</v>
      </c>
      <c r="M206" s="271">
        <f t="shared" si="48"/>
        <v>0.15350117190471288</v>
      </c>
      <c r="N206" s="271">
        <f t="shared" si="48"/>
        <v>0.15334149292260674</v>
      </c>
      <c r="O206" s="271">
        <f t="shared" si="48"/>
        <v>0.17069517955993743</v>
      </c>
      <c r="P206" s="271">
        <f t="shared" si="48"/>
        <v>0.17266905967872417</v>
      </c>
      <c r="Q206" s="271">
        <f t="shared" si="48"/>
        <v>0.16775612840498891</v>
      </c>
      <c r="R206" s="271">
        <f t="shared" si="48"/>
        <v>0.16356948781975417</v>
      </c>
      <c r="S206" s="271">
        <f t="shared" si="48"/>
        <v>0.16749175218106452</v>
      </c>
      <c r="T206" s="271">
        <f t="shared" si="48"/>
        <v>0.16477995809314916</v>
      </c>
      <c r="U206" s="271">
        <f t="shared" si="48"/>
        <v>0.1714642206271674</v>
      </c>
      <c r="V206" s="271">
        <f t="shared" si="48"/>
        <v>0.16980974182241076</v>
      </c>
      <c r="W206" s="271">
        <f t="shared" si="48"/>
        <v>0.17005475524417082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0.13807213785704334</v>
      </c>
      <c r="C207" s="320">
        <f t="shared" si="49"/>
        <v>0.13914388562871302</v>
      </c>
      <c r="D207" s="320">
        <f t="shared" si="49"/>
        <v>0.13200604249990583</v>
      </c>
      <c r="E207" s="320">
        <f t="shared" si="49"/>
        <v>0.14400678343541345</v>
      </c>
      <c r="F207" s="320">
        <f t="shared" si="49"/>
        <v>0.13978598758685268</v>
      </c>
      <c r="G207" s="320">
        <f t="shared" si="49"/>
        <v>0.14506807182929873</v>
      </c>
      <c r="H207" s="320">
        <f t="shared" si="49"/>
        <v>9.6026898976474248E-2</v>
      </c>
      <c r="I207" s="320">
        <f t="shared" si="49"/>
        <v>0.10563838362997544</v>
      </c>
      <c r="J207" s="320">
        <f t="shared" si="49"/>
        <v>0.10079895300504509</v>
      </c>
      <c r="K207" s="320">
        <f t="shared" si="49"/>
        <v>6.9436433446727244E-2</v>
      </c>
      <c r="L207" s="320">
        <f t="shared" si="49"/>
        <v>8.5362959655986892E-2</v>
      </c>
      <c r="M207" s="320">
        <f t="shared" si="49"/>
        <v>9.8167315733824867E-2</v>
      </c>
      <c r="N207" s="320">
        <f t="shared" si="49"/>
        <v>8.6800788110544563E-2</v>
      </c>
      <c r="O207" s="320">
        <f t="shared" si="49"/>
        <v>0.14199796837078549</v>
      </c>
      <c r="P207" s="320">
        <f t="shared" si="49"/>
        <v>0.14313255876496525</v>
      </c>
      <c r="Q207" s="320">
        <f t="shared" si="49"/>
        <v>0.13922548549434777</v>
      </c>
      <c r="R207" s="320">
        <f t="shared" si="49"/>
        <v>0.13235612666962746</v>
      </c>
      <c r="S207" s="320">
        <f t="shared" si="49"/>
        <v>0.13829719938390975</v>
      </c>
      <c r="T207" s="320">
        <f t="shared" si="49"/>
        <v>0.13875400456612155</v>
      </c>
      <c r="U207" s="320">
        <f t="shared" si="49"/>
        <v>0.14467110162069896</v>
      </c>
      <c r="V207" s="320">
        <f t="shared" si="49"/>
        <v>0.14301128052634809</v>
      </c>
      <c r="W207" s="320">
        <f t="shared" si="49"/>
        <v>0.14110878445327998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6.0385709093082822E-2</v>
      </c>
      <c r="C208" s="320">
        <f t="shared" si="50"/>
        <v>5.9497928912414531E-2</v>
      </c>
      <c r="D208" s="320">
        <f t="shared" si="50"/>
        <v>6.750960169035157E-2</v>
      </c>
      <c r="E208" s="320">
        <f t="shared" si="50"/>
        <v>5.4894454316380299E-2</v>
      </c>
      <c r="F208" s="320">
        <f t="shared" si="50"/>
        <v>5.8531871570344972E-2</v>
      </c>
      <c r="G208" s="320">
        <f t="shared" si="50"/>
        <v>5.3079381099948073E-2</v>
      </c>
      <c r="H208" s="320">
        <f t="shared" si="50"/>
        <v>0.10291478754678184</v>
      </c>
      <c r="I208" s="320">
        <f t="shared" si="50"/>
        <v>5.9082738408763234E-2</v>
      </c>
      <c r="J208" s="320">
        <f t="shared" si="50"/>
        <v>5.4312708331179751E-2</v>
      </c>
      <c r="K208" s="320">
        <f t="shared" si="50"/>
        <v>7.1024458044872438E-2</v>
      </c>
      <c r="L208" s="320">
        <f t="shared" si="50"/>
        <v>6.3188527344465353E-2</v>
      </c>
      <c r="M208" s="320">
        <f t="shared" si="50"/>
        <v>5.5333856170887999E-2</v>
      </c>
      <c r="N208" s="320">
        <f t="shared" si="50"/>
        <v>6.6540704812062215E-2</v>
      </c>
      <c r="O208" s="320">
        <f t="shared" si="50"/>
        <v>2.8697211189151951E-2</v>
      </c>
      <c r="P208" s="320">
        <f t="shared" si="50"/>
        <v>2.9536500913758919E-2</v>
      </c>
      <c r="Q208" s="320">
        <f t="shared" si="50"/>
        <v>2.8530642910641148E-2</v>
      </c>
      <c r="R208" s="320">
        <f t="shared" si="50"/>
        <v>3.1213361150126687E-2</v>
      </c>
      <c r="S208" s="320">
        <f t="shared" si="50"/>
        <v>2.9194552797154768E-2</v>
      </c>
      <c r="T208" s="320">
        <f t="shared" si="50"/>
        <v>2.6025953527027607E-2</v>
      </c>
      <c r="U208" s="320">
        <f t="shared" si="50"/>
        <v>2.6793119006468417E-2</v>
      </c>
      <c r="V208" s="320">
        <f t="shared" si="50"/>
        <v>2.6798461296062698E-2</v>
      </c>
      <c r="W208" s="320">
        <f t="shared" si="50"/>
        <v>2.8945970790890837E-2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0.19633697704418054</v>
      </c>
      <c r="C209" s="271">
        <f t="shared" si="51"/>
        <v>0.19765979955955854</v>
      </c>
      <c r="D209" s="271">
        <f t="shared" si="51"/>
        <v>0.20238679809305068</v>
      </c>
      <c r="E209" s="271">
        <f t="shared" si="51"/>
        <v>0.19545767321968696</v>
      </c>
      <c r="F209" s="271">
        <f t="shared" si="51"/>
        <v>0.19667818384314115</v>
      </c>
      <c r="G209" s="271">
        <f t="shared" si="51"/>
        <v>0.19359788875221395</v>
      </c>
      <c r="H209" s="271">
        <f t="shared" si="51"/>
        <v>0.20439999068166145</v>
      </c>
      <c r="I209" s="271">
        <f t="shared" si="51"/>
        <v>0.1729103960162085</v>
      </c>
      <c r="J209" s="271">
        <f t="shared" si="51"/>
        <v>0.16740624269589552</v>
      </c>
      <c r="K209" s="271">
        <f t="shared" si="51"/>
        <v>0.16368461430990636</v>
      </c>
      <c r="L209" s="271">
        <f t="shared" si="51"/>
        <v>0.16670592822215352</v>
      </c>
      <c r="M209" s="271">
        <f t="shared" si="51"/>
        <v>0.16718905748966262</v>
      </c>
      <c r="N209" s="271">
        <f t="shared" si="51"/>
        <v>0.17325879281295392</v>
      </c>
      <c r="O209" s="271">
        <f t="shared" si="51"/>
        <v>0.15636097445392336</v>
      </c>
      <c r="P209" s="271">
        <f t="shared" si="51"/>
        <v>0.15659409671501917</v>
      </c>
      <c r="Q209" s="271">
        <f t="shared" si="51"/>
        <v>0.15205077116525012</v>
      </c>
      <c r="R209" s="271">
        <f t="shared" si="51"/>
        <v>0.15112140195927498</v>
      </c>
      <c r="S209" s="271">
        <f t="shared" si="51"/>
        <v>0.15262216455078342</v>
      </c>
      <c r="T209" s="271">
        <f t="shared" si="51"/>
        <v>0.14727221240078886</v>
      </c>
      <c r="U209" s="271">
        <f t="shared" si="51"/>
        <v>0.15307950676109905</v>
      </c>
      <c r="V209" s="271">
        <f t="shared" si="51"/>
        <v>0.1517790679268029</v>
      </c>
      <c r="W209" s="271">
        <f t="shared" si="51"/>
        <v>0.15344977276239444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5.6890945971527409E-3</v>
      </c>
      <c r="C210" s="320">
        <f t="shared" si="52"/>
        <v>2.9861587162730613E-3</v>
      </c>
      <c r="D210" s="320">
        <f t="shared" si="52"/>
        <v>2.852059491958795E-3</v>
      </c>
      <c r="E210" s="320">
        <f t="shared" si="52"/>
        <v>3.261950883244792E-3</v>
      </c>
      <c r="F210" s="320">
        <f t="shared" si="52"/>
        <v>3.2486894927757173E-3</v>
      </c>
      <c r="G210" s="320">
        <f t="shared" si="52"/>
        <v>3.7216133759397627E-3</v>
      </c>
      <c r="H210" s="320">
        <f t="shared" si="52"/>
        <v>3.1549992239046261E-3</v>
      </c>
      <c r="I210" s="320">
        <f t="shared" si="52"/>
        <v>5.9563404806529368E-3</v>
      </c>
      <c r="J210" s="320">
        <f t="shared" si="52"/>
        <v>5.5874689685805612E-3</v>
      </c>
      <c r="K210" s="320">
        <f t="shared" si="52"/>
        <v>2.7615029990136902E-3</v>
      </c>
      <c r="L210" s="320">
        <f t="shared" si="52"/>
        <v>3.2911473349878694E-3</v>
      </c>
      <c r="M210" s="320">
        <f t="shared" si="52"/>
        <v>4.3437396450683053E-3</v>
      </c>
      <c r="N210" s="320">
        <f t="shared" si="52"/>
        <v>3.4488330737446481E-3</v>
      </c>
      <c r="O210" s="320">
        <f t="shared" si="52"/>
        <v>3.3984297339538392E-3</v>
      </c>
      <c r="P210" s="320">
        <f t="shared" si="52"/>
        <v>3.5639780227775669E-3</v>
      </c>
      <c r="Q210" s="320">
        <f t="shared" si="52"/>
        <v>3.8758446840292502E-3</v>
      </c>
      <c r="R210" s="320">
        <f t="shared" si="52"/>
        <v>5.7003738641615885E-3</v>
      </c>
      <c r="S210" s="320">
        <f t="shared" si="52"/>
        <v>1.2193945246357946E-2</v>
      </c>
      <c r="T210" s="320">
        <f t="shared" si="52"/>
        <v>1.2590106085980367E-2</v>
      </c>
      <c r="U210" s="320">
        <f t="shared" si="52"/>
        <v>1.1292634550717044E-2</v>
      </c>
      <c r="V210" s="320">
        <f t="shared" si="52"/>
        <v>1.1427701818580559E-2</v>
      </c>
      <c r="W210" s="320">
        <f t="shared" si="52"/>
        <v>1.0340743962391119E-2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4.2766736624707882E-2</v>
      </c>
      <c r="C211" s="320">
        <f t="shared" si="53"/>
        <v>4.2499776790937652E-2</v>
      </c>
      <c r="D211" s="320">
        <f t="shared" si="53"/>
        <v>4.0802106859827665E-2</v>
      </c>
      <c r="E211" s="320">
        <f t="shared" si="53"/>
        <v>4.3203053410164331E-2</v>
      </c>
      <c r="F211" s="320">
        <f t="shared" si="53"/>
        <v>4.2857928176966181E-2</v>
      </c>
      <c r="G211" s="320">
        <f t="shared" si="53"/>
        <v>4.3899127777634592E-2</v>
      </c>
      <c r="H211" s="320">
        <f t="shared" si="53"/>
        <v>4.0065609703897019E-2</v>
      </c>
      <c r="I211" s="320">
        <f t="shared" si="53"/>
        <v>5.5101101533480724E-2</v>
      </c>
      <c r="J211" s="320">
        <f t="shared" si="53"/>
        <v>5.8247654639364002E-2</v>
      </c>
      <c r="K211" s="320">
        <f t="shared" si="53"/>
        <v>6.1500378087149712E-2</v>
      </c>
      <c r="L211" s="320">
        <f t="shared" si="53"/>
        <v>5.942159298662273E-2</v>
      </c>
      <c r="M211" s="320">
        <f t="shared" si="53"/>
        <v>5.8575509003115485E-2</v>
      </c>
      <c r="N211" s="320">
        <f t="shared" si="53"/>
        <v>6.1974513494340688E-2</v>
      </c>
      <c r="O211" s="320">
        <f t="shared" si="53"/>
        <v>5.0079190150969573E-2</v>
      </c>
      <c r="P211" s="320">
        <f t="shared" si="53"/>
        <v>4.6131663482167309E-2</v>
      </c>
      <c r="Q211" s="320">
        <f t="shared" si="53"/>
        <v>4.4846336377426251E-2</v>
      </c>
      <c r="R211" s="320">
        <f t="shared" si="53"/>
        <v>4.3719767822845944E-2</v>
      </c>
      <c r="S211" s="320">
        <f t="shared" si="53"/>
        <v>4.5195966764645649E-2</v>
      </c>
      <c r="T211" s="320">
        <f t="shared" si="53"/>
        <v>4.3692740434582496E-2</v>
      </c>
      <c r="U211" s="320">
        <f t="shared" si="53"/>
        <v>4.4727111645319999E-2</v>
      </c>
      <c r="V211" s="320">
        <f t="shared" si="53"/>
        <v>4.4065588196921503E-2</v>
      </c>
      <c r="W211" s="320">
        <f t="shared" si="53"/>
        <v>4.2963931609555327E-2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0.1478811458223199</v>
      </c>
      <c r="C212" s="320">
        <f t="shared" si="54"/>
        <v>0.15217386405234781</v>
      </c>
      <c r="D212" s="320">
        <f t="shared" si="54"/>
        <v>0.15873263174126423</v>
      </c>
      <c r="E212" s="320">
        <f t="shared" si="54"/>
        <v>0.14899266892627785</v>
      </c>
      <c r="F212" s="320">
        <f t="shared" si="54"/>
        <v>0.15057156617339926</v>
      </c>
      <c r="G212" s="320">
        <f t="shared" si="54"/>
        <v>0.14597714759863958</v>
      </c>
      <c r="H212" s="320">
        <f t="shared" si="54"/>
        <v>0.16117938175385982</v>
      </c>
      <c r="I212" s="320">
        <f t="shared" si="54"/>
        <v>0.11185295400207486</v>
      </c>
      <c r="J212" s="320">
        <f t="shared" si="54"/>
        <v>0.10357111908795096</v>
      </c>
      <c r="K212" s="320">
        <f t="shared" si="54"/>
        <v>9.942273322374294E-2</v>
      </c>
      <c r="L212" s="320">
        <f t="shared" si="54"/>
        <v>0.10399318790054293</v>
      </c>
      <c r="M212" s="320">
        <f t="shared" si="54"/>
        <v>0.10426980884147884</v>
      </c>
      <c r="N212" s="320">
        <f t="shared" si="54"/>
        <v>0.10783544624486857</v>
      </c>
      <c r="O212" s="320">
        <f t="shared" si="54"/>
        <v>0.10288335456899994</v>
      </c>
      <c r="P212" s="320">
        <f t="shared" si="54"/>
        <v>0.10689845521007429</v>
      </c>
      <c r="Q212" s="320">
        <f t="shared" si="54"/>
        <v>0.10332859010379461</v>
      </c>
      <c r="R212" s="320">
        <f t="shared" si="54"/>
        <v>0.10170126027226745</v>
      </c>
      <c r="S212" s="320">
        <f t="shared" si="54"/>
        <v>9.5232252539779821E-2</v>
      </c>
      <c r="T212" s="320">
        <f t="shared" si="54"/>
        <v>9.0989365880225992E-2</v>
      </c>
      <c r="U212" s="320">
        <f t="shared" si="54"/>
        <v>9.7059760565062006E-2</v>
      </c>
      <c r="V212" s="320">
        <f t="shared" si="54"/>
        <v>9.6285777911300829E-2</v>
      </c>
      <c r="W212" s="320">
        <f t="shared" si="54"/>
        <v>0.10014509719044799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4.7334439108200115E-2</v>
      </c>
      <c r="C213" s="321">
        <f t="shared" si="55"/>
        <v>4.7383777002526113E-2</v>
      </c>
      <c r="D213" s="321">
        <f t="shared" si="55"/>
        <v>4.9411567446886268E-2</v>
      </c>
      <c r="E213" s="321">
        <f t="shared" si="55"/>
        <v>4.6489556526382772E-2</v>
      </c>
      <c r="F213" s="321">
        <f t="shared" si="55"/>
        <v>4.7003619847488722E-2</v>
      </c>
      <c r="G213" s="321">
        <f t="shared" si="55"/>
        <v>4.5749819976850903E-2</v>
      </c>
      <c r="H213" s="321">
        <f t="shared" si="55"/>
        <v>5.0604812180410831E-2</v>
      </c>
      <c r="I213" s="321">
        <f t="shared" si="55"/>
        <v>3.6282289308041317E-2</v>
      </c>
      <c r="J213" s="321">
        <f t="shared" si="55"/>
        <v>3.3553723168435197E-2</v>
      </c>
      <c r="K213" s="321">
        <f t="shared" si="55"/>
        <v>3.1309130757539813E-2</v>
      </c>
      <c r="L213" s="321">
        <f t="shared" si="55"/>
        <v>3.2851646684438261E-2</v>
      </c>
      <c r="M213" s="321">
        <f t="shared" si="55"/>
        <v>3.3283869006415459E-2</v>
      </c>
      <c r="N213" s="321">
        <f t="shared" si="55"/>
        <v>2.1513210792504879E-2</v>
      </c>
      <c r="O213" s="321">
        <f t="shared" si="55"/>
        <v>5.5389708710567268E-2</v>
      </c>
      <c r="P213" s="321">
        <f t="shared" si="55"/>
        <v>6.5105086236733431E-2</v>
      </c>
      <c r="Q213" s="321">
        <f t="shared" si="55"/>
        <v>7.2174098671507869E-2</v>
      </c>
      <c r="R213" s="321">
        <f t="shared" si="55"/>
        <v>7.691106510172091E-2</v>
      </c>
      <c r="S213" s="321">
        <f t="shared" si="55"/>
        <v>7.1064548979471773E-2</v>
      </c>
      <c r="T213" s="321">
        <f t="shared" si="55"/>
        <v>7.8391126584764007E-2</v>
      </c>
      <c r="U213" s="321">
        <f t="shared" si="55"/>
        <v>7.0838911559068504E-2</v>
      </c>
      <c r="V213" s="321">
        <f t="shared" si="55"/>
        <v>7.3711576403345122E-2</v>
      </c>
      <c r="W213" s="321">
        <f t="shared" si="55"/>
        <v>7.5768404873105891E-2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1276.4396085166763</v>
      </c>
      <c r="C217" s="322">
        <f t="shared" si="56"/>
        <v>1091.5751932610174</v>
      </c>
      <c r="D217" s="322">
        <f t="shared" si="56"/>
        <v>1176.4149779871682</v>
      </c>
      <c r="E217" s="322">
        <f t="shared" si="56"/>
        <v>1091.3804588684179</v>
      </c>
      <c r="F217" s="322">
        <f t="shared" si="56"/>
        <v>1099.8372227329733</v>
      </c>
      <c r="G217" s="322">
        <f t="shared" si="56"/>
        <v>1175.9784459154866</v>
      </c>
      <c r="H217" s="322">
        <f t="shared" si="56"/>
        <v>1299.1440032981457</v>
      </c>
      <c r="I217" s="322">
        <f t="shared" si="56"/>
        <v>1254.5624176802432</v>
      </c>
      <c r="J217" s="322">
        <f t="shared" si="56"/>
        <v>1117.1457311453312</v>
      </c>
      <c r="K217" s="322">
        <f t="shared" si="56"/>
        <v>1378.0661876498941</v>
      </c>
      <c r="L217" s="322">
        <f t="shared" si="56"/>
        <v>1305.4762744083132</v>
      </c>
      <c r="M217" s="322">
        <f t="shared" si="56"/>
        <v>1168.4426407156568</v>
      </c>
      <c r="N217" s="322">
        <f t="shared" si="56"/>
        <v>1130.1555913834879</v>
      </c>
      <c r="O217" s="322">
        <f t="shared" si="56"/>
        <v>1207.339489081955</v>
      </c>
      <c r="P217" s="322">
        <f t="shared" si="56"/>
        <v>1186.5570360374315</v>
      </c>
      <c r="Q217" s="322">
        <f t="shared" si="56"/>
        <v>1146.920351863057</v>
      </c>
      <c r="R217" s="322">
        <f t="shared" si="56"/>
        <v>1203.8097366199086</v>
      </c>
      <c r="S217" s="322">
        <f t="shared" si="56"/>
        <v>1134.21214183745</v>
      </c>
      <c r="T217" s="322">
        <f t="shared" si="56"/>
        <v>1088.3530871883531</v>
      </c>
      <c r="U217" s="322">
        <f t="shared" si="56"/>
        <v>1068.4743914145276</v>
      </c>
      <c r="V217" s="322">
        <f t="shared" si="56"/>
        <v>1045.2167716097422</v>
      </c>
      <c r="W217" s="322">
        <f t="shared" si="56"/>
        <v>1009.8673539880918</v>
      </c>
      <c r="DA217" s="95"/>
    </row>
    <row r="218" spans="1:105" ht="12" customHeight="1" x14ac:dyDescent="0.25">
      <c r="A218" s="55" t="s">
        <v>92</v>
      </c>
      <c r="B218" s="275">
        <f>IF(B$6=0,0,B$6/CHI!B$10*1000)</f>
        <v>5.5343877880766978</v>
      </c>
      <c r="C218" s="275">
        <f>IF(C$6=0,0,C$6/CHI!C$10*1000)</f>
        <v>5.5600826703741211</v>
      </c>
      <c r="D218" s="275">
        <f>IF(D$6=0,0,D$6/CHI!D$10*1000)</f>
        <v>5.7549661746225116</v>
      </c>
      <c r="E218" s="275">
        <f>IF(E$6=0,0,E$6/CHI!E$10*1000)</f>
        <v>5.3036626688765027</v>
      </c>
      <c r="F218" s="275">
        <f>IF(F$6=0,0,F$6/CHI!F$10*1000)</f>
        <v>5.2457956345004533</v>
      </c>
      <c r="G218" s="275">
        <f>IF(G$6=0,0,G$6/CHI!G$10*1000)</f>
        <v>5.0832002619362848</v>
      </c>
      <c r="H218" s="275">
        <f>IF(H$6=0,0,H$6/CHI!H$10*1000)</f>
        <v>5.5546633947324162</v>
      </c>
      <c r="I218" s="275">
        <f>IF(I$6=0,0,I$6/CHI!I$10*1000)</f>
        <v>4.5857743583194202</v>
      </c>
      <c r="J218" s="275">
        <f>IF(J$6=0,0,J$6/CHI!J$10*1000)</f>
        <v>4.0170308249665378</v>
      </c>
      <c r="K218" s="275">
        <f>IF(K$6=0,0,K$6/CHI!K$10*1000)</f>
        <v>4.3704215276024732</v>
      </c>
      <c r="L218" s="275">
        <f>IF(L$6=0,0,L$6/CHI!L$10*1000)</f>
        <v>4.5118849125750033</v>
      </c>
      <c r="M218" s="275">
        <f>IF(M$6=0,0,M$6/CHI!M$10*1000)</f>
        <v>4.100031622097295</v>
      </c>
      <c r="N218" s="275">
        <f>IF(N$6=0,0,N$6/CHI!N$10*1000)</f>
        <v>3.8399999331296879</v>
      </c>
      <c r="O218" s="275">
        <f>IF(O$6=0,0,O$6/CHI!O$10*1000)</f>
        <v>3.5461422467624892</v>
      </c>
      <c r="P218" s="275">
        <f>IF(P$6=0,0,P$6/CHI!P$10*1000)</f>
        <v>3.3757755051056288</v>
      </c>
      <c r="Q218" s="275">
        <f>IF(Q$6=0,0,Q$6/CHI!Q$10*1000)</f>
        <v>3.6577848871867178</v>
      </c>
      <c r="R218" s="275">
        <f>IF(R$6=0,0,R$6/CHI!R$10*1000)</f>
        <v>3.7232498200143254</v>
      </c>
      <c r="S218" s="275">
        <f>IF(S$6=0,0,S$6/CHI!S$10*1000)</f>
        <v>3.4245574619545636</v>
      </c>
      <c r="T218" s="275">
        <f>IF(T$6=0,0,T$6/CHI!T$10*1000)</f>
        <v>3.1547056102250188</v>
      </c>
      <c r="U218" s="275">
        <f>IF(U$6=0,0,U$6/CHI!U$10*1000)</f>
        <v>3.5124347265096802</v>
      </c>
      <c r="V218" s="275">
        <f>IF(V$6=0,0,V$6/CHI!V$10*1000)</f>
        <v>3.3344420525196528</v>
      </c>
      <c r="W218" s="275">
        <f>IF(W$6=0,0,W$6/CHI!W$10*1000)</f>
        <v>3.458286458344944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43.789733188225561</v>
      </c>
      <c r="C219" s="276">
        <f>IF(C$7=0,0,C$7/CHI!C$10*1000)</f>
        <v>43.99303879007212</v>
      </c>
      <c r="D219" s="276">
        <f>IF(D$7=0,0,D$7/CHI!D$10*1000)</f>
        <v>45.535015424273418</v>
      </c>
      <c r="E219" s="276">
        <f>IF(E$7=0,0,E$7/CHI!E$10*1000)</f>
        <v>41.96416696546018</v>
      </c>
      <c r="F219" s="276">
        <f>IF(F$7=0,0,F$7/CHI!F$10*1000)</f>
        <v>41.506305663948147</v>
      </c>
      <c r="G219" s="276">
        <f>IF(G$7=0,0,G$7/CHI!G$10*1000)</f>
        <v>40.219802394776359</v>
      </c>
      <c r="H219" s="276">
        <f>IF(H$7=0,0,H$7/CHI!H$10*1000)</f>
        <v>43.950159858650821</v>
      </c>
      <c r="I219" s="276">
        <f>IF(I$7=0,0,I$7/CHI!I$10*1000)</f>
        <v>36.284019714852491</v>
      </c>
      <c r="J219" s="276">
        <f>IF(J$7=0,0,J$7/CHI!J$10*1000)</f>
        <v>31.783950595788021</v>
      </c>
      <c r="K219" s="276">
        <f>IF(K$7=0,0,K$7/CHI!K$10*1000)</f>
        <v>34.580083641066537</v>
      </c>
      <c r="L219" s="276">
        <f>IF(L$7=0,0,L$7/CHI!L$10*1000)</f>
        <v>35.699384297445569</v>
      </c>
      <c r="M219" s="276">
        <f>IF(M$7=0,0,M$7/CHI!M$10*1000)</f>
        <v>32.440677753324081</v>
      </c>
      <c r="N219" s="276">
        <f>IF(N$7=0,0,N$7/CHI!N$10*1000)</f>
        <v>30.383229176101743</v>
      </c>
      <c r="O219" s="276">
        <f>IF(O$7=0,0,O$7/CHI!O$10*1000)</f>
        <v>28.058139179869166</v>
      </c>
      <c r="P219" s="276">
        <f>IF(P$7=0,0,P$7/CHI!P$10*1000)</f>
        <v>26.710146511669457</v>
      </c>
      <c r="Q219" s="276">
        <f>IF(Q$7=0,0,Q$7/CHI!Q$10*1000)</f>
        <v>28.941489176979655</v>
      </c>
      <c r="R219" s="276">
        <f>IF(R$7=0,0,R$7/CHI!R$10*1000)</f>
        <v>29.459467325869415</v>
      </c>
      <c r="S219" s="276">
        <f>IF(S$7=0,0,S$7/CHI!S$10*1000)</f>
        <v>27.096123959692989</v>
      </c>
      <c r="T219" s="276">
        <f>IF(T$7=0,0,T$7/CHI!T$10*1000)</f>
        <v>24.960975314517924</v>
      </c>
      <c r="U219" s="276">
        <f>IF(U$7=0,0,U$7/CHI!U$10*1000)</f>
        <v>27.791435187516601</v>
      </c>
      <c r="V219" s="276">
        <f>IF(V$7=0,0,V$7/CHI!V$10*1000)</f>
        <v>26.383103859474492</v>
      </c>
      <c r="W219" s="276">
        <f>IF(W$7=0,0,W$7/CHI!W$10*1000)</f>
        <v>27.362997877676001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48.327732362904207</v>
      </c>
      <c r="C220" s="276">
        <f>IF(C$8=0,0,C$8/CHI!C$10*1000)</f>
        <v>48.552106845198601</v>
      </c>
      <c r="D220" s="276">
        <f>IF(D$8=0,0,D$8/CHI!D$10*1000)</f>
        <v>50.253880952092935</v>
      </c>
      <c r="E220" s="276">
        <f>IF(E$8=0,0,E$8/CHI!E$10*1000)</f>
        <v>46.312979830721915</v>
      </c>
      <c r="F220" s="276">
        <f>IF(F$8=0,0,F$8/CHI!F$10*1000)</f>
        <v>45.807669639776194</v>
      </c>
      <c r="G220" s="276">
        <f>IF(G$8=0,0,G$8/CHI!G$10*1000)</f>
        <v>44.387844006007462</v>
      </c>
      <c r="H220" s="276">
        <f>IF(H$8=0,0,H$8/CHI!H$10*1000)</f>
        <v>48.504784302427495</v>
      </c>
      <c r="I220" s="276">
        <f>IF(I$8=0,0,I$8/CHI!I$10*1000)</f>
        <v>40.044189954124413</v>
      </c>
      <c r="J220" s="276">
        <f>IF(J$8=0,0,J$8/CHI!J$10*1000)</f>
        <v>35.077771568656956</v>
      </c>
      <c r="K220" s="276">
        <f>IF(K$8=0,0,K$8/CHI!K$10*1000)</f>
        <v>38.163672295259865</v>
      </c>
      <c r="L220" s="276">
        <f>IF(L$8=0,0,L$8/CHI!L$10*1000)</f>
        <v>39.398967845534045</v>
      </c>
      <c r="M220" s="276">
        <f>IF(M$8=0,0,M$8/CHI!M$10*1000)</f>
        <v>35.80255639820664</v>
      </c>
      <c r="N220" s="276">
        <f>IF(N$8=0,0,N$8/CHI!N$10*1000)</f>
        <v>33.5318911771366</v>
      </c>
      <c r="O220" s="276">
        <f>IF(O$8=0,0,O$8/CHI!O$10*1000)</f>
        <v>30.965848434318339</v>
      </c>
      <c r="P220" s="276">
        <f>IF(P$8=0,0,P$8/CHI!P$10*1000)</f>
        <v>29.478161158036226</v>
      </c>
      <c r="Q220" s="276">
        <f>IF(Q$8=0,0,Q$8/CHI!Q$10*1000)</f>
        <v>31.940741386043538</v>
      </c>
      <c r="R220" s="276">
        <f>IF(R$8=0,0,R$8/CHI!R$10*1000)</f>
        <v>32.512398428158335</v>
      </c>
      <c r="S220" s="276">
        <f>IF(S$8=0,0,S$8/CHI!S$10*1000)</f>
        <v>29.904138058284001</v>
      </c>
      <c r="T220" s="276">
        <f>IF(T$8=0,0,T$8/CHI!T$10*1000)</f>
        <v>27.547720588565699</v>
      </c>
      <c r="U220" s="276">
        <f>IF(U$8=0,0,U$8/CHI!U$10*1000)</f>
        <v>30.671505486232114</v>
      </c>
      <c r="V220" s="276">
        <f>IF(V$8=0,0,V$8/CHI!V$10*1000)</f>
        <v>29.117226559540374</v>
      </c>
      <c r="W220" s="276">
        <f>IF(W$8=0,0,W$8/CHI!W$10*1000)</f>
        <v>30.198668541662027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78.630725872485883</v>
      </c>
      <c r="C221" s="276">
        <f>IF(C$9=0,0,C$9/CHI!C$10*1000)</f>
        <v>78.995790144022379</v>
      </c>
      <c r="D221" s="276">
        <f>IF(D$9=0,0,D$9/CHI!D$10*1000)</f>
        <v>81.764629623004708</v>
      </c>
      <c r="E221" s="276">
        <f>IF(E$9=0,0,E$9/CHI!E$10*1000)</f>
        <v>75.352660746870271</v>
      </c>
      <c r="F221" s="276">
        <f>IF(F$9=0,0,F$9/CHI!F$10*1000)</f>
        <v>74.530505326738776</v>
      </c>
      <c r="G221" s="276">
        <f>IF(G$9=0,0,G$9/CHI!G$10*1000)</f>
        <v>72.220404795696837</v>
      </c>
      <c r="H221" s="276">
        <f>IF(H$9=0,0,H$9/CHI!H$10*1000)</f>
        <v>78.91879489292549</v>
      </c>
      <c r="I221" s="276">
        <f>IF(I$9=0,0,I$9/CHI!I$10*1000)</f>
        <v>65.153144356622406</v>
      </c>
      <c r="J221" s="276">
        <f>IF(J$9=0,0,J$9/CHI!J$10*1000)</f>
        <v>57.072626948867551</v>
      </c>
      <c r="K221" s="276">
        <f>IF(K$9=0,0,K$9/CHI!K$10*1000)</f>
        <v>62.093483551058803</v>
      </c>
      <c r="L221" s="276">
        <f>IF(L$9=0,0,L$9/CHI!L$10*1000)</f>
        <v>64.103347888489779</v>
      </c>
      <c r="M221" s="276">
        <f>IF(M$9=0,0,M$9/CHI!M$10*1000)</f>
        <v>58.251874442230211</v>
      </c>
      <c r="N221" s="276">
        <f>IF(N$9=0,0,N$9/CHI!N$10*1000)</f>
        <v>54.557431400594922</v>
      </c>
      <c r="O221" s="276">
        <f>IF(O$9=0,0,O$9/CHI!O$10*1000)</f>
        <v>50.382399930620529</v>
      </c>
      <c r="P221" s="276">
        <f>IF(P$9=0,0,P$9/CHI!P$10*1000)</f>
        <v>47.961886393446697</v>
      </c>
      <c r="Q221" s="276">
        <f>IF(Q$9=0,0,Q$9/CHI!Q$10*1000)</f>
        <v>51.968581129160782</v>
      </c>
      <c r="R221" s="276">
        <f>IF(R$9=0,0,R$9/CHI!R$10*1000)</f>
        <v>52.898684942724088</v>
      </c>
      <c r="S221" s="276">
        <f>IF(S$9=0,0,S$9/CHI!S$10*1000)</f>
        <v>48.654964078529723</v>
      </c>
      <c r="T221" s="276">
        <f>IF(T$9=0,0,T$9/CHI!T$10*1000)</f>
        <v>44.820999457322294</v>
      </c>
      <c r="U221" s="276">
        <f>IF(U$9=0,0,U$9/CHI!U$10*1000)</f>
        <v>49.903494785854555</v>
      </c>
      <c r="V221" s="276">
        <f>IF(V$9=0,0,V$9/CHI!V$10*1000)</f>
        <v>47.374634559259491</v>
      </c>
      <c r="W221" s="276">
        <f>IF(W$9=0,0,W$9/CHI!W$10*1000)</f>
        <v>49.134174349056806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15.166621597538256</v>
      </c>
      <c r="C222" s="277">
        <f>IF(C$10=0,0,C$10/CHI!C$10*1000)</f>
        <v>15.367601607357273</v>
      </c>
      <c r="D222" s="277">
        <f>IF(D$10=0,0,D$10/CHI!D$10*1000)</f>
        <v>15.871600874377542</v>
      </c>
      <c r="E222" s="277">
        <f>IF(E$10=0,0,E$10/CHI!E$10*1000)</f>
        <v>14.648998074483924</v>
      </c>
      <c r="F222" s="277">
        <f>IF(F$10=0,0,F$10/CHI!F$10*1000)</f>
        <v>14.485711376167911</v>
      </c>
      <c r="G222" s="277">
        <f>IF(G$10=0,0,G$10/CHI!G$10*1000)</f>
        <v>14.030043414651201</v>
      </c>
      <c r="H222" s="277">
        <f>IF(H$10=0,0,H$10/CHI!H$10*1000)</f>
        <v>15.208569355230047</v>
      </c>
      <c r="I222" s="277">
        <f>IF(I$10=0,0,I$10/CHI!I$10*1000)</f>
        <v>12.569528462021168</v>
      </c>
      <c r="J222" s="277">
        <f>IF(J$10=0,0,J$10/CHI!J$10*1000)</f>
        <v>11.032269345455919</v>
      </c>
      <c r="K222" s="277">
        <f>IF(K$10=0,0,K$10/CHI!K$10*1000)</f>
        <v>12.033365746633965</v>
      </c>
      <c r="L222" s="277">
        <f>IF(L$10=0,0,L$10/CHI!L$10*1000)</f>
        <v>12.430211431875785</v>
      </c>
      <c r="M222" s="277">
        <f>IF(M$10=0,0,M$10/CHI!M$10*1000)</f>
        <v>11.302651927039804</v>
      </c>
      <c r="N222" s="277">
        <f>IF(N$10=0,0,N$10/CHI!N$10*1000)</f>
        <v>10.58046587193197</v>
      </c>
      <c r="O222" s="277">
        <f>IF(O$10=0,0,O$10/CHI!O$10*1000)</f>
        <v>9.8958392525930048</v>
      </c>
      <c r="P222" s="277">
        <f>IF(P$10=0,0,P$10/CHI!P$10*1000)</f>
        <v>9.4066216754316336</v>
      </c>
      <c r="Q222" s="277">
        <f>IF(Q$10=0,0,Q$10/CHI!Q$10*1000)</f>
        <v>10.18869386444684</v>
      </c>
      <c r="R222" s="277">
        <f>IF(R$10=0,0,R$10/CHI!R$10*1000)</f>
        <v>10.323057908217807</v>
      </c>
      <c r="S222" s="277">
        <f>IF(S$10=0,0,S$10/CHI!S$10*1000)</f>
        <v>9.4450646082429675</v>
      </c>
      <c r="T222" s="277">
        <f>IF(T$10=0,0,T$10/CHI!T$10*1000)</f>
        <v>8.7271219020442601</v>
      </c>
      <c r="U222" s="277">
        <f>IF(U$10=0,0,U$10/CHI!U$10*1000)</f>
        <v>9.7225165906869346</v>
      </c>
      <c r="V222" s="277">
        <f>IF(V$10=0,0,V$10/CHI!V$10*1000)</f>
        <v>9.2256725391353473</v>
      </c>
      <c r="W222" s="277">
        <f>IF(W$10=0,0,W$10/CHI!W$10*1000)</f>
        <v>9.5472528224213544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760.22239654635132</v>
      </c>
      <c r="C223" s="323">
        <f>IF(C$16=0,0,C$16/CHI!C$10*1000)</f>
        <v>575.98610797872539</v>
      </c>
      <c r="D223" s="323">
        <f>IF(D$16=0,0,D$16/CHI!D$10*1000)</f>
        <v>661.91315708046466</v>
      </c>
      <c r="E223" s="323">
        <f>IF(E$16=0,0,E$16/CHI!E$10*1000)</f>
        <v>592.7554656081694</v>
      </c>
      <c r="F223" s="323">
        <f>IF(F$16=0,0,F$16/CHI!F$10*1000)</f>
        <v>611.839079028573</v>
      </c>
      <c r="G223" s="323">
        <f>IF(G$16=0,0,G$16/CHI!G$10*1000)</f>
        <v>691.76019828192364</v>
      </c>
      <c r="H223" s="323">
        <f>IF(H$16=0,0,H$16/CHI!H$10*1000)</f>
        <v>813.14807054656364</v>
      </c>
      <c r="I223" s="323">
        <f>IF(I$16=0,0,I$16/CHI!I$10*1000)</f>
        <v>718.19680077502971</v>
      </c>
      <c r="J223" s="323">
        <f>IF(J$16=0,0,J$16/CHI!J$10*1000)</f>
        <v>612.0221631944662</v>
      </c>
      <c r="K223" s="323">
        <f>IF(K$16=0,0,K$16/CHI!K$10*1000)</f>
        <v>792.20649715462662</v>
      </c>
      <c r="L223" s="323">
        <f>IF(L$16=0,0,L$16/CHI!L$10*1000)</f>
        <v>727.18416260822869</v>
      </c>
      <c r="M223" s="323">
        <f>IF(M$16=0,0,M$16/CHI!M$10*1000)</f>
        <v>649.1835790687968</v>
      </c>
      <c r="N223" s="323">
        <f>IF(N$16=0,0,N$16/CHI!N$10*1000)</f>
        <v>637.1615313055554</v>
      </c>
      <c r="O223" s="323">
        <f>IF(O$16=0,0,O$16/CHI!O$10*1000)</f>
        <v>776.11002262603063</v>
      </c>
      <c r="P223" s="323">
        <f>IF(P$16=0,0,P$16/CHI!P$10*1000)</f>
        <v>801.50089054186651</v>
      </c>
      <c r="Q223" s="323">
        <f>IF(Q$16=0,0,Q$16/CHI!Q$10*1000)</f>
        <v>729.39958342816442</v>
      </c>
      <c r="R223" s="323">
        <f>IF(R$16=0,0,R$16/CHI!R$10*1000)</f>
        <v>787.55438985393289</v>
      </c>
      <c r="S223" s="323">
        <f>IF(S$16=0,0,S$16/CHI!S$10*1000)</f>
        <v>745.2484007675713</v>
      </c>
      <c r="T223" s="323">
        <f>IF(T$16=0,0,T$16/CHI!T$10*1000)</f>
        <v>727.53505365906312</v>
      </c>
      <c r="U223" s="323">
        <f>IF(U$16=0,0,U$16/CHI!U$10*1000)</f>
        <v>670.9722087766803</v>
      </c>
      <c r="V223" s="323">
        <f>IF(V$16=0,0,V$16/CHI!V$10*1000)</f>
        <v>669.89617013182681</v>
      </c>
      <c r="W223" s="323">
        <f>IF(W$16=0,0,W$16/CHI!W$10*1000)</f>
        <v>631.794023140067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179.76059252437656</v>
      </c>
      <c r="C224" s="278">
        <f>IF(C$25=0,0,C$25/CHI!C$10*1000)</f>
        <v>179.28099345484583</v>
      </c>
      <c r="D224" s="278">
        <f>IF(D$25=0,0,D$25/CHI!D$10*1000)</f>
        <v>170.84125816462566</v>
      </c>
      <c r="E224" s="278">
        <f>IF(E$25=0,0,E$25/CHI!E$10*1000)</f>
        <v>177.18663485254763</v>
      </c>
      <c r="F224" s="278">
        <f>IF(F$25=0,0,F$25/CHI!F$10*1000)</f>
        <v>171.95201232736594</v>
      </c>
      <c r="G224" s="278">
        <f>IF(G$25=0,0,G$25/CHI!G$10*1000)</f>
        <v>175.34756913072866</v>
      </c>
      <c r="H224" s="278">
        <f>IF(H$25=0,0,H$25/CHI!H$10*1000)</f>
        <v>158.10067091844465</v>
      </c>
      <c r="I224" s="278">
        <f>IF(I$25=0,0,I$25/CHI!I$10*1000)</f>
        <v>250.36539901558839</v>
      </c>
      <c r="J224" s="278">
        <f>IF(J$25=0,0,J$25/CHI!J$10*1000)</f>
        <v>250.69110119076137</v>
      </c>
      <c r="K224" s="278">
        <f>IF(K$25=0,0,K$25/CHI!K$10*1000)</f>
        <v>308.6214659585105</v>
      </c>
      <c r="L224" s="278">
        <f>IF(L$25=0,0,L$25/CHI!L$10*1000)</f>
        <v>293.3872172828768</v>
      </c>
      <c r="M224" s="278">
        <f>IF(M$25=0,0,M$25/CHI!M$10*1000)</f>
        <v>259.39732974764712</v>
      </c>
      <c r="N224" s="278">
        <f>IF(N$25=0,0,N$25/CHI!N$10*1000)</f>
        <v>250.8461066435267</v>
      </c>
      <c r="O224" s="278">
        <f>IF(O$25=0,0,O$25/CHI!O$10*1000)</f>
        <v>198.17989134701088</v>
      </c>
      <c r="P224" s="278">
        <f>IF(P$25=0,0,P$25/CHI!P$10*1000)</f>
        <v>167.01049520573287</v>
      </c>
      <c r="Q224" s="278">
        <f>IF(Q$25=0,0,Q$25/CHI!Q$10*1000)</f>
        <v>181.19590970767865</v>
      </c>
      <c r="R224" s="278">
        <f>IF(R$25=0,0,R$25/CHI!R$10*1000)</f>
        <v>178.71188899982161</v>
      </c>
      <c r="S224" s="278">
        <f>IF(S$25=0,0,S$25/CHI!S$10*1000)</f>
        <v>168.93971039394563</v>
      </c>
      <c r="T224" s="278">
        <f>IF(T$25=0,0,T$25/CHI!T$10*1000)</f>
        <v>156.46895629802788</v>
      </c>
      <c r="U224" s="278">
        <f>IF(U$25=0,0,U$25/CHI!U$10*1000)</f>
        <v>170.60025728789958</v>
      </c>
      <c r="V224" s="278">
        <f>IF(V$25=0,0,V$25/CHI!V$10*1000)</f>
        <v>160.380087968211</v>
      </c>
      <c r="W224" s="278">
        <f>IF(W$25=0,0,W$25/CHI!W$10*1000)</f>
        <v>157.77574404932187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91.62640943586959</v>
      </c>
      <c r="C225" s="278">
        <f>IF(C$36=0,0,C$36/CHI!C$10*1000)</f>
        <v>92.041203477322583</v>
      </c>
      <c r="D225" s="278">
        <f>IF(D$36=0,0,D$36/CHI!D$10*1000)</f>
        <v>91.75952165163126</v>
      </c>
      <c r="E225" s="278">
        <f>IF(E$36=0,0,E$36/CHI!E$10*1000)</f>
        <v>89.602064796587769</v>
      </c>
      <c r="F225" s="278">
        <f>IF(F$36=0,0,F$36/CHI!F$10*1000)</f>
        <v>87.398087546095297</v>
      </c>
      <c r="G225" s="278">
        <f>IF(G$36=0,0,G$36/CHI!G$10*1000)</f>
        <v>86.935341842456779</v>
      </c>
      <c r="H225" s="278">
        <f>IF(H$36=0,0,H$36/CHI!H$10*1000)</f>
        <v>86.228685599415954</v>
      </c>
      <c r="I225" s="278">
        <f>IF(I$36=0,0,I$36/CHI!I$10*1000)</f>
        <v>82.21050826164894</v>
      </c>
      <c r="J225" s="278">
        <f>IF(J$36=0,0,J$36/CHI!J$10*1000)</f>
        <v>73.327847775304178</v>
      </c>
      <c r="K225" s="278">
        <f>IF(K$36=0,0,K$36/CHI!K$10*1000)</f>
        <v>77.422604794903179</v>
      </c>
      <c r="L225" s="278">
        <f>IF(L$36=0,0,L$36/CHI!L$10*1000)</f>
        <v>80.563423869055015</v>
      </c>
      <c r="M225" s="278">
        <f>IF(M$36=0,0,M$36/CHI!M$10*1000)</f>
        <v>74.666387407323782</v>
      </c>
      <c r="N225" s="278">
        <f>IF(N$36=0,0,N$36/CHI!N$10*1000)</f>
        <v>68.173868677185752</v>
      </c>
      <c r="O225" s="278">
        <f>IF(O$36=0,0,O$36/CHI!O$10*1000)</f>
        <v>74.197207357004828</v>
      </c>
      <c r="P225" s="278">
        <f>IF(P$36=0,0,P$36/CHI!P$10*1000)</f>
        <v>68.663065100478775</v>
      </c>
      <c r="Q225" s="278">
        <f>IF(Q$36=0,0,Q$36/CHI!Q$10*1000)</f>
        <v>74.449850189205378</v>
      </c>
      <c r="R225" s="278">
        <f>IF(R$36=0,0,R$36/CHI!R$10*1000)</f>
        <v>73.441562172779115</v>
      </c>
      <c r="S225" s="278">
        <f>IF(S$36=0,0,S$36/CHI!S$10*1000)</f>
        <v>68.768492568651467</v>
      </c>
      <c r="T225" s="278">
        <f>IF(T$36=0,0,T$36/CHI!T$10*1000)</f>
        <v>64.816757727342306</v>
      </c>
      <c r="U225" s="278">
        <f>IF(U$36=0,0,U$36/CHI!U$10*1000)</f>
        <v>71.836696405059286</v>
      </c>
      <c r="V225" s="278">
        <f>IF(V$36=0,0,V$36/CHI!V$10*1000)</f>
        <v>67.885573517278246</v>
      </c>
      <c r="W225" s="278">
        <f>IF(W$36=0,0,W$36/CHI!W$10*1000)</f>
        <v>68.59445578993342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19.058680586528968</v>
      </c>
      <c r="C226" s="278">
        <f>IF(C$44=0,0,C$44/CHI!C$10*1000)</f>
        <v>19.250466004012363</v>
      </c>
      <c r="D226" s="278">
        <f>IF(D$44=0,0,D$44/CHI!D$10*1000)</f>
        <v>19.537114668410982</v>
      </c>
      <c r="E226" s="278">
        <f>IF(E$44=0,0,E$44/CHI!E$10*1000)</f>
        <v>18.51897210076023</v>
      </c>
      <c r="F226" s="278">
        <f>IF(F$44=0,0,F$44/CHI!F$10*1000)</f>
        <v>18.223782009547651</v>
      </c>
      <c r="G226" s="278">
        <f>IF(G$44=0,0,G$44/CHI!G$10*1000)</f>
        <v>17.875188975870298</v>
      </c>
      <c r="H226" s="278">
        <f>IF(H$44=0,0,H$44/CHI!H$10*1000)</f>
        <v>18.584786804978467</v>
      </c>
      <c r="I226" s="278">
        <f>IF(I$44=0,0,I$44/CHI!I$10*1000)</f>
        <v>18.334771936777543</v>
      </c>
      <c r="J226" s="278">
        <f>IF(J$44=0,0,J$44/CHI!J$10*1000)</f>
        <v>16.864791303523621</v>
      </c>
      <c r="K226" s="278">
        <f>IF(K$44=0,0,K$44/CHI!K$10*1000)</f>
        <v>19.281608455470927</v>
      </c>
      <c r="L226" s="278">
        <f>IF(L$44=0,0,L$44/CHI!L$10*1000)</f>
        <v>19.283068682230802</v>
      </c>
      <c r="M226" s="278">
        <f>IF(M$44=0,0,M$44/CHI!M$10*1000)</f>
        <v>17.334599266649576</v>
      </c>
      <c r="N226" s="278">
        <f>IF(N$44=0,0,N$44/CHI!N$10*1000)</f>
        <v>16.431364194430181</v>
      </c>
      <c r="O226" s="278">
        <f>IF(O$44=0,0,O$44/CHI!O$10*1000)</f>
        <v>14.442525384950963</v>
      </c>
      <c r="P226" s="278">
        <f>IF(P$44=0,0,P$44/CHI!P$10*1000)</f>
        <v>13.197186670887403</v>
      </c>
      <c r="Q226" s="278">
        <f>IF(Q$44=0,0,Q$44/CHI!Q$10*1000)</f>
        <v>14.301679672448676</v>
      </c>
      <c r="R226" s="278">
        <f>IF(R$44=0,0,R$44/CHI!R$10*1000)</f>
        <v>14.37226983009506</v>
      </c>
      <c r="S226" s="278">
        <f>IF(S$44=0,0,S$44/CHI!S$10*1000)</f>
        <v>13.282502887086377</v>
      </c>
      <c r="T226" s="278">
        <f>IF(T$44=0,0,T$44/CHI!T$10*1000)</f>
        <v>12.279894954782673</v>
      </c>
      <c r="U226" s="278">
        <f>IF(U$44=0,0,U$44/CHI!U$10*1000)</f>
        <v>13.588733036197985</v>
      </c>
      <c r="V226" s="278">
        <f>IF(V$44=0,0,V$44/CHI!V$10*1000)</f>
        <v>12.853830348602557</v>
      </c>
      <c r="W226" s="278">
        <f>IF(W$44=0,0,W$44/CHI!W$10*1000)</f>
        <v>13.098084417209289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34.322328614319289</v>
      </c>
      <c r="C227" s="279">
        <f>IF(C$58=0,0,C$58/CHI!C$10*1000)</f>
        <v>32.54780228908669</v>
      </c>
      <c r="D227" s="279">
        <f>IF(D$58=0,0,D$58/CHI!D$10*1000)</f>
        <v>33.18383337366425</v>
      </c>
      <c r="E227" s="279">
        <f>IF(E$58=0,0,E$58/CHI!E$10*1000)</f>
        <v>29.734853223940078</v>
      </c>
      <c r="F227" s="279">
        <f>IF(F$58=0,0,F$58/CHI!F$10*1000)</f>
        <v>28.848274180259867</v>
      </c>
      <c r="G227" s="279">
        <f>IF(G$58=0,0,G$58/CHI!G$10*1000)</f>
        <v>28.118852811438924</v>
      </c>
      <c r="H227" s="279">
        <f>IF(H$58=0,0,H$58/CHI!H$10*1000)</f>
        <v>30.944817624776785</v>
      </c>
      <c r="I227" s="279">
        <f>IF(I$58=0,0,I$58/CHI!I$10*1000)</f>
        <v>26.818280845258588</v>
      </c>
      <c r="J227" s="279">
        <f>IF(J$58=0,0,J$58/CHI!J$10*1000)</f>
        <v>25.256178397540811</v>
      </c>
      <c r="K227" s="279">
        <f>IF(K$58=0,0,K$58/CHI!K$10*1000)</f>
        <v>29.292984524761394</v>
      </c>
      <c r="L227" s="279">
        <f>IF(L$58=0,0,L$58/CHI!L$10*1000)</f>
        <v>28.914605590001781</v>
      </c>
      <c r="M227" s="279">
        <f>IF(M$58=0,0,M$58/CHI!M$10*1000)</f>
        <v>25.962953082341535</v>
      </c>
      <c r="N227" s="279">
        <f>IF(N$58=0,0,N$58/CHI!N$10*1000)</f>
        <v>24.649703003894892</v>
      </c>
      <c r="O227" s="279">
        <f>IF(O$58=0,0,O$58/CHI!O$10*1000)</f>
        <v>21.561473322794068</v>
      </c>
      <c r="P227" s="279">
        <f>IF(P$58=0,0,P$58/CHI!P$10*1000)</f>
        <v>19.252807274776387</v>
      </c>
      <c r="Q227" s="279">
        <f>IF(Q$58=0,0,Q$58/CHI!Q$10*1000)</f>
        <v>20.876038421742365</v>
      </c>
      <c r="R227" s="279">
        <f>IF(R$58=0,0,R$58/CHI!R$10*1000)</f>
        <v>20.812767338295767</v>
      </c>
      <c r="S227" s="279">
        <f>IF(S$58=0,0,S$58/CHI!S$10*1000)</f>
        <v>19.448187053491079</v>
      </c>
      <c r="T227" s="279">
        <f>IF(T$58=0,0,T$58/CHI!T$10*1000)</f>
        <v>18.040901676461775</v>
      </c>
      <c r="U227" s="279">
        <f>IF(U$58=0,0,U$58/CHI!U$10*1000)</f>
        <v>19.875109131890603</v>
      </c>
      <c r="V227" s="279">
        <f>IF(V$58=0,0,V$58/CHI!V$10*1000)</f>
        <v>18.766030073894143</v>
      </c>
      <c r="W227" s="279">
        <f>IF(W$58=0,0,W$58/CHI!W$10*1000)</f>
        <v>18.903666542399215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455.93028230114123</v>
      </c>
      <c r="C229" s="322">
        <f t="shared" si="57"/>
        <v>457.15544874498397</v>
      </c>
      <c r="D229" s="322">
        <f t="shared" si="57"/>
        <v>447.91050276745932</v>
      </c>
      <c r="E229" s="322">
        <f t="shared" si="57"/>
        <v>448.92703272450592</v>
      </c>
      <c r="F229" s="322">
        <f t="shared" si="57"/>
        <v>422.49184993827294</v>
      </c>
      <c r="G229" s="322">
        <f t="shared" si="57"/>
        <v>417.78054456876134</v>
      </c>
      <c r="H229" s="322">
        <f t="shared" si="57"/>
        <v>407.68701210215585</v>
      </c>
      <c r="I229" s="322">
        <f t="shared" si="57"/>
        <v>477.29159271402676</v>
      </c>
      <c r="J229" s="322">
        <f t="shared" si="57"/>
        <v>483.39235264052957</v>
      </c>
      <c r="K229" s="322">
        <f t="shared" si="57"/>
        <v>579.71807329230467</v>
      </c>
      <c r="L229" s="322">
        <f t="shared" si="57"/>
        <v>575.28921523085228</v>
      </c>
      <c r="M229" s="322">
        <f t="shared" si="57"/>
        <v>501.799554730696</v>
      </c>
      <c r="N229" s="322">
        <f t="shared" si="57"/>
        <v>484.80913740777748</v>
      </c>
      <c r="O229" s="322">
        <f t="shared" si="57"/>
        <v>532.40066218295715</v>
      </c>
      <c r="P229" s="322">
        <f t="shared" si="57"/>
        <v>481.45313982329174</v>
      </c>
      <c r="Q229" s="322">
        <f t="shared" si="57"/>
        <v>516.40110366900149</v>
      </c>
      <c r="R229" s="322">
        <f t="shared" si="57"/>
        <v>508.56434198719023</v>
      </c>
      <c r="S229" s="322">
        <f t="shared" si="57"/>
        <v>419.25716243388518</v>
      </c>
      <c r="T229" s="322">
        <f t="shared" si="57"/>
        <v>374.15941704220927</v>
      </c>
      <c r="U229" s="322">
        <f t="shared" si="57"/>
        <v>439.80019469742382</v>
      </c>
      <c r="V229" s="322">
        <f t="shared" si="57"/>
        <v>479.4213853168626</v>
      </c>
      <c r="W229" s="322">
        <f t="shared" si="57"/>
        <v>463.64780326231875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5.4029843082424396</v>
      </c>
      <c r="C230" s="275">
        <f>IF(C$62=0,0,C$62/CHI!C$11*1000)</f>
        <v>5.4284330802478342</v>
      </c>
      <c r="D230" s="275">
        <f>IF(D$62=0,0,D$62/CHI!D$11*1000)</f>
        <v>5.5074613627034079</v>
      </c>
      <c r="E230" s="275">
        <f>IF(E$62=0,0,E$62/CHI!E$11*1000)</f>
        <v>5.2460163374059938</v>
      </c>
      <c r="F230" s="275">
        <f>IF(F$62=0,0,F$62/CHI!F$11*1000)</f>
        <v>4.9825207478900237</v>
      </c>
      <c r="G230" s="275">
        <f>IF(G$62=0,0,G$62/CHI!G$11*1000)</f>
        <v>4.815876956643927</v>
      </c>
      <c r="H230" s="275">
        <f>IF(H$62=0,0,H$62/CHI!H$11*1000)</f>
        <v>5.1085537049161998</v>
      </c>
      <c r="I230" s="275">
        <f>IF(I$62=0,0,I$62/CHI!I$11*1000)</f>
        <v>4.5013711930866327</v>
      </c>
      <c r="J230" s="275">
        <f>IF(J$62=0,0,J$62/CHI!J$11*1000)</f>
        <v>4.2567908872214302</v>
      </c>
      <c r="K230" s="275">
        <f>IF(K$62=0,0,K$62/CHI!K$11*1000)</f>
        <v>4.801330476411577</v>
      </c>
      <c r="L230" s="275">
        <f>IF(L$62=0,0,L$62/CHI!L$11*1000)</f>
        <v>4.9732635996801431</v>
      </c>
      <c r="M230" s="275">
        <f>IF(M$62=0,0,M$62/CHI!M$11*1000)</f>
        <v>4.388686308483198</v>
      </c>
      <c r="N230" s="275">
        <f>IF(N$62=0,0,N$62/CHI!N$11*1000)</f>
        <v>4.1841888144646529</v>
      </c>
      <c r="O230" s="275">
        <f>IF(O$62=0,0,O$62/CHI!O$11*1000)</f>
        <v>4.8485929161473207</v>
      </c>
      <c r="P230" s="275">
        <f>IF(P$62=0,0,P$62/CHI!P$11*1000)</f>
        <v>4.6576837030163132</v>
      </c>
      <c r="Q230" s="275">
        <f>IF(Q$62=0,0,Q$62/CHI!Q$11*1000)</f>
        <v>4.9924702364387903</v>
      </c>
      <c r="R230" s="275">
        <f>IF(R$62=0,0,R$62/CHI!R$11*1000)</f>
        <v>5.0122822981955526</v>
      </c>
      <c r="S230" s="275">
        <f>IF(S$62=0,0,S$62/CHI!S$11*1000)</f>
        <v>4.0719150914764217</v>
      </c>
      <c r="T230" s="275">
        <f>IF(T$62=0,0,T$62/CHI!T$11*1000)</f>
        <v>3.6111623534871997</v>
      </c>
      <c r="U230" s="275">
        <f>IF(U$62=0,0,U$62/CHI!U$11*1000)</f>
        <v>4.2872064142432995</v>
      </c>
      <c r="V230" s="275">
        <f>IF(V$62=0,0,V$62/CHI!V$11*1000)</f>
        <v>4.6971902432577313</v>
      </c>
      <c r="W230" s="275">
        <f>IF(W$62=0,0,W$62/CHI!W$11*1000)</f>
        <v>4.6680462378726792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42.878465727797661</v>
      </c>
      <c r="C231" s="276">
        <f>IF(C$63=0,0,C$63/CHI!C$11*1000)</f>
        <v>43.080428982916338</v>
      </c>
      <c r="D231" s="276">
        <f>IF(D$63=0,0,D$63/CHI!D$11*1000)</f>
        <v>43.707603023682779</v>
      </c>
      <c r="E231" s="276">
        <f>IF(E$63=0,0,E$63/CHI!E$11*1000)</f>
        <v>41.632756805858961</v>
      </c>
      <c r="F231" s="276">
        <f>IF(F$63=0,0,F$63/CHI!F$11*1000)</f>
        <v>39.541637165320573</v>
      </c>
      <c r="G231" s="276">
        <f>IF(G$63=0,0,G$63/CHI!G$11*1000)</f>
        <v>38.219140248052938</v>
      </c>
      <c r="H231" s="276">
        <f>IF(H$63=0,0,H$63/CHI!H$11*1000)</f>
        <v>40.541843629029124</v>
      </c>
      <c r="I231" s="276">
        <f>IF(I$63=0,0,I$63/CHI!I$11*1000)</f>
        <v>35.723200257386374</v>
      </c>
      <c r="J231" s="276">
        <f>IF(J$63=0,0,J$63/CHI!J$11*1000)</f>
        <v>33.782193646144371</v>
      </c>
      <c r="K231" s="276">
        <f>IF(K$63=0,0,K$63/CHI!K$11*1000)</f>
        <v>38.103698351775108</v>
      </c>
      <c r="L231" s="276">
        <f>IF(L$63=0,0,L$63/CHI!L$11*1000)</f>
        <v>39.468171782189813</v>
      </c>
      <c r="M231" s="276">
        <f>IF(M$63=0,0,M$63/CHI!M$11*1000)</f>
        <v>34.828925040792058</v>
      </c>
      <c r="N231" s="276">
        <f>IF(N$63=0,0,N$63/CHI!N$11*1000)</f>
        <v>33.206018460197726</v>
      </c>
      <c r="O231" s="276">
        <f>IF(O$63=0,0,O$63/CHI!O$11*1000)</f>
        <v>38.478776417304488</v>
      </c>
      <c r="P231" s="276">
        <f>IF(P$63=0,0,P$63/CHI!P$11*1000)</f>
        <v>36.963707395195549</v>
      </c>
      <c r="Q231" s="276">
        <f>IF(Q$63=0,0,Q$63/CHI!Q$11*1000)</f>
        <v>39.620597010363369</v>
      </c>
      <c r="R231" s="276">
        <f>IF(R$63=0,0,R$63/CHI!R$11*1000)</f>
        <v>39.777826934155371</v>
      </c>
      <c r="S231" s="276">
        <f>IF(S$63=0,0,S$63/CHI!S$11*1000)</f>
        <v>32.315006251271043</v>
      </c>
      <c r="T231" s="276">
        <f>IF(T$63=0,0,T$63/CHI!T$11*1000)</f>
        <v>28.658439924635477</v>
      </c>
      <c r="U231" s="276">
        <f>IF(U$63=0,0,U$63/CHI!U$11*1000)</f>
        <v>34.023573420468445</v>
      </c>
      <c r="V231" s="276">
        <f>IF(V$63=0,0,V$63/CHI!V$11*1000)</f>
        <v>37.277234093613195</v>
      </c>
      <c r="W231" s="276">
        <f>IF(W$63=0,0,W$63/CHI!W$11*1000)</f>
        <v>37.045945204958215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47.997385027854683</v>
      </c>
      <c r="C232" s="276">
        <f>IF(C$64=0,0,C$64/CHI!C$11*1000)</f>
        <v>48.223459071150636</v>
      </c>
      <c r="D232" s="276">
        <f>IF(D$64=0,0,D$64/CHI!D$11*1000)</f>
        <v>48.925506436959864</v>
      </c>
      <c r="E232" s="276">
        <f>IF(E$64=0,0,E$64/CHI!E$11*1000)</f>
        <v>46.602960816445361</v>
      </c>
      <c r="F232" s="276">
        <f>IF(F$64=0,0,F$64/CHI!F$11*1000)</f>
        <v>44.262199018591147</v>
      </c>
      <c r="G232" s="276">
        <f>IF(G$64=0,0,G$64/CHI!G$11*1000)</f>
        <v>42.781819703267516</v>
      </c>
      <c r="H232" s="276">
        <f>IF(H$64=0,0,H$64/CHI!H$11*1000)</f>
        <v>45.38181218410714</v>
      </c>
      <c r="I232" s="276">
        <f>IF(I$64=0,0,I$64/CHI!I$11*1000)</f>
        <v>39.987909270488672</v>
      </c>
      <c r="J232" s="276">
        <f>IF(J$64=0,0,J$64/CHI!J$11*1000)</f>
        <v>37.815181303662257</v>
      </c>
      <c r="K232" s="276">
        <f>IF(K$64=0,0,K$64/CHI!K$11*1000)</f>
        <v>42.652596116323707</v>
      </c>
      <c r="L232" s="276">
        <f>IF(L$64=0,0,L$64/CHI!L$11*1000)</f>
        <v>44.179963187143002</v>
      </c>
      <c r="M232" s="276">
        <f>IF(M$64=0,0,M$64/CHI!M$11*1000)</f>
        <v>38.986873641923282</v>
      </c>
      <c r="N232" s="276">
        <f>IF(N$64=0,0,N$64/CHI!N$11*1000)</f>
        <v>37.170221140699873</v>
      </c>
      <c r="O232" s="276">
        <f>IF(O$64=0,0,O$64/CHI!O$11*1000)</f>
        <v>43.072451771631016</v>
      </c>
      <c r="P232" s="276">
        <f>IF(P$64=0,0,P$64/CHI!P$11*1000)</f>
        <v>41.376510698095949</v>
      </c>
      <c r="Q232" s="276">
        <f>IF(Q$64=0,0,Q$64/CHI!Q$11*1000)</f>
        <v>44.350585252098597</v>
      </c>
      <c r="R232" s="276">
        <f>IF(R$64=0,0,R$64/CHI!R$11*1000)</f>
        <v>44.526585607103208</v>
      </c>
      <c r="S232" s="276">
        <f>IF(S$64=0,0,S$64/CHI!S$11*1000)</f>
        <v>36.172838064358892</v>
      </c>
      <c r="T232" s="276">
        <f>IF(T$64=0,0,T$64/CHI!T$11*1000)</f>
        <v>32.079743339991495</v>
      </c>
      <c r="U232" s="276">
        <f>IF(U$64=0,0,U$64/CHI!U$11*1000)</f>
        <v>38.085377491177859</v>
      </c>
      <c r="V232" s="276">
        <f>IF(V$64=0,0,V$64/CHI!V$11*1000)</f>
        <v>41.727466857674862</v>
      </c>
      <c r="W232" s="276">
        <f>IF(W$64=0,0,W$64/CHI!W$11*1000)</f>
        <v>41.468566226483645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77.271714008912795</v>
      </c>
      <c r="C233" s="276">
        <f>IF(C$65=0,0,C$65/CHI!C$11*1000)</f>
        <v>77.635674020656452</v>
      </c>
      <c r="D233" s="276">
        <f>IF(D$65=0,0,D$65/CHI!D$11*1000)</f>
        <v>78.76591066250765</v>
      </c>
      <c r="E233" s="276">
        <f>IF(E$65=0,0,E$65/CHI!E$11*1000)</f>
        <v>75.026809441537026</v>
      </c>
      <c r="F233" s="276">
        <f>IF(F$65=0,0,F$65/CHI!F$11*1000)</f>
        <v>71.258381721947487</v>
      </c>
      <c r="G233" s="276">
        <f>IF(G$65=0,0,G$65/CHI!G$11*1000)</f>
        <v>68.87509673648394</v>
      </c>
      <c r="H233" s="276">
        <f>IF(H$65=0,0,H$65/CHI!H$11*1000)</f>
        <v>73.060863842091294</v>
      </c>
      <c r="I233" s="276">
        <f>IF(I$65=0,0,I$65/CHI!I$11*1000)</f>
        <v>64.377138195556867</v>
      </c>
      <c r="J233" s="276">
        <f>IF(J$65=0,0,J$65/CHI!J$11*1000)</f>
        <v>60.879230674671227</v>
      </c>
      <c r="K233" s="276">
        <f>IF(K$65=0,0,K$65/CHI!K$11*1000)</f>
        <v>68.667057735031435</v>
      </c>
      <c r="L233" s="276">
        <f>IF(L$65=0,0,L$65/CHI!L$11*1000)</f>
        <v>71.12598901669368</v>
      </c>
      <c r="M233" s="276">
        <f>IF(M$65=0,0,M$65/CHI!M$11*1000)</f>
        <v>62.765555840427574</v>
      </c>
      <c r="N233" s="276">
        <f>IF(N$65=0,0,N$65/CHI!N$11*1000)</f>
        <v>59.840899581620043</v>
      </c>
      <c r="O233" s="276">
        <f>IF(O$65=0,0,O$65/CHI!O$11*1000)</f>
        <v>69.342989686388862</v>
      </c>
      <c r="P233" s="276">
        <f>IF(P$65=0,0,P$65/CHI!P$11*1000)</f>
        <v>66.612668575475865</v>
      </c>
      <c r="Q233" s="276">
        <f>IF(Q$65=0,0,Q$65/CHI!Q$11*1000)</f>
        <v>71.400676052231304</v>
      </c>
      <c r="R233" s="276">
        <f>IF(R$65=0,0,R$65/CHI!R$11*1000)</f>
        <v>71.684021678029254</v>
      </c>
      <c r="S233" s="276">
        <f>IF(S$65=0,0,S$65/CHI!S$11*1000)</f>
        <v>58.235197525401283</v>
      </c>
      <c r="T233" s="276">
        <f>IF(T$65=0,0,T$65/CHI!T$11*1000)</f>
        <v>51.645662600339072</v>
      </c>
      <c r="U233" s="276">
        <f>IF(U$65=0,0,U$65/CHI!U$11*1000)</f>
        <v>61.314223591803874</v>
      </c>
      <c r="V233" s="276">
        <f>IF(V$65=0,0,V$65/CHI!V$11*1000)</f>
        <v>67.17767818958103</v>
      </c>
      <c r="W233" s="276">
        <f>IF(W$65=0,0,W$65/CHI!W$11*1000)</f>
        <v>66.760870158924305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14.8065191017321</v>
      </c>
      <c r="C234" s="277">
        <f>IF(C$66=0,0,C$66/CHI!C$11*1000)</f>
        <v>15.003733195182004</v>
      </c>
      <c r="D234" s="277">
        <f>IF(D$66=0,0,D$66/CHI!D$11*1000)</f>
        <v>15.189008228292172</v>
      </c>
      <c r="E234" s="277">
        <f>IF(E$66=0,0,E$66/CHI!E$11*1000)</f>
        <v>14.489775844218846</v>
      </c>
      <c r="F234" s="277">
        <f>IF(F$66=0,0,F$66/CHI!F$11*1000)</f>
        <v>13.758705544116513</v>
      </c>
      <c r="G234" s="277">
        <f>IF(G$66=0,0,G$66/CHI!G$11*1000)</f>
        <v>13.292209493944958</v>
      </c>
      <c r="H234" s="277">
        <f>IF(H$66=0,0,H$66/CHI!H$11*1000)</f>
        <v>13.987128977034729</v>
      </c>
      <c r="I234" s="277">
        <f>IF(I$66=0,0,I$66/CHI!I$11*1000)</f>
        <v>12.338180841143751</v>
      </c>
      <c r="J234" s="277">
        <f>IF(J$66=0,0,J$66/CHI!J$11*1000)</f>
        <v>11.690740166401518</v>
      </c>
      <c r="K234" s="277">
        <f>IF(K$66=0,0,K$66/CHI!K$11*1000)</f>
        <v>13.219815372092036</v>
      </c>
      <c r="L234" s="277">
        <f>IF(L$66=0,0,L$66/CHI!L$11*1000)</f>
        <v>13.701306493475089</v>
      </c>
      <c r="M234" s="277">
        <f>IF(M$66=0,0,M$66/CHI!M$11*1000)</f>
        <v>12.098392971997916</v>
      </c>
      <c r="N234" s="277">
        <f>IF(N$66=0,0,N$66/CHI!N$11*1000)</f>
        <v>11.528819719817395</v>
      </c>
      <c r="O234" s="277">
        <f>IF(O$66=0,0,O$66/CHI!O$11*1000)</f>
        <v>13.530448797777439</v>
      </c>
      <c r="P234" s="277">
        <f>IF(P$66=0,0,P$66/CHI!P$11*1000)</f>
        <v>12.978667690382224</v>
      </c>
      <c r="Q234" s="277">
        <f>IF(Q$66=0,0,Q$66/CHI!Q$11*1000)</f>
        <v>13.906435844443649</v>
      </c>
      <c r="R234" s="277">
        <f>IF(R$66=0,0,R$66/CHI!R$11*1000)</f>
        <v>13.897020860235742</v>
      </c>
      <c r="S234" s="277">
        <f>IF(S$66=0,0,S$66/CHI!S$11*1000)</f>
        <v>11.230502494276699</v>
      </c>
      <c r="T234" s="277">
        <f>IF(T$66=0,0,T$66/CHI!T$11*1000)</f>
        <v>9.9898557776071257</v>
      </c>
      <c r="U234" s="277">
        <f>IF(U$66=0,0,U$66/CHI!U$11*1000)</f>
        <v>11.867106077612471</v>
      </c>
      <c r="V234" s="277">
        <f>IF(V$66=0,0,V$66/CHI!V$11*1000)</f>
        <v>12.996099004201293</v>
      </c>
      <c r="W234" s="277">
        <f>IF(W$66=0,0,W$66/CHI!W$11*1000)</f>
        <v>12.887023141816977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159.48623603157708</v>
      </c>
      <c r="C235" s="278">
        <f>IF(C$72=0,0,C$72/CHI!C$11*1000)</f>
        <v>159.07306911977079</v>
      </c>
      <c r="D235" s="278">
        <f>IF(D$72=0,0,D$72/CHI!D$11*1000)</f>
        <v>148.60204007732642</v>
      </c>
      <c r="E235" s="278">
        <f>IF(E$72=0,0,E$72/CHI!E$11*1000)</f>
        <v>159.26926623696914</v>
      </c>
      <c r="F235" s="278">
        <f>IF(F$72=0,0,F$72/CHI!F$11*1000)</f>
        <v>148.42393132889049</v>
      </c>
      <c r="G235" s="278">
        <f>IF(G$72=0,0,G$72/CHI!G$11*1000)</f>
        <v>150.9614538224418</v>
      </c>
      <c r="H235" s="278">
        <f>IF(H$72=0,0,H$72/CHI!H$11*1000)</f>
        <v>132.16808156801946</v>
      </c>
      <c r="I235" s="278">
        <f>IF(I$72=0,0,I$72/CHI!I$11*1000)</f>
        <v>223.2123761203664</v>
      </c>
      <c r="J235" s="278">
        <f>IF(J$72=0,0,J$72/CHI!J$11*1000)</f>
        <v>241.25782230431585</v>
      </c>
      <c r="K235" s="278">
        <f>IF(K$72=0,0,K$72/CHI!K$11*1000)</f>
        <v>307.88743368157816</v>
      </c>
      <c r="L235" s="278">
        <f>IF(L$72=0,0,L$72/CHI!L$11*1000)</f>
        <v>293.68171216678201</v>
      </c>
      <c r="M235" s="278">
        <f>IF(M$72=0,0,M$72/CHI!M$11*1000)</f>
        <v>252.15858044316769</v>
      </c>
      <c r="N235" s="278">
        <f>IF(N$72=0,0,N$72/CHI!N$11*1000)</f>
        <v>248.2208418591502</v>
      </c>
      <c r="O235" s="278">
        <f>IF(O$72=0,0,O$72/CHI!O$11*1000)</f>
        <v>246.10611275094357</v>
      </c>
      <c r="P235" s="278">
        <f>IF(P$72=0,0,P$72/CHI!P$11*1000)</f>
        <v>209.31023636374366</v>
      </c>
      <c r="Q235" s="278">
        <f>IF(Q$72=0,0,Q$72/CHI!Q$11*1000)</f>
        <v>224.64432609764631</v>
      </c>
      <c r="R235" s="278">
        <f>IF(R$72=0,0,R$72/CHI!R$11*1000)</f>
        <v>218.5393499597551</v>
      </c>
      <c r="S235" s="278">
        <f>IF(S$72=0,0,S$72/CHI!S$11*1000)</f>
        <v>182.46410638585886</v>
      </c>
      <c r="T235" s="278">
        <f>IF(T$72=0,0,T$72/CHI!T$11*1000)</f>
        <v>162.69177412165149</v>
      </c>
      <c r="U235" s="278">
        <f>IF(U$72=0,0,U$72/CHI!U$11*1000)</f>
        <v>189.14884758514165</v>
      </c>
      <c r="V235" s="278">
        <f>IF(V$72=0,0,V$72/CHI!V$11*1000)</f>
        <v>205.22365036994293</v>
      </c>
      <c r="W235" s="278">
        <f>IF(W$72=0,0,W$72/CHI!W$11*1000)</f>
        <v>193.46360529551671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74.026157805756228</v>
      </c>
      <c r="C236" s="278">
        <f>IF(C$85=0,0,C$85/CHI!C$11*1000)</f>
        <v>74.366261371361716</v>
      </c>
      <c r="D236" s="278">
        <f>IF(D$85=0,0,D$85/CHI!D$11*1000)</f>
        <v>72.670850879176768</v>
      </c>
      <c r="E236" s="278">
        <f>IF(E$85=0,0,E$85/CHI!E$11*1000)</f>
        <v>73.3452821236191</v>
      </c>
      <c r="F236" s="278">
        <f>IF(F$85=0,0,F$85/CHI!F$11*1000)</f>
        <v>68.697368050073194</v>
      </c>
      <c r="G236" s="278">
        <f>IF(G$85=0,0,G$85/CHI!G$11*1000)</f>
        <v>68.160842413721056</v>
      </c>
      <c r="H236" s="278">
        <f>IF(H$85=0,0,H$85/CHI!H$11*1000)</f>
        <v>65.628488750204895</v>
      </c>
      <c r="I236" s="278">
        <f>IF(I$85=0,0,I$85/CHI!I$11*1000)</f>
        <v>66.782073552895113</v>
      </c>
      <c r="J236" s="278">
        <f>IF(J$85=0,0,J$85/CHI!J$11*1000)</f>
        <v>64.305261823963221</v>
      </c>
      <c r="K236" s="278">
        <f>IF(K$85=0,0,K$85/CHI!K$11*1000)</f>
        <v>70.389271755924952</v>
      </c>
      <c r="L236" s="278">
        <f>IF(L$85=0,0,L$85/CHI!L$11*1000)</f>
        <v>73.488909220635321</v>
      </c>
      <c r="M236" s="278">
        <f>IF(M$85=0,0,M$85/CHI!M$11*1000)</f>
        <v>66.141325394275839</v>
      </c>
      <c r="N236" s="278">
        <f>IF(N$85=0,0,N$85/CHI!N$11*1000)</f>
        <v>61.474983052359491</v>
      </c>
      <c r="O236" s="278">
        <f>IF(O$85=0,0,O$85/CHI!O$11*1000)</f>
        <v>83.955190291951979</v>
      </c>
      <c r="P236" s="278">
        <f>IF(P$85=0,0,P$85/CHI!P$11*1000)</f>
        <v>78.400718399780558</v>
      </c>
      <c r="Q236" s="278">
        <f>IF(Q$85=0,0,Q$85/CHI!Q$11*1000)</f>
        <v>84.093334191913058</v>
      </c>
      <c r="R236" s="278">
        <f>IF(R$85=0,0,R$85/CHI!R$11*1000)</f>
        <v>81.819283618769916</v>
      </c>
      <c r="S236" s="278">
        <f>IF(S$85=0,0,S$85/CHI!S$11*1000)</f>
        <v>67.668130907626249</v>
      </c>
      <c r="T236" s="278">
        <f>IF(T$85=0,0,T$85/CHI!T$11*1000)</f>
        <v>61.401064379021705</v>
      </c>
      <c r="U236" s="278">
        <f>IF(U$85=0,0,U$85/CHI!U$11*1000)</f>
        <v>72.562611455630105</v>
      </c>
      <c r="V236" s="278">
        <f>IF(V$85=0,0,V$85/CHI!V$11*1000)</f>
        <v>79.139424490749974</v>
      </c>
      <c r="W236" s="278">
        <f>IF(W$85=0,0,W$85/CHI!W$11*1000)</f>
        <v>76.623788434844755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19.404837093828164</v>
      </c>
      <c r="C237" s="278">
        <f>IF(C$93=0,0,C$93/CHI!C$11*1000)</f>
        <v>19.619375085440538</v>
      </c>
      <c r="D237" s="278">
        <f>IF(D$93=0,0,D$93/CHI!D$11*1000)</f>
        <v>19.602737383406495</v>
      </c>
      <c r="E237" s="278">
        <f>IF(E$93=0,0,E$93/CHI!E$11*1000)</f>
        <v>19.083968823649169</v>
      </c>
      <c r="F237" s="278">
        <f>IF(F$93=0,0,F$93/CHI!F$11*1000)</f>
        <v>18.051660788039293</v>
      </c>
      <c r="G237" s="278">
        <f>IF(G$93=0,0,G$93/CHI!G$11*1000)</f>
        <v>17.610692879605882</v>
      </c>
      <c r="H237" s="278">
        <f>IF(H$93=0,0,H$93/CHI!H$11*1000)</f>
        <v>17.952920420666455</v>
      </c>
      <c r="I237" s="278">
        <f>IF(I$93=0,0,I$93/CHI!I$11*1000)</f>
        <v>18.159050452588279</v>
      </c>
      <c r="J237" s="278">
        <f>IF(J$93=0,0,J$93/CHI!J$11*1000)</f>
        <v>17.858280658875024</v>
      </c>
      <c r="K237" s="278">
        <f>IF(K$93=0,0,K$93/CHI!K$11*1000)</f>
        <v>20.972915861511119</v>
      </c>
      <c r="L237" s="278">
        <f>IF(L$93=0,0,L$93/CHI!L$11*1000)</f>
        <v>21.179564870588337</v>
      </c>
      <c r="M237" s="278">
        <f>IF(M$93=0,0,M$93/CHI!M$11*1000)</f>
        <v>18.52658810615474</v>
      </c>
      <c r="N237" s="278">
        <f>IF(N$93=0,0,N$93/CHI!N$11*1000)</f>
        <v>17.833251943742958</v>
      </c>
      <c r="O237" s="278">
        <f>IF(O$93=0,0,O$93/CHI!O$11*1000)</f>
        <v>19.913942845086041</v>
      </c>
      <c r="P237" s="278">
        <f>IF(P$93=0,0,P$93/CHI!P$11*1000)</f>
        <v>18.518645251260253</v>
      </c>
      <c r="Q237" s="278">
        <f>IF(Q$93=0,0,Q$93/CHI!Q$11*1000)</f>
        <v>19.850244707801789</v>
      </c>
      <c r="R237" s="278">
        <f>IF(R$93=0,0,R$93/CHI!R$11*1000)</f>
        <v>19.711795113668209</v>
      </c>
      <c r="S237" s="278">
        <f>IF(S$93=0,0,S$93/CHI!S$11*1000)</f>
        <v>16.054103419504219</v>
      </c>
      <c r="T237" s="278">
        <f>IF(T$93=0,0,T$93/CHI!T$11*1000)</f>
        <v>14.286177162926716</v>
      </c>
      <c r="U237" s="278">
        <f>IF(U$93=0,0,U$93/CHI!U$11*1000)</f>
        <v>16.881893183359868</v>
      </c>
      <c r="V237" s="278">
        <f>IF(V$93=0,0,V$93/CHI!V$11*1000)</f>
        <v>18.441175992148942</v>
      </c>
      <c r="W237" s="278">
        <f>IF(W$93=0,0,W$93/CHI!W$11*1000)</f>
        <v>18.067547695108772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14.65598319544014</v>
      </c>
      <c r="C238" s="279">
        <f>IF(C$107=0,0,C$107/CHI!C$11*1000)</f>
        <v>14.725014818257659</v>
      </c>
      <c r="D238" s="279">
        <f>IF(D$107=0,0,D$107/CHI!D$11*1000)</f>
        <v>14.939384713403658</v>
      </c>
      <c r="E238" s="279">
        <f>IF(E$107=0,0,E$107/CHI!E$11*1000)</f>
        <v>14.230196294802326</v>
      </c>
      <c r="F238" s="279">
        <f>IF(F$107=0,0,F$107/CHI!F$11*1000)</f>
        <v>13.51544557340427</v>
      </c>
      <c r="G238" s="279">
        <f>IF(G$107=0,0,G$107/CHI!G$11*1000)</f>
        <v>13.063412314599246</v>
      </c>
      <c r="H238" s="279">
        <f>IF(H$107=0,0,H$107/CHI!H$11*1000)</f>
        <v>13.857319026086593</v>
      </c>
      <c r="I238" s="279">
        <f>IF(I$107=0,0,I$107/CHI!I$11*1000)</f>
        <v>12.21029283051468</v>
      </c>
      <c r="J238" s="279">
        <f>IF(J$107=0,0,J$107/CHI!J$11*1000)</f>
        <v>11.546851175274698</v>
      </c>
      <c r="K238" s="279">
        <f>IF(K$107=0,0,K$107/CHI!K$11*1000)</f>
        <v>13.02395394165656</v>
      </c>
      <c r="L238" s="279">
        <f>IF(L$107=0,0,L$107/CHI!L$11*1000)</f>
        <v>13.490334893664782</v>
      </c>
      <c r="M238" s="279">
        <f>IF(M$107=0,0,M$107/CHI!M$11*1000)</f>
        <v>11.904626983473703</v>
      </c>
      <c r="N238" s="279">
        <f>IF(N$107=0,0,N$107/CHI!N$11*1000)</f>
        <v>11.349912835725172</v>
      </c>
      <c r="O238" s="279">
        <f>IF(O$107=0,0,O$107/CHI!O$11*1000)</f>
        <v>13.15215670572638</v>
      </c>
      <c r="P238" s="279">
        <f>IF(P$107=0,0,P$107/CHI!P$11*1000)</f>
        <v>12.634301746341368</v>
      </c>
      <c r="Q238" s="279">
        <f>IF(Q$107=0,0,Q$107/CHI!Q$11*1000)</f>
        <v>13.542434276064666</v>
      </c>
      <c r="R238" s="279">
        <f>IF(R$107=0,0,R$107/CHI!R$11*1000)</f>
        <v>13.596175917277865</v>
      </c>
      <c r="S238" s="279">
        <f>IF(S$107=0,0,S$107/CHI!S$11*1000)</f>
        <v>11.045362294111564</v>
      </c>
      <c r="T238" s="279">
        <f>IF(T$107=0,0,T$107/CHI!T$11*1000)</f>
        <v>9.7955373825489875</v>
      </c>
      <c r="U238" s="279">
        <f>IF(U$107=0,0,U$107/CHI!U$11*1000)</f>
        <v>11.629355477986243</v>
      </c>
      <c r="V238" s="279">
        <f>IF(V$107=0,0,V$107/CHI!V$11*1000)</f>
        <v>12.741466075692626</v>
      </c>
      <c r="W238" s="279">
        <f>IF(W$107=0,0,W$107/CHI!W$11*1000)</f>
        <v>12.662410866792701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1024.9998651632404</v>
      </c>
      <c r="C240" s="322">
        <f t="shared" si="58"/>
        <v>1163.9143586614875</v>
      </c>
      <c r="D240" s="322">
        <f t="shared" si="58"/>
        <v>1028.1006221686062</v>
      </c>
      <c r="E240" s="322">
        <f t="shared" si="58"/>
        <v>869.77552738964687</v>
      </c>
      <c r="F240" s="322">
        <f t="shared" si="58"/>
        <v>968.18452644148442</v>
      </c>
      <c r="G240" s="322">
        <f t="shared" si="58"/>
        <v>944.59064888625699</v>
      </c>
      <c r="H240" s="322">
        <f t="shared" si="58"/>
        <v>1117.1736067365132</v>
      </c>
      <c r="I240" s="322">
        <f t="shared" si="58"/>
        <v>835.67420238074737</v>
      </c>
      <c r="J240" s="322">
        <f t="shared" si="58"/>
        <v>781.00670745580965</v>
      </c>
      <c r="K240" s="322">
        <f t="shared" si="58"/>
        <v>779.97769985983155</v>
      </c>
      <c r="L240" s="322">
        <f t="shared" si="58"/>
        <v>758.14100421823139</v>
      </c>
      <c r="M240" s="322">
        <f t="shared" si="58"/>
        <v>1012.4035383481377</v>
      </c>
      <c r="N240" s="322">
        <f t="shared" si="58"/>
        <v>933.57083359714011</v>
      </c>
      <c r="O240" s="322">
        <f t="shared" si="58"/>
        <v>346.74174951186552</v>
      </c>
      <c r="P240" s="322">
        <f t="shared" si="58"/>
        <v>236.79165895807665</v>
      </c>
      <c r="Q240" s="322">
        <f t="shared" si="58"/>
        <v>269.77429790916864</v>
      </c>
      <c r="R240" s="322">
        <f t="shared" si="58"/>
        <v>247.57953004046914</v>
      </c>
      <c r="S240" s="322">
        <f t="shared" si="58"/>
        <v>275.18151499143715</v>
      </c>
      <c r="T240" s="322">
        <f t="shared" si="58"/>
        <v>212.2513322029624</v>
      </c>
      <c r="U240" s="322">
        <f t="shared" si="58"/>
        <v>283.16089711314311</v>
      </c>
      <c r="V240" s="322">
        <f t="shared" si="58"/>
        <v>204.63654219265862</v>
      </c>
      <c r="W240" s="322">
        <f t="shared" si="58"/>
        <v>186.78863777043887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2.8651639441183931</v>
      </c>
      <c r="C241" s="275">
        <f>IF(C$111=0,0,C$111/CHI!C$12*1000)</f>
        <v>3.256860338034663</v>
      </c>
      <c r="D241" s="275">
        <f>IF(D$111=0,0,D$111/CHI!D$12*1000)</f>
        <v>2.9999408140417865</v>
      </c>
      <c r="E241" s="275">
        <f>IF(E$111=0,0,E$111/CHI!E$12*1000)</f>
        <v>2.3878718785271715</v>
      </c>
      <c r="F241" s="275">
        <f>IF(F$111=0,0,F$111/CHI!F$12*1000)</f>
        <v>2.6874344268828905</v>
      </c>
      <c r="G241" s="275">
        <f>IF(G$111=0,0,G$111/CHI!G$12*1000)</f>
        <v>2.5520046718109026</v>
      </c>
      <c r="H241" s="275">
        <f>IF(H$111=0,0,H$111/CHI!H$12*1000)</f>
        <v>3.338573316382401</v>
      </c>
      <c r="I241" s="275">
        <f>IF(I$111=0,0,I$111/CHI!I$12*1000)</f>
        <v>1.7905238539922339</v>
      </c>
      <c r="J241" s="275">
        <f>IF(J$111=0,0,J$111/CHI!J$12*1000)</f>
        <v>1.5475472381340631</v>
      </c>
      <c r="K241" s="275">
        <f>IF(K$111=0,0,K$111/CHI!K$12*1000)</f>
        <v>1.4421207645808205</v>
      </c>
      <c r="L241" s="275">
        <f>IF(L$111=0,0,L$111/CHI!L$12*1000)</f>
        <v>1.4708065771822969</v>
      </c>
      <c r="M241" s="275">
        <f>IF(M$111=0,0,M$111/CHI!M$12*1000)</f>
        <v>1.9899212608767538</v>
      </c>
      <c r="N241" s="275">
        <f>IF(N$111=0,0,N$111/CHI!N$12*1000)</f>
        <v>1.1860443839128954</v>
      </c>
      <c r="O241" s="275">
        <f>IF(O$111=0,0,O$111/CHI!O$12*1000)</f>
        <v>1.1341843517553707</v>
      </c>
      <c r="P241" s="275">
        <f>IF(P$111=0,0,P$111/CHI!P$12*1000)</f>
        <v>0.91039476634935934</v>
      </c>
      <c r="Q241" s="275">
        <f>IF(Q$111=0,0,Q$111/CHI!Q$12*1000)</f>
        <v>1.1498213639296107</v>
      </c>
      <c r="R241" s="275">
        <f>IF(R$111=0,0,R$111/CHI!R$12*1000)</f>
        <v>1.1244806684407544</v>
      </c>
      <c r="S241" s="275">
        <f>IF(S$111=0,0,S$111/CHI!S$12*1000)</f>
        <v>1.1548370138909019</v>
      </c>
      <c r="T241" s="275">
        <f>IF(T$111=0,0,T$111/CHI!T$12*1000)</f>
        <v>0.98257512295619065</v>
      </c>
      <c r="U241" s="275">
        <f>IF(U$111=0,0,U$111/CHI!U$12*1000)</f>
        <v>1.1845505342215106</v>
      </c>
      <c r="V241" s="275">
        <f>IF(V$111=0,0,V$111/CHI!V$12*1000)</f>
        <v>0.8907735679292037</v>
      </c>
      <c r="W241" s="275">
        <f>IF(W$111=0,0,W$111/CHI!W$12*1000)</f>
        <v>0.83577049030705597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22.864363624419116</v>
      </c>
      <c r="C242" s="276">
        <f>IF(C$112=0,0,C$112/CHI!C$12*1000)</f>
        <v>25.990149427796936</v>
      </c>
      <c r="D242" s="276">
        <f>IF(D$112=0,0,D$112/CHI!D$12*1000)</f>
        <v>23.93989976203364</v>
      </c>
      <c r="E242" s="276">
        <f>IF(E$112=0,0,E$112/CHI!E$12*1000)</f>
        <v>19.055513745119903</v>
      </c>
      <c r="F242" s="276">
        <f>IF(F$112=0,0,F$112/CHI!F$12*1000)</f>
        <v>21.446060034075913</v>
      </c>
      <c r="G242" s="276">
        <f>IF(G$112=0,0,G$112/CHI!G$12*1000)</f>
        <v>20.365313792001881</v>
      </c>
      <c r="H242" s="276">
        <f>IF(H$112=0,0,H$112/CHI!H$12*1000)</f>
        <v>26.642229129418297</v>
      </c>
      <c r="I242" s="276">
        <f>IF(I$112=0,0,I$112/CHI!I$12*1000)</f>
        <v>14.288602423576739</v>
      </c>
      <c r="J242" s="276">
        <f>IF(J$112=0,0,J$112/CHI!J$12*1000)</f>
        <v>12.349618893989753</v>
      </c>
      <c r="K242" s="276">
        <f>IF(K$112=0,0,K$112/CHI!K$12*1000)</f>
        <v>11.508302559575521</v>
      </c>
      <c r="L242" s="276">
        <f>IF(L$112=0,0,L$112/CHI!L$12*1000)</f>
        <v>11.737218901877149</v>
      </c>
      <c r="M242" s="276">
        <f>IF(M$112=0,0,M$112/CHI!M$12*1000)</f>
        <v>15.879818460666973</v>
      </c>
      <c r="N242" s="276">
        <f>IF(N$112=0,0,N$112/CHI!N$12*1000)</f>
        <v>9.4647812821157391</v>
      </c>
      <c r="O242" s="276">
        <f>IF(O$112=0,0,O$112/CHI!O$12*1000)</f>
        <v>9.0509317935872176</v>
      </c>
      <c r="P242" s="276">
        <f>IF(P$112=0,0,P$112/CHI!P$12*1000)</f>
        <v>7.2650631466691697</v>
      </c>
      <c r="Q242" s="276">
        <f>IF(Q$112=0,0,Q$112/CHI!Q$12*1000)</f>
        <v>9.1757170901093303</v>
      </c>
      <c r="R242" s="276">
        <f>IF(R$112=0,0,R$112/CHI!R$12*1000)</f>
        <v>8.9734951972426913</v>
      </c>
      <c r="S242" s="276">
        <f>IF(S$112=0,0,S$112/CHI!S$12*1000)</f>
        <v>9.2157425988636099</v>
      </c>
      <c r="T242" s="276">
        <f>IF(T$112=0,0,T$112/CHI!T$12*1000)</f>
        <v>7.8410713445200235</v>
      </c>
      <c r="U242" s="276">
        <f>IF(U$112=0,0,U$112/CHI!U$12*1000)</f>
        <v>9.4528601763045899</v>
      </c>
      <c r="V242" s="276">
        <f>IF(V$112=0,0,V$112/CHI!V$12*1000)</f>
        <v>7.1084835497681871</v>
      </c>
      <c r="W242" s="276">
        <f>IF(W$112=0,0,W$112/CHI!W$12*1000)</f>
        <v>6.6695521686175256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28.033802307041135</v>
      </c>
      <c r="C243" s="276">
        <f>IF(C$113=0,0,C$113/CHI!C$12*1000)</f>
        <v>31.866301768012917</v>
      </c>
      <c r="D243" s="276">
        <f>IF(D$113=0,0,D$113/CHI!D$12*1000)</f>
        <v>29.352508042798515</v>
      </c>
      <c r="E243" s="276">
        <f>IF(E$113=0,0,E$113/CHI!E$12*1000)</f>
        <v>23.363803776251743</v>
      </c>
      <c r="F243" s="276">
        <f>IF(F$113=0,0,F$113/CHI!F$12*1000)</f>
        <v>26.294832304806565</v>
      </c>
      <c r="G243" s="276">
        <f>IF(G$113=0,0,G$113/CHI!G$12*1000)</f>
        <v>24.969738504162873</v>
      </c>
      <c r="H243" s="276">
        <f>IF(H$113=0,0,H$113/CHI!H$12*1000)</f>
        <v>32.665811159307069</v>
      </c>
      <c r="I243" s="276">
        <f>IF(I$113=0,0,I$113/CHI!I$12*1000)</f>
        <v>17.519134237292175</v>
      </c>
      <c r="J243" s="276">
        <f>IF(J$113=0,0,J$113/CHI!J$12*1000)</f>
        <v>15.141762977897192</v>
      </c>
      <c r="K243" s="276">
        <f>IF(K$113=0,0,K$113/CHI!K$12*1000)</f>
        <v>14.110232156218688</v>
      </c>
      <c r="L243" s="276">
        <f>IF(L$113=0,0,L$113/CHI!L$12*1000)</f>
        <v>14.390904541873066</v>
      </c>
      <c r="M243" s="276">
        <f>IF(M$113=0,0,M$113/CHI!M$12*1000)</f>
        <v>19.470110723860127</v>
      </c>
      <c r="N243" s="276">
        <f>IF(N$113=0,0,N$113/CHI!N$12*1000)</f>
        <v>11.604688050833792</v>
      </c>
      <c r="O243" s="276">
        <f>IF(O$113=0,0,O$113/CHI!O$12*1000)</f>
        <v>11.097270703171976</v>
      </c>
      <c r="P243" s="276">
        <f>IF(P$113=0,0,P$113/CHI!P$12*1000)</f>
        <v>8.9076323027148252</v>
      </c>
      <c r="Q243" s="276">
        <f>IF(Q$113=0,0,Q$113/CHI!Q$12*1000)</f>
        <v>11.250268896823437</v>
      </c>
      <c r="R243" s="276">
        <f>IF(R$113=0,0,R$113/CHI!R$12*1000)</f>
        <v>11.002326349202097</v>
      </c>
      <c r="S243" s="276">
        <f>IF(S$113=0,0,S$113/CHI!S$12*1000)</f>
        <v>11.299343833615378</v>
      </c>
      <c r="T243" s="276">
        <f>IF(T$113=0,0,T$113/CHI!T$12*1000)</f>
        <v>9.6138710684655635</v>
      </c>
      <c r="U243" s="276">
        <f>IF(U$113=0,0,U$113/CHI!U$12*1000)</f>
        <v>11.590071684112207</v>
      </c>
      <c r="V243" s="276">
        <f>IF(V$113=0,0,V$113/CHI!V$12*1000)</f>
        <v>8.7156513870443639</v>
      </c>
      <c r="W243" s="276">
        <f>IF(W$113=0,0,W$113/CHI!W$12*1000)</f>
        <v>8.1774813435802063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51.911023555522938</v>
      </c>
      <c r="C244" s="276">
        <f>IF(C$114=0,0,C$114/CHI!C$12*1000)</f>
        <v>59.007776525956302</v>
      </c>
      <c r="D244" s="276">
        <f>IF(D$114=0,0,D$114/CHI!D$12*1000)</f>
        <v>54.352910095277537</v>
      </c>
      <c r="E244" s="276">
        <f>IF(E$114=0,0,E$114/CHI!E$12*1000)</f>
        <v>43.263448707098718</v>
      </c>
      <c r="F244" s="276">
        <f>IF(F$114=0,0,F$114/CHI!F$12*1000)</f>
        <v>48.690921203382374</v>
      </c>
      <c r="G244" s="276">
        <f>IF(G$114=0,0,G$114/CHI!G$12*1000)</f>
        <v>46.237205694330108</v>
      </c>
      <c r="H244" s="276">
        <f>IF(H$114=0,0,H$114/CHI!H$12*1000)</f>
        <v>60.488251788989317</v>
      </c>
      <c r="I244" s="276">
        <f>IF(I$114=0,0,I$114/CHI!I$12*1000)</f>
        <v>32.440700697815203</v>
      </c>
      <c r="J244" s="276">
        <f>IF(J$114=0,0,J$114/CHI!J$12*1000)</f>
        <v>28.038451795044008</v>
      </c>
      <c r="K244" s="276">
        <f>IF(K$114=0,0,K$114/CHI!K$12*1000)</f>
        <v>26.128335564790373</v>
      </c>
      <c r="L244" s="276">
        <f>IF(L$114=0,0,L$114/CHI!L$12*1000)</f>
        <v>26.648064949463606</v>
      </c>
      <c r="M244" s="276">
        <f>IF(M$114=0,0,M$114/CHI!M$12*1000)</f>
        <v>36.053381747687027</v>
      </c>
      <c r="N244" s="276">
        <f>IF(N$114=0,0,N$114/CHI!N$12*1000)</f>
        <v>21.488745199934002</v>
      </c>
      <c r="O244" s="276">
        <f>IF(O$114=0,0,O$114/CHI!O$12*1000)</f>
        <v>20.549145441097917</v>
      </c>
      <c r="P244" s="276">
        <f>IF(P$114=0,0,P$114/CHI!P$12*1000)</f>
        <v>16.49452704366206</v>
      </c>
      <c r="Q244" s="276">
        <f>IF(Q$114=0,0,Q$114/CHI!Q$12*1000)</f>
        <v>20.832456736069794</v>
      </c>
      <c r="R244" s="276">
        <f>IF(R$114=0,0,R$114/CHI!R$12*1000)</f>
        <v>20.373334163647467</v>
      </c>
      <c r="S244" s="276">
        <f>IF(S$114=0,0,S$114/CHI!S$12*1000)</f>
        <v>20.923330252686988</v>
      </c>
      <c r="T244" s="276">
        <f>IF(T$114=0,0,T$114/CHI!T$12*1000)</f>
        <v>17.802290321835059</v>
      </c>
      <c r="U244" s="276">
        <f>IF(U$114=0,0,U$114/CHI!U$12*1000)</f>
        <v>21.461679639976367</v>
      </c>
      <c r="V244" s="276">
        <f>IF(V$114=0,0,V$114/CHI!V$12*1000)</f>
        <v>16.139030285625893</v>
      </c>
      <c r="W244" s="276">
        <f>IF(W$114=0,0,W$114/CHI!W$12*1000)</f>
        <v>15.142484847473604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75.575785689944837</v>
      </c>
      <c r="C245" s="277">
        <f>IF(C$115=0,0,C$115/CHI!C$12*1000)</f>
        <v>86.643883199683557</v>
      </c>
      <c r="D245" s="277">
        <f>IF(D$115=0,0,D$115/CHI!D$12*1000)</f>
        <v>79.635108012903586</v>
      </c>
      <c r="E245" s="277">
        <f>IF(E$115=0,0,E$115/CHI!E$12*1000)</f>
        <v>63.482932156368037</v>
      </c>
      <c r="F245" s="277">
        <f>IF(F$115=0,0,F$115/CHI!F$12*1000)</f>
        <v>71.429936699797963</v>
      </c>
      <c r="G245" s="277">
        <f>IF(G$115=0,0,G$115/CHI!G$12*1000)</f>
        <v>67.798047779029531</v>
      </c>
      <c r="H245" s="277">
        <f>IF(H$115=0,0,H$115/CHI!H$12*1000)</f>
        <v>87.984356636899932</v>
      </c>
      <c r="I245" s="277">
        <f>IF(I$115=0,0,I$115/CHI!I$12*1000)</f>
        <v>47.23896175579727</v>
      </c>
      <c r="J245" s="277">
        <f>IF(J$115=0,0,J$115/CHI!J$12*1000)</f>
        <v>40.908874862976198</v>
      </c>
      <c r="K245" s="277">
        <f>IF(K$115=0,0,K$115/CHI!K$12*1000)</f>
        <v>38.219002588490774</v>
      </c>
      <c r="L245" s="277">
        <f>IF(L$115=0,0,L$115/CHI!L$12*1000)</f>
        <v>39.002279871879338</v>
      </c>
      <c r="M245" s="277">
        <f>IF(M$115=0,0,M$115/CHI!M$12*1000)</f>
        <v>52.80109970719473</v>
      </c>
      <c r="N245" s="277">
        <f>IF(N$115=0,0,N$115/CHI!N$12*1000)</f>
        <v>49.867341647244977</v>
      </c>
      <c r="O245" s="277">
        <f>IF(O$115=0,0,O$115/CHI!O$12*1000)</f>
        <v>17.718007016012947</v>
      </c>
      <c r="P245" s="277">
        <f>IF(P$115=0,0,P$115/CHI!P$12*1000)</f>
        <v>12.572273473377919</v>
      </c>
      <c r="Q245" s="277">
        <f>IF(Q$115=0,0,Q$115/CHI!Q$12*1000)</f>
        <v>13.901320449671767</v>
      </c>
      <c r="R245" s="277">
        <f>IF(R$115=0,0,R$115/CHI!R$12*1000)</f>
        <v>12.776323195188867</v>
      </c>
      <c r="S245" s="277">
        <f>IF(S$115=0,0,S$115/CHI!S$12*1000)</f>
        <v>14.208574723774857</v>
      </c>
      <c r="T245" s="277">
        <f>IF(T$115=0,0,T$115/CHI!T$12*1000)</f>
        <v>10.569658512320505</v>
      </c>
      <c r="U245" s="277">
        <f>IF(U$115=0,0,U$115/CHI!U$12*1000)</f>
        <v>14.748964634093133</v>
      </c>
      <c r="V245" s="277">
        <f>IF(V$115=0,0,V$115/CHI!V$12*1000)</f>
        <v>10.599581987986523</v>
      </c>
      <c r="W245" s="277">
        <f>IF(W$115=0,0,W$115/CHI!W$12*1000)</f>
        <v>9.9231840818101098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390.56729097740168</v>
      </c>
      <c r="C246" s="278">
        <f>IF(C$121=0,0,C$121/CHI!C$12*1000)</f>
        <v>440.73758996863688</v>
      </c>
      <c r="D246" s="278">
        <f>IF(D$121=0,0,D$121/CHI!D$12*1000)</f>
        <v>373.82404124452972</v>
      </c>
      <c r="E246" s="278">
        <f>IF(E$121=0,0,E$121/CHI!E$12*1000)</f>
        <v>334.7827488094095</v>
      </c>
      <c r="F246" s="278">
        <f>IF(F$121=0,0,F$121/CHI!F$12*1000)</f>
        <v>369.69810751091921</v>
      </c>
      <c r="G246" s="278">
        <f>IF(G$121=0,0,G$121/CHI!G$12*1000)</f>
        <v>369.41449980949915</v>
      </c>
      <c r="H246" s="278">
        <f>IF(H$121=0,0,H$121/CHI!H$12*1000)</f>
        <v>398.91734789353052</v>
      </c>
      <c r="I246" s="278">
        <f>IF(I$121=0,0,I$121/CHI!I$12*1000)</f>
        <v>409.92615668505994</v>
      </c>
      <c r="J246" s="278">
        <f>IF(J$121=0,0,J$121/CHI!J$12*1000)</f>
        <v>404.92612250943</v>
      </c>
      <c r="K246" s="278">
        <f>IF(K$121=0,0,K$121/CHI!K$12*1000)</f>
        <v>426.9225703955351</v>
      </c>
      <c r="L246" s="278">
        <f>IF(L$121=0,0,L$121/CHI!L$12*1000)</f>
        <v>400.97597560428301</v>
      </c>
      <c r="M246" s="278">
        <f>IF(M$121=0,0,M$121/CHI!M$12*1000)</f>
        <v>527.84457674329951</v>
      </c>
      <c r="N246" s="278">
        <f>IF(N$121=0,0,N$121/CHI!N$12*1000)</f>
        <v>514.97062589297741</v>
      </c>
      <c r="O246" s="278">
        <f>IF(O$121=0,0,O$121/CHI!O$12*1000)</f>
        <v>154.58226267159714</v>
      </c>
      <c r="P246" s="278">
        <f>IF(P$121=0,0,P$121/CHI!P$12*1000)</f>
        <v>97.258657812451432</v>
      </c>
      <c r="Q246" s="278">
        <f>IF(Q$121=0,0,Q$121/CHI!Q$12*1000)</f>
        <v>107.71831477816237</v>
      </c>
      <c r="R246" s="278">
        <f>IF(R$121=0,0,R$121/CHI!R$12*1000)</f>
        <v>96.376942514442149</v>
      </c>
      <c r="S246" s="278">
        <f>IF(S$121=0,0,S$121/CHI!S$12*1000)</f>
        <v>110.73460374213849</v>
      </c>
      <c r="T246" s="278">
        <f>IF(T$121=0,0,T$121/CHI!T$12*1000)</f>
        <v>82.569755878193561</v>
      </c>
      <c r="U246" s="278">
        <f>IF(U$121=0,0,U$121/CHI!U$12*1000)</f>
        <v>112.76586769714598</v>
      </c>
      <c r="V246" s="278">
        <f>IF(V$121=0,0,V$121/CHI!V$12*1000)</f>
        <v>80.290117264622097</v>
      </c>
      <c r="W246" s="278">
        <f>IF(W$121=0,0,W$121/CHI!W$12*1000)</f>
        <v>71.460517607448722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203.41926636446632</v>
      </c>
      <c r="C247" s="278">
        <f>IF(C$134=0,0,C$134/CHI!C$12*1000)</f>
        <v>231.20206017499055</v>
      </c>
      <c r="D247" s="278">
        <f>IF(D$134=0,0,D$134/CHI!D$12*1000)</f>
        <v>205.12215792437391</v>
      </c>
      <c r="E247" s="278">
        <f>IF(E$134=0,0,E$134/CHI!E$12*1000)</f>
        <v>172.9994289640199</v>
      </c>
      <c r="F247" s="278">
        <f>IF(F$134=0,0,F$134/CHI!F$12*1000)</f>
        <v>192.00828255300041</v>
      </c>
      <c r="G247" s="278">
        <f>IF(G$134=0,0,G$134/CHI!G$12*1000)</f>
        <v>187.16823113759628</v>
      </c>
      <c r="H247" s="278">
        <f>IF(H$134=0,0,H$134/CHI!H$12*1000)</f>
        <v>222.25240146343083</v>
      </c>
      <c r="I247" s="278">
        <f>IF(I$134=0,0,I$134/CHI!I$12*1000)</f>
        <v>137.65319227498469</v>
      </c>
      <c r="J247" s="278">
        <f>IF(J$134=0,0,J$134/CHI!J$12*1000)</f>
        <v>121.14324790820558</v>
      </c>
      <c r="K247" s="278">
        <f>IF(K$134=0,0,K$134/CHI!K$12*1000)</f>
        <v>109.5563630658793</v>
      </c>
      <c r="L247" s="278">
        <f>IF(L$134=0,0,L$134/CHI!L$12*1000)</f>
        <v>112.62297353263439</v>
      </c>
      <c r="M247" s="278">
        <f>IF(M$134=0,0,M$134/CHI!M$12*1000)</f>
        <v>155.40512957691703</v>
      </c>
      <c r="N247" s="278">
        <f>IF(N$134=0,0,N$134/CHI!N$12*1000)</f>
        <v>143.15514537278793</v>
      </c>
      <c r="O247" s="278">
        <f>IF(O$134=0,0,O$134/CHI!O$12*1000)</f>
        <v>59.187145193854725</v>
      </c>
      <c r="P247" s="278">
        <f>IF(P$134=0,0,P$134/CHI!P$12*1000)</f>
        <v>40.886593092056245</v>
      </c>
      <c r="Q247" s="278">
        <f>IF(Q$134=0,0,Q$134/CHI!Q$12*1000)</f>
        <v>45.256291760416211</v>
      </c>
      <c r="R247" s="278">
        <f>IF(R$134=0,0,R$134/CHI!R$12*1000)</f>
        <v>40.496456923374986</v>
      </c>
      <c r="S247" s="278">
        <f>IF(S$134=0,0,S$134/CHI!S$12*1000)</f>
        <v>46.090634113755691</v>
      </c>
      <c r="T247" s="278">
        <f>IF(T$134=0,0,T$134/CHI!T$12*1000)</f>
        <v>34.974765625619227</v>
      </c>
      <c r="U247" s="278">
        <f>IF(U$134=0,0,U$134/CHI!U$12*1000)</f>
        <v>48.551962535594598</v>
      </c>
      <c r="V247" s="278">
        <f>IF(V$134=0,0,V$134/CHI!V$12*1000)</f>
        <v>34.749278397166236</v>
      </c>
      <c r="W247" s="278">
        <f>IF(W$134=0,0,W$134/CHI!W$12*1000)</f>
        <v>31.764296078444069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201.24537499684328</v>
      </c>
      <c r="C248" s="278">
        <f>IF(C$142=0,0,C$142/CHI!C$12*1000)</f>
        <v>230.05907883752167</v>
      </c>
      <c r="D248" s="278">
        <f>IF(D$142=0,0,D$142/CHI!D$12*1000)</f>
        <v>208.07399303817749</v>
      </c>
      <c r="E248" s="278">
        <f>IF(E$142=0,0,E$142/CHI!E$12*1000)</f>
        <v>170.00430080700647</v>
      </c>
      <c r="F248" s="278">
        <f>IF(F$142=0,0,F$142/CHI!F$12*1000)</f>
        <v>190.42077428554279</v>
      </c>
      <c r="G248" s="278">
        <f>IF(G$142=0,0,G$142/CHI!G$12*1000)</f>
        <v>182.87075535946317</v>
      </c>
      <c r="H248" s="278">
        <f>IF(H$142=0,0,H$142/CHI!H$12*1000)</f>
        <v>228.3502748067414</v>
      </c>
      <c r="I248" s="278">
        <f>IF(I$142=0,0,I$142/CHI!I$12*1000)</f>
        <v>144.4967572741842</v>
      </c>
      <c r="J248" s="278">
        <f>IF(J$142=0,0,J$142/CHI!J$12*1000)</f>
        <v>130.74539841546954</v>
      </c>
      <c r="K248" s="278">
        <f>IF(K$142=0,0,K$142/CHI!K$12*1000)</f>
        <v>127.67034897188442</v>
      </c>
      <c r="L248" s="278">
        <f>IF(L$142=0,0,L$142/CHI!L$12*1000)</f>
        <v>126.38659983147588</v>
      </c>
      <c r="M248" s="278">
        <f>IF(M$142=0,0,M$142/CHI!M$12*1000)</f>
        <v>169.26279337562463</v>
      </c>
      <c r="N248" s="278">
        <f>IF(N$142=0,0,N$142/CHI!N$12*1000)</f>
        <v>161.74935563442355</v>
      </c>
      <c r="O248" s="278">
        <f>IF(O$142=0,0,O$142/CHI!O$12*1000)</f>
        <v>54.216877837533488</v>
      </c>
      <c r="P248" s="278">
        <f>IF(P$142=0,0,P$142/CHI!P$12*1000)</f>
        <v>37.080175944190898</v>
      </c>
      <c r="Q248" s="278">
        <f>IF(Q$142=0,0,Q$142/CHI!Q$12*1000)</f>
        <v>41.019390037653004</v>
      </c>
      <c r="R248" s="278">
        <f>IF(R$142=0,0,R$142/CHI!R$12*1000)</f>
        <v>37.414565676134146</v>
      </c>
      <c r="S248" s="278">
        <f>IF(S$142=0,0,S$142/CHI!S$12*1000)</f>
        <v>41.998798462357001</v>
      </c>
      <c r="T248" s="278">
        <f>IF(T$142=0,0,T$142/CHI!T$12*1000)</f>
        <v>31.258723278545077</v>
      </c>
      <c r="U248" s="278">
        <f>IF(U$142=0,0,U$142/CHI!U$12*1000)</f>
        <v>43.346130464110253</v>
      </c>
      <c r="V248" s="278">
        <f>IF(V$142=0,0,V$142/CHI!V$12*1000)</f>
        <v>31.059543637765611</v>
      </c>
      <c r="W248" s="278">
        <f>IF(W$142=0,0,W$142/CHI!W$12*1000)</f>
        <v>28.662674020471055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48.517793703482724</v>
      </c>
      <c r="C249" s="279">
        <f>IF(C$156=0,0,C$156/CHI!C$12*1000)</f>
        <v>55.1506584208541</v>
      </c>
      <c r="D249" s="279">
        <f>IF(D$156=0,0,D$156/CHI!D$12*1000)</f>
        <v>50.800063234469825</v>
      </c>
      <c r="E249" s="279">
        <f>IF(E$156=0,0,E$156/CHI!E$12*1000)</f>
        <v>40.43547854584537</v>
      </c>
      <c r="F249" s="279">
        <f>IF(F$156=0,0,F$156/CHI!F$12*1000)</f>
        <v>45.508177423076425</v>
      </c>
      <c r="G249" s="279">
        <f>IF(G$156=0,0,G$156/CHI!G$12*1000)</f>
        <v>43.214852138363042</v>
      </c>
      <c r="H249" s="279">
        <f>IF(H$156=0,0,H$156/CHI!H$12*1000)</f>
        <v>56.534360541813392</v>
      </c>
      <c r="I249" s="279">
        <f>IF(I$156=0,0,I$156/CHI!I$12*1000)</f>
        <v>30.320173178044946</v>
      </c>
      <c r="J249" s="279">
        <f>IF(J$156=0,0,J$156/CHI!J$12*1000)</f>
        <v>26.205682854663291</v>
      </c>
      <c r="K249" s="279">
        <f>IF(K$156=0,0,K$156/CHI!K$12*1000)</f>
        <v>24.420423792876608</v>
      </c>
      <c r="L249" s="279">
        <f>IF(L$156=0,0,L$156/CHI!L$12*1000)</f>
        <v>24.906180407562552</v>
      </c>
      <c r="M249" s="279">
        <f>IF(M$156=0,0,M$156/CHI!M$12*1000)</f>
        <v>33.696706752010918</v>
      </c>
      <c r="N249" s="279">
        <f>IF(N$156=0,0,N$156/CHI!N$12*1000)</f>
        <v>20.084106132909767</v>
      </c>
      <c r="O249" s="279">
        <f>IF(O$156=0,0,O$156/CHI!O$12*1000)</f>
        <v>19.20592450325471</v>
      </c>
      <c r="P249" s="279">
        <f>IF(P$156=0,0,P$156/CHI!P$12*1000)</f>
        <v>15.416341376604754</v>
      </c>
      <c r="Q249" s="279">
        <f>IF(Q$156=0,0,Q$156/CHI!Q$12*1000)</f>
        <v>19.470716796333093</v>
      </c>
      <c r="R249" s="279">
        <f>IF(R$156=0,0,R$156/CHI!R$12*1000)</f>
        <v>19.041605352795994</v>
      </c>
      <c r="S249" s="279">
        <f>IF(S$156=0,0,S$156/CHI!S$12*1000)</f>
        <v>19.555650250354233</v>
      </c>
      <c r="T249" s="279">
        <f>IF(T$156=0,0,T$156/CHI!T$12*1000)</f>
        <v>16.638621050507226</v>
      </c>
      <c r="U249" s="279">
        <f>IF(U$156=0,0,U$156/CHI!U$12*1000)</f>
        <v>20.058809747584437</v>
      </c>
      <c r="V249" s="279">
        <f>IF(V$156=0,0,V$156/CHI!V$12*1000)</f>
        <v>15.084082114750519</v>
      </c>
      <c r="W249" s="279">
        <f>IF(W$156=0,0,W$156/CHI!W$12*1000)</f>
        <v>14.152677132286533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FI: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772.34810288891606</v>
      </c>
      <c r="C5" s="225">
        <f t="shared" si="0"/>
        <v>667.65979729565595</v>
      </c>
      <c r="D5" s="225">
        <f t="shared" si="0"/>
        <v>710.19601750286813</v>
      </c>
      <c r="E5" s="225">
        <f t="shared" si="0"/>
        <v>726.38354086509423</v>
      </c>
      <c r="F5" s="225">
        <f t="shared" si="0"/>
        <v>743.42721440371986</v>
      </c>
      <c r="G5" s="225">
        <f t="shared" si="0"/>
        <v>822.79241008786539</v>
      </c>
      <c r="H5" s="225">
        <f t="shared" si="0"/>
        <v>842.3785636101195</v>
      </c>
      <c r="I5" s="225">
        <f t="shared" si="0"/>
        <v>995.91584176697813</v>
      </c>
      <c r="J5" s="225">
        <f t="shared" si="0"/>
        <v>1056.5506414560007</v>
      </c>
      <c r="K5" s="225">
        <f t="shared" si="0"/>
        <v>986.59701210048638</v>
      </c>
      <c r="L5" s="225">
        <f t="shared" si="0"/>
        <v>1117.890407861116</v>
      </c>
      <c r="M5" s="225">
        <f t="shared" si="0"/>
        <v>1130.2427917535936</v>
      </c>
      <c r="N5" s="225">
        <f t="shared" si="0"/>
        <v>1073.5686484155497</v>
      </c>
      <c r="O5" s="225">
        <f t="shared" si="0"/>
        <v>1482.7488254772666</v>
      </c>
      <c r="P5" s="225">
        <f t="shared" si="0"/>
        <v>1471.2526109682583</v>
      </c>
      <c r="Q5" s="225">
        <f t="shared" si="0"/>
        <v>1391.6751875856269</v>
      </c>
      <c r="R5" s="225">
        <f t="shared" si="0"/>
        <v>1439.6906031604103</v>
      </c>
      <c r="S5" s="225">
        <f t="shared" si="0"/>
        <v>1368.9008424458148</v>
      </c>
      <c r="T5" s="225">
        <f t="shared" si="0"/>
        <v>1423.859955216963</v>
      </c>
      <c r="U5" s="225">
        <f t="shared" si="0"/>
        <v>1495.353243855483</v>
      </c>
      <c r="V5" s="225">
        <f t="shared" si="0"/>
        <v>1542.7596273422132</v>
      </c>
      <c r="W5" s="225">
        <f t="shared" si="0"/>
        <v>1384.6171753796446</v>
      </c>
      <c r="DA5" s="89"/>
    </row>
    <row r="6" spans="1:105" ht="12" customHeight="1" x14ac:dyDescent="0.25">
      <c r="A6" s="55" t="s">
        <v>92</v>
      </c>
      <c r="B6" s="261">
        <v>1.7879938799589861</v>
      </c>
      <c r="C6" s="261">
        <v>1.901705736898714</v>
      </c>
      <c r="D6" s="261">
        <v>1.8995446497246971</v>
      </c>
      <c r="E6" s="261">
        <v>1.9640515275750241</v>
      </c>
      <c r="F6" s="261">
        <v>1.96109111378835</v>
      </c>
      <c r="G6" s="261">
        <v>1.926959668796447</v>
      </c>
      <c r="H6" s="261">
        <v>1.898991948548413</v>
      </c>
      <c r="I6" s="261">
        <v>1.9766693414261129</v>
      </c>
      <c r="J6" s="261">
        <v>2.1094699781172821</v>
      </c>
      <c r="K6" s="261">
        <v>1.703278728851026</v>
      </c>
      <c r="L6" s="261">
        <v>2.1296927464864739</v>
      </c>
      <c r="M6" s="261">
        <v>2.2117558692690382</v>
      </c>
      <c r="N6" s="261">
        <v>2.0303749817464429</v>
      </c>
      <c r="O6" s="261">
        <v>2.378588338488778</v>
      </c>
      <c r="P6" s="261">
        <v>2.2740075416846111</v>
      </c>
      <c r="Q6" s="261">
        <v>2.471010236249886</v>
      </c>
      <c r="R6" s="261">
        <v>2.4572515521621101</v>
      </c>
      <c r="S6" s="261">
        <v>2.2759842871165912</v>
      </c>
      <c r="T6" s="261">
        <v>2.2896288589902061</v>
      </c>
      <c r="U6" s="261">
        <v>2.810238018091777</v>
      </c>
      <c r="V6" s="261">
        <v>2.8244705318597969</v>
      </c>
      <c r="W6" s="261">
        <v>2.7585435442632118</v>
      </c>
      <c r="DA6" s="67" t="s">
        <v>1136</v>
      </c>
    </row>
    <row r="7" spans="1:105" ht="12" customHeight="1" x14ac:dyDescent="0.25">
      <c r="A7" s="202" t="s">
        <v>93</v>
      </c>
      <c r="B7" s="226">
        <v>3.7068194467516169</v>
      </c>
      <c r="C7" s="226">
        <v>3.942563722699636</v>
      </c>
      <c r="D7" s="226">
        <v>3.9380834165573382</v>
      </c>
      <c r="E7" s="226">
        <v>4.0718172911220023</v>
      </c>
      <c r="F7" s="226">
        <v>4.0656798431598613</v>
      </c>
      <c r="G7" s="226">
        <v>3.994919475655347</v>
      </c>
      <c r="H7" s="226">
        <v>3.936937571769247</v>
      </c>
      <c r="I7" s="226">
        <v>4.097976193723941</v>
      </c>
      <c r="J7" s="226">
        <v>4.373294799758046</v>
      </c>
      <c r="K7" s="226">
        <v>3.5311903391348212</v>
      </c>
      <c r="L7" s="226">
        <v>4.4152200836744502</v>
      </c>
      <c r="M7" s="226">
        <v>4.5853510795358838</v>
      </c>
      <c r="N7" s="226">
        <v>4.2093172414596367</v>
      </c>
      <c r="O7" s="226">
        <v>4.9516100279651853</v>
      </c>
      <c r="P7" s="226">
        <v>4.7144095245838926</v>
      </c>
      <c r="Q7" s="226">
        <v>5.1228300608408626</v>
      </c>
      <c r="R7" s="226">
        <v>5.0943059376266087</v>
      </c>
      <c r="S7" s="226">
        <v>4.7185076585264474</v>
      </c>
      <c r="T7" s="226">
        <v>4.7467952074552366</v>
      </c>
      <c r="U7" s="226">
        <v>5.8672940879628133</v>
      </c>
      <c r="V7" s="226">
        <v>5.8988176814652196</v>
      </c>
      <c r="W7" s="226">
        <v>5.7189361603522686</v>
      </c>
      <c r="DA7" s="174" t="s">
        <v>1137</v>
      </c>
    </row>
    <row r="8" spans="1:105" ht="12" customHeight="1" x14ac:dyDescent="0.25">
      <c r="A8" s="202" t="s">
        <v>94</v>
      </c>
      <c r="B8" s="226">
        <v>22.17350079654441</v>
      </c>
      <c r="C8" s="226">
        <v>23.583678973713241</v>
      </c>
      <c r="D8" s="226">
        <v>23.556878620137329</v>
      </c>
      <c r="E8" s="226">
        <v>24.35684965103907</v>
      </c>
      <c r="F8" s="226">
        <v>24.320136584963919</v>
      </c>
      <c r="G8" s="226">
        <v>23.896861297952</v>
      </c>
      <c r="H8" s="226">
        <v>23.550024390875169</v>
      </c>
      <c r="I8" s="226">
        <v>24.513327314980639</v>
      </c>
      <c r="J8" s="226">
        <v>26.160231734765759</v>
      </c>
      <c r="K8" s="226">
        <v>21.122920315466459</v>
      </c>
      <c r="L8" s="226">
        <v>26.41102094359287</v>
      </c>
      <c r="M8" s="226">
        <v>27.42871274823586</v>
      </c>
      <c r="N8" s="226">
        <v>25.179348643000541</v>
      </c>
      <c r="O8" s="226">
        <v>29.43075760539282</v>
      </c>
      <c r="P8" s="226">
        <v>28.200716234022192</v>
      </c>
      <c r="Q8" s="226">
        <v>30.643811511822982</v>
      </c>
      <c r="R8" s="226">
        <v>30.473185540448451</v>
      </c>
      <c r="S8" s="226">
        <v>28.225230504961171</v>
      </c>
      <c r="T8" s="226">
        <v>28.3490910626934</v>
      </c>
      <c r="U8" s="226">
        <v>34.725907000141227</v>
      </c>
      <c r="V8" s="226">
        <v>34.840972119269892</v>
      </c>
      <c r="W8" s="226">
        <v>34.121448916735382</v>
      </c>
      <c r="DA8" s="174" t="s">
        <v>1138</v>
      </c>
    </row>
    <row r="9" spans="1:105" ht="12" customHeight="1" x14ac:dyDescent="0.25">
      <c r="A9" s="202" t="s">
        <v>95</v>
      </c>
      <c r="B9" s="226">
        <v>25.609323309053298</v>
      </c>
      <c r="C9" s="226">
        <v>27.238011047352011</v>
      </c>
      <c r="D9" s="226">
        <v>27.207057932378412</v>
      </c>
      <c r="E9" s="226">
        <v>28.13098586582554</v>
      </c>
      <c r="F9" s="226">
        <v>28.088584046310778</v>
      </c>
      <c r="G9" s="226">
        <v>27.59972151741729</v>
      </c>
      <c r="H9" s="226">
        <v>27.199141628371219</v>
      </c>
      <c r="I9" s="226">
        <v>28.31171001594031</v>
      </c>
      <c r="J9" s="226">
        <v>30.213805139862242</v>
      </c>
      <c r="K9" s="226">
        <v>24.39595355526599</v>
      </c>
      <c r="L9" s="226">
        <v>30.503454572768931</v>
      </c>
      <c r="M9" s="226">
        <v>31.678839492507802</v>
      </c>
      <c r="N9" s="226">
        <v>29.08093250707914</v>
      </c>
      <c r="O9" s="226">
        <v>34.209214645627121</v>
      </c>
      <c r="P9" s="226">
        <v>32.570466261082807</v>
      </c>
      <c r="Q9" s="226">
        <v>35.392123401202618</v>
      </c>
      <c r="R9" s="226">
        <v>35.195058638811453</v>
      </c>
      <c r="S9" s="226">
        <v>32.598779060938931</v>
      </c>
      <c r="T9" s="226">
        <v>32.794209401300627</v>
      </c>
      <c r="U9" s="226">
        <v>40.53540600139327</v>
      </c>
      <c r="V9" s="226">
        <v>40.753193220183697</v>
      </c>
      <c r="W9" s="226">
        <v>39.5104447945643</v>
      </c>
      <c r="DA9" s="174" t="s">
        <v>1139</v>
      </c>
    </row>
    <row r="10" spans="1:105" ht="12" customHeight="1" x14ac:dyDescent="0.25">
      <c r="A10" s="56" t="s">
        <v>96</v>
      </c>
      <c r="B10" s="262">
        <v>8.5943324067534643</v>
      </c>
      <c r="C10" s="262">
        <v>9.2484420216613827</v>
      </c>
      <c r="D10" s="262">
        <v>9.2198168719537126</v>
      </c>
      <c r="E10" s="262">
        <v>9.5340967273386319</v>
      </c>
      <c r="F10" s="262">
        <v>9.5227972063508854</v>
      </c>
      <c r="G10" s="262">
        <v>9.3404949327745612</v>
      </c>
      <c r="H10" s="262">
        <v>9.1516404490276884</v>
      </c>
      <c r="I10" s="262">
        <v>9.4677292914125193</v>
      </c>
      <c r="J10" s="262">
        <v>10.1199078104043</v>
      </c>
      <c r="K10" s="262">
        <v>8.2356729631402317</v>
      </c>
      <c r="L10" s="262">
        <v>10.29192920576901</v>
      </c>
      <c r="M10" s="262">
        <v>10.68264417718745</v>
      </c>
      <c r="N10" s="262">
        <v>9.8203929423650127</v>
      </c>
      <c r="O10" s="262">
        <v>11.68712368993714</v>
      </c>
      <c r="P10" s="262">
        <v>11.11159469779796</v>
      </c>
      <c r="Q10" s="262">
        <v>12.06065729842911</v>
      </c>
      <c r="R10" s="262">
        <v>11.89611888657598</v>
      </c>
      <c r="S10" s="262">
        <v>10.82756167221233</v>
      </c>
      <c r="T10" s="262">
        <v>10.90815416040374</v>
      </c>
      <c r="U10" s="262">
        <v>13.53684043031609</v>
      </c>
      <c r="V10" s="262">
        <v>13.618720409098399</v>
      </c>
      <c r="W10" s="262">
        <v>13.20887493485802</v>
      </c>
      <c r="DA10" s="68" t="s">
        <v>1140</v>
      </c>
    </row>
    <row r="11" spans="1:105" ht="12" customHeight="1" x14ac:dyDescent="0.25">
      <c r="A11" s="37" t="s">
        <v>160</v>
      </c>
      <c r="B11" s="228">
        <v>2.4738927848791201E-2</v>
      </c>
      <c r="C11" s="228">
        <v>3.5396511232734192E-2</v>
      </c>
      <c r="D11" s="228">
        <v>3.7660159711327627E-2</v>
      </c>
      <c r="E11" s="228">
        <v>5.5134928623917792E-2</v>
      </c>
      <c r="F11" s="228">
        <v>4.2371475887243569E-2</v>
      </c>
      <c r="G11" s="228">
        <v>5.5479939873057958E-2</v>
      </c>
      <c r="H11" s="228">
        <v>2.7150040673787849E-2</v>
      </c>
      <c r="I11" s="228">
        <v>5.433403846068801E-2</v>
      </c>
      <c r="J11" s="228">
        <v>6.4927293903185773E-2</v>
      </c>
      <c r="K11" s="228">
        <v>4.0854688449060053E-2</v>
      </c>
      <c r="L11" s="228">
        <v>6.2321988731012593E-2</v>
      </c>
      <c r="M11" s="228">
        <v>4.5656614229600323E-2</v>
      </c>
      <c r="N11" s="228">
        <v>3.8465999653927337E-2</v>
      </c>
      <c r="O11" s="228">
        <v>7.424110720786764E-2</v>
      </c>
      <c r="P11" s="228">
        <v>6.7226693203645341E-2</v>
      </c>
      <c r="Q11" s="228">
        <v>7.2616248390738394E-2</v>
      </c>
      <c r="R11" s="228">
        <v>7.7206238378844674E-2</v>
      </c>
      <c r="S11" s="228">
        <v>7.6398307351851658E-2</v>
      </c>
      <c r="T11" s="228">
        <v>7.6091832414708405E-2</v>
      </c>
      <c r="U11" s="228">
        <v>9.7520925924328872E-2</v>
      </c>
      <c r="V11" s="228">
        <v>4.0348241282139242E-2</v>
      </c>
      <c r="W11" s="228">
        <v>3.5069555264924848E-2</v>
      </c>
      <c r="DA11" s="69" t="s">
        <v>1141</v>
      </c>
    </row>
    <row r="12" spans="1:105" ht="12" customHeight="1" x14ac:dyDescent="0.25">
      <c r="A12" s="37" t="s">
        <v>162</v>
      </c>
      <c r="B12" s="228">
        <v>0.25666241946387652</v>
      </c>
      <c r="C12" s="228">
        <v>0.142845783575931</v>
      </c>
      <c r="D12" s="228">
        <v>0.1305259758635493</v>
      </c>
      <c r="E12" s="228">
        <v>0.16367653898254561</v>
      </c>
      <c r="F12" s="228">
        <v>0.16136711561928299</v>
      </c>
      <c r="G12" s="228">
        <v>0.1861702962559928</v>
      </c>
      <c r="H12" s="228">
        <v>0.14112584412099699</v>
      </c>
      <c r="I12" s="228">
        <v>0.38581675786139552</v>
      </c>
      <c r="J12" s="228">
        <v>0.41728006379444682</v>
      </c>
      <c r="K12" s="228">
        <v>0.1786907998197097</v>
      </c>
      <c r="L12" s="228">
        <v>0.2533880740084834</v>
      </c>
      <c r="M12" s="228">
        <v>0.34412723545447549</v>
      </c>
      <c r="N12" s="228">
        <v>0.24479700017054859</v>
      </c>
      <c r="O12" s="228">
        <v>0.29990779560307113</v>
      </c>
      <c r="P12" s="228">
        <v>0.28781567270040848</v>
      </c>
      <c r="Q12" s="228">
        <v>0.35034085338737597</v>
      </c>
      <c r="R12" s="228">
        <v>0.50877151328572789</v>
      </c>
      <c r="S12" s="228">
        <v>1.00186938736941</v>
      </c>
      <c r="T12" s="228">
        <v>1.08266540549168</v>
      </c>
      <c r="U12" s="228">
        <v>1.147735146701202</v>
      </c>
      <c r="V12" s="228">
        <v>1.180886426332844</v>
      </c>
      <c r="W12" s="228">
        <v>1.0081718766737591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8.3129310594407961</v>
      </c>
      <c r="C15" s="228">
        <v>9.0701997268527172</v>
      </c>
      <c r="D15" s="228">
        <v>9.0516307363788364</v>
      </c>
      <c r="E15" s="228">
        <v>9.3152852597321694</v>
      </c>
      <c r="F15" s="228">
        <v>9.3190586148443586</v>
      </c>
      <c r="G15" s="228">
        <v>9.0988446966455108</v>
      </c>
      <c r="H15" s="228">
        <v>8.9833645642329039</v>
      </c>
      <c r="I15" s="228">
        <v>9.0275784950904363</v>
      </c>
      <c r="J15" s="228">
        <v>9.6377004527066656</v>
      </c>
      <c r="K15" s="228">
        <v>8.0161274748714622</v>
      </c>
      <c r="L15" s="228">
        <v>9.9762191430295175</v>
      </c>
      <c r="M15" s="228">
        <v>10.29286032750338</v>
      </c>
      <c r="N15" s="228">
        <v>9.5371299425405365</v>
      </c>
      <c r="O15" s="228">
        <v>11.312974787126199</v>
      </c>
      <c r="P15" s="228">
        <v>10.7565523318939</v>
      </c>
      <c r="Q15" s="228">
        <v>11.637700196650989</v>
      </c>
      <c r="R15" s="228">
        <v>11.310141134911399</v>
      </c>
      <c r="S15" s="228">
        <v>9.7492939774910692</v>
      </c>
      <c r="T15" s="228">
        <v>9.749396922497354</v>
      </c>
      <c r="U15" s="228">
        <v>12.29158435769056</v>
      </c>
      <c r="V15" s="228">
        <v>12.39748574148342</v>
      </c>
      <c r="W15" s="228">
        <v>12.16563350291934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580.09272152902417</v>
      </c>
      <c r="C16" s="316">
        <f>CHI_fec!C16</f>
        <v>464.72489778085048</v>
      </c>
      <c r="D16" s="316">
        <f>CHI_fec!D16</f>
        <v>515.38242981284395</v>
      </c>
      <c r="E16" s="316">
        <f>CHI_fec!E16</f>
        <v>514.32102545607165</v>
      </c>
      <c r="F16" s="316">
        <f>CHI_fec!F16</f>
        <v>533.7616729058434</v>
      </c>
      <c r="G16" s="316">
        <f>CHI_fec!G16</f>
        <v>611.9483165333038</v>
      </c>
      <c r="H16" s="316">
        <f>CHI_fec!H16</f>
        <v>648.72223198189158</v>
      </c>
      <c r="I16" s="316">
        <f>CHI_fec!I16</f>
        <v>707.80021318454078</v>
      </c>
      <c r="J16" s="316">
        <f>CHI_fec!J16</f>
        <v>723.21115859154281</v>
      </c>
      <c r="K16" s="316">
        <f>CHI_fec!K16</f>
        <v>694.75323902516675</v>
      </c>
      <c r="L16" s="316">
        <f>CHI_fec!L16</f>
        <v>772.38376112799756</v>
      </c>
      <c r="M16" s="316">
        <f>CHI_fec!M16</f>
        <v>776.79242741299538</v>
      </c>
      <c r="N16" s="316">
        <f>CHI_fec!N16</f>
        <v>741.87185838354162</v>
      </c>
      <c r="O16" s="316">
        <f>CHI_fec!O16</f>
        <v>1122.6546833347661</v>
      </c>
      <c r="P16" s="316">
        <f>CHI_fec!P16</f>
        <v>1152.856316616401</v>
      </c>
      <c r="Q16" s="316">
        <f>CHI_fec!Q16</f>
        <v>1045.5529069019649</v>
      </c>
      <c r="R16" s="316">
        <f>CHI_fec!R16</f>
        <v>1102.889792116616</v>
      </c>
      <c r="S16" s="316">
        <f>CHI_fec!S16</f>
        <v>1050.9691645388671</v>
      </c>
      <c r="T16" s="316">
        <f>CHI_fec!T16</f>
        <v>1102.680540722328</v>
      </c>
      <c r="U16" s="316">
        <f>CHI_fec!U16</f>
        <v>1104.649885663636</v>
      </c>
      <c r="V16" s="316">
        <f>CHI_fec!V16</f>
        <v>1152.450985945525</v>
      </c>
      <c r="W16" s="316">
        <f>CHI_fec!W16</f>
        <v>1016.021662500203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55.173430782459157</v>
      </c>
      <c r="C18" s="317">
        <f>CHI_fec!C18</f>
        <v>36.782287188306107</v>
      </c>
      <c r="D18" s="317">
        <f>CHI_fec!D18</f>
        <v>81.446431642304375</v>
      </c>
      <c r="E18" s="317">
        <f>CHI_fec!E18</f>
        <v>52.546087704213242</v>
      </c>
      <c r="F18" s="317">
        <f>CHI_fec!F18</f>
        <v>61.741702493551159</v>
      </c>
      <c r="G18" s="317">
        <f>CHI_fec!G18</f>
        <v>65.68263112639724</v>
      </c>
      <c r="H18" s="317">
        <f>CHI_fec!H18</f>
        <v>72.250902837489249</v>
      </c>
      <c r="I18" s="317">
        <f>CHI_fec!I18</f>
        <v>73.564574376612214</v>
      </c>
      <c r="J18" s="317">
        <f>CHI_fec!J18</f>
        <v>76.19183147033533</v>
      </c>
      <c r="K18" s="317">
        <f>CHI_fec!K18</f>
        <v>78.819174548581259</v>
      </c>
      <c r="L18" s="317">
        <f>CHI_fec!L18</f>
        <v>78.819174548581259</v>
      </c>
      <c r="M18" s="317">
        <f>CHI_fec!M18</f>
        <v>78.819174548581259</v>
      </c>
      <c r="N18" s="317">
        <f>CHI_fec!N18</f>
        <v>66.996302665520204</v>
      </c>
      <c r="O18" s="317">
        <f>CHI_fec!O18</f>
        <v>45.799054170249363</v>
      </c>
      <c r="P18" s="317">
        <f>CHI_fec!P18</f>
        <v>56.149011177987958</v>
      </c>
      <c r="Q18" s="317">
        <f>CHI_fec!Q18</f>
        <v>49.25881341358555</v>
      </c>
      <c r="R18" s="317">
        <f>CHI_fec!R18</f>
        <v>35.662768701633702</v>
      </c>
      <c r="S18" s="317">
        <f>CHI_fec!S18</f>
        <v>18.607824591573511</v>
      </c>
      <c r="T18" s="317">
        <f>CHI_fec!T18</f>
        <v>55.981685296646603</v>
      </c>
      <c r="U18" s="317">
        <f>CHI_fec!U18</f>
        <v>35.836457437661217</v>
      </c>
      <c r="V18" s="317">
        <f>CHI_fec!V18</f>
        <v>43.486586414445398</v>
      </c>
      <c r="W18" s="317">
        <f>CHI_fec!W18</f>
        <v>11.657867583834911</v>
      </c>
      <c r="DA18" s="137"/>
    </row>
    <row r="19" spans="1:105" ht="12" customHeight="1" x14ac:dyDescent="0.25">
      <c r="A19" s="135" t="s">
        <v>33</v>
      </c>
      <c r="B19" s="317">
        <f>CHI_fec!B19</f>
        <v>119.17454858125539</v>
      </c>
      <c r="C19" s="317">
        <f>CHI_fec!C19</f>
        <v>91.587876182287175</v>
      </c>
      <c r="D19" s="317">
        <f>CHI_fec!D19</f>
        <v>94.898280309544262</v>
      </c>
      <c r="E19" s="317">
        <f>CHI_fec!E19</f>
        <v>103.7259673258813</v>
      </c>
      <c r="F19" s="317">
        <f>CHI_fec!F19</f>
        <v>107.0363714531384</v>
      </c>
      <c r="G19" s="317">
        <f>CHI_fec!G19</f>
        <v>113.6571797076526</v>
      </c>
      <c r="H19" s="317">
        <f>CHI_fec!H19</f>
        <v>128.0023215821152</v>
      </c>
      <c r="I19" s="317">
        <f>CHI_fec!I19</f>
        <v>131.3127257093723</v>
      </c>
      <c r="J19" s="317">
        <f>CHI_fec!J19</f>
        <v>139.0369733447979</v>
      </c>
      <c r="K19" s="317">
        <f>CHI_fec!K19</f>
        <v>121.381513327601</v>
      </c>
      <c r="L19" s="317">
        <f>CHI_fec!L19</f>
        <v>154.48555460017201</v>
      </c>
      <c r="M19" s="317">
        <f>CHI_fec!M19</f>
        <v>154.48555460017201</v>
      </c>
      <c r="N19" s="317">
        <f>CHI_fec!N19</f>
        <v>171.0375752364574</v>
      </c>
      <c r="O19" s="317">
        <f>CHI_fec!O19</f>
        <v>692.26620808254506</v>
      </c>
      <c r="P19" s="317">
        <f>CHI_fec!P19</f>
        <v>727.65356835769569</v>
      </c>
      <c r="Q19" s="317">
        <f>CHI_fec!Q19</f>
        <v>678.99598514788124</v>
      </c>
      <c r="R19" s="317">
        <f>CHI_fec!R19</f>
        <v>655.77285316562734</v>
      </c>
      <c r="S19" s="317">
        <f>CHI_fec!S19</f>
        <v>623.7030424408448</v>
      </c>
      <c r="T19" s="317">
        <f>CHI_fec!T19</f>
        <v>690.0544874119239</v>
      </c>
      <c r="U19" s="317">
        <f>CHI_fec!U19</f>
        <v>795.11076270576802</v>
      </c>
      <c r="V19" s="317">
        <f>CHI_fec!V19</f>
        <v>830.90704785438118</v>
      </c>
      <c r="W19" s="317">
        <f>CHI_fec!W19</f>
        <v>754.97557479599027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32.394668959587271</v>
      </c>
      <c r="C21" s="317">
        <f>CHI_fec!C21</f>
        <v>35.339638865004297</v>
      </c>
      <c r="D21" s="317">
        <f>CHI_fec!D21</f>
        <v>35.339638865004297</v>
      </c>
      <c r="E21" s="317">
        <f>CHI_fec!E21</f>
        <v>37.302923473774719</v>
      </c>
      <c r="F21" s="317">
        <f>CHI_fec!F21</f>
        <v>35.339638865004297</v>
      </c>
      <c r="G21" s="317">
        <f>CHI_fec!G21</f>
        <v>38.284608770421322</v>
      </c>
      <c r="H21" s="317">
        <f>CHI_fec!H21</f>
        <v>38.284608770421322</v>
      </c>
      <c r="I21" s="317">
        <f>CHI_fec!I21</f>
        <v>41.229578675838347</v>
      </c>
      <c r="J21" s="317">
        <f>CHI_fec!J21</f>
        <v>39.108598452278592</v>
      </c>
      <c r="K21" s="317">
        <f>CHI_fec!K21</f>
        <v>41.064058469475491</v>
      </c>
      <c r="L21" s="317">
        <f>CHI_fec!L21</f>
        <v>41.064058469475491</v>
      </c>
      <c r="M21" s="317">
        <f>CHI_fec!M21</f>
        <v>42.059243336199479</v>
      </c>
      <c r="N21" s="317">
        <f>CHI_fec!N21</f>
        <v>41.136285468615647</v>
      </c>
      <c r="O21" s="317">
        <f>CHI_fec!O21</f>
        <v>42.430954428202917</v>
      </c>
      <c r="P21" s="317">
        <f>CHI_fec!P21</f>
        <v>40.504299226139302</v>
      </c>
      <c r="Q21" s="317">
        <f>CHI_fec!Q21</f>
        <v>39.52029234737747</v>
      </c>
      <c r="R21" s="317">
        <f>CHI_fec!R21</f>
        <v>42.45623387790198</v>
      </c>
      <c r="S21" s="317">
        <f>CHI_fec!S21</f>
        <v>40.527343078245913</v>
      </c>
      <c r="T21" s="317">
        <f>CHI_fec!T21</f>
        <v>42.457265692175397</v>
      </c>
      <c r="U21" s="317">
        <f>CHI_fec!U21</f>
        <v>39.562424763542559</v>
      </c>
      <c r="V21" s="317">
        <f>CHI_fec!V21</f>
        <v>40.527343078245913</v>
      </c>
      <c r="W21" s="317">
        <f>CHI_fec!W21</f>
        <v>6.7546001719690452</v>
      </c>
      <c r="DA21" s="137"/>
    </row>
    <row r="22" spans="1:105" ht="12" customHeight="1" x14ac:dyDescent="0.25">
      <c r="A22" s="135" t="s">
        <v>34</v>
      </c>
      <c r="B22" s="317">
        <f>CHI_fec!B22</f>
        <v>92.870967444759316</v>
      </c>
      <c r="C22" s="317">
        <f>CHI_fec!C22</f>
        <v>85.982163473025892</v>
      </c>
      <c r="D22" s="317">
        <f>CHI_fec!D22</f>
        <v>86.923960337349484</v>
      </c>
      <c r="E22" s="317">
        <f>CHI_fec!E22</f>
        <v>111.4931664706891</v>
      </c>
      <c r="F22" s="317">
        <f>CHI_fec!F22</f>
        <v>112.18669440197399</v>
      </c>
      <c r="G22" s="317">
        <f>CHI_fec!G22</f>
        <v>111.9817645126676</v>
      </c>
      <c r="H22" s="317">
        <f>CHI_fec!H22</f>
        <v>123.7532723946172</v>
      </c>
      <c r="I22" s="317">
        <f>CHI_fec!I22</f>
        <v>123.7935063917635</v>
      </c>
      <c r="J22" s="317">
        <f>CHI_fec!J22</f>
        <v>125.9725515408122</v>
      </c>
      <c r="K22" s="317">
        <f>CHI_fec!K22</f>
        <v>117.7259819314437</v>
      </c>
      <c r="L22" s="317">
        <f>CHI_fec!L22</f>
        <v>126.4736149543088</v>
      </c>
      <c r="M22" s="317">
        <f>CHI_fec!M22</f>
        <v>127.06603016450021</v>
      </c>
      <c r="N22" s="317">
        <f>CHI_fec!N22</f>
        <v>141.4588747206011</v>
      </c>
      <c r="O22" s="317">
        <f>CHI_fec!O22</f>
        <v>61.861132173975037</v>
      </c>
      <c r="P22" s="317">
        <f>CHI_fec!P22</f>
        <v>60.093633899289493</v>
      </c>
      <c r="Q22" s="317">
        <f>CHI_fec!Q22</f>
        <v>21.209544282029231</v>
      </c>
      <c r="R22" s="317">
        <f>CHI_fec!R22</f>
        <v>69.814617368873598</v>
      </c>
      <c r="S22" s="317">
        <f>CHI_fec!S22</f>
        <v>107.8150472914875</v>
      </c>
      <c r="T22" s="317">
        <f>CHI_fec!T22</f>
        <v>74.166638005159072</v>
      </c>
      <c r="U22" s="317">
        <f>CHI_fec!U22</f>
        <v>28.537575236457439</v>
      </c>
      <c r="V22" s="317">
        <f>CHI_fec!V22</f>
        <v>22.63637145313843</v>
      </c>
      <c r="W22" s="317">
        <f>CHI_fec!W22</f>
        <v>56.69372312983662</v>
      </c>
      <c r="DA22" s="137"/>
    </row>
    <row r="23" spans="1:105" ht="12" customHeight="1" x14ac:dyDescent="0.25">
      <c r="A23" s="135" t="s">
        <v>84</v>
      </c>
      <c r="B23" s="317">
        <f>CHI_fec!B23</f>
        <v>270.87033533963893</v>
      </c>
      <c r="C23" s="317">
        <f>CHI_fec!C23</f>
        <v>206.32699914015481</v>
      </c>
      <c r="D23" s="317">
        <f>CHI_fec!D23</f>
        <v>206.32699914015481</v>
      </c>
      <c r="E23" s="317">
        <f>CHI_fec!E23</f>
        <v>202.09466895958721</v>
      </c>
      <c r="F23" s="317">
        <f>CHI_fec!F23</f>
        <v>205.26895958727431</v>
      </c>
      <c r="G23" s="317">
        <f>CHI_fec!G23</f>
        <v>264.52184006878758</v>
      </c>
      <c r="H23" s="317">
        <f>CHI_fec!H23</f>
        <v>275.10266552020641</v>
      </c>
      <c r="I23" s="317">
        <f>CHI_fec!I23</f>
        <v>319.54239036973343</v>
      </c>
      <c r="J23" s="317">
        <f>CHI_fec!J23</f>
        <v>322.71659501289759</v>
      </c>
      <c r="K23" s="317">
        <f>CHI_fec!K23</f>
        <v>317.42622527944968</v>
      </c>
      <c r="L23" s="317">
        <f>CHI_fec!L23</f>
        <v>338.58796216680992</v>
      </c>
      <c r="M23" s="317">
        <f>CHI_fec!M23</f>
        <v>349.16878761822869</v>
      </c>
      <c r="N23" s="317">
        <f>CHI_fec!N23</f>
        <v>296.26448839208939</v>
      </c>
      <c r="O23" s="317">
        <f>CHI_fec!O23</f>
        <v>259.23138435081682</v>
      </c>
      <c r="P23" s="317">
        <f>CHI_fec!P23</f>
        <v>245.47626827171109</v>
      </c>
      <c r="Q23" s="317">
        <f>CHI_fec!Q23</f>
        <v>235.95348237317279</v>
      </c>
      <c r="R23" s="317">
        <f>CHI_fec!R23</f>
        <v>285.68357695614787</v>
      </c>
      <c r="S23" s="317">
        <f>CHI_fec!S23</f>
        <v>245.47626827171109</v>
      </c>
      <c r="T23" s="317">
        <f>CHI_fec!T23</f>
        <v>222.19836629406711</v>
      </c>
      <c r="U23" s="317">
        <f>CHI_fec!U23</f>
        <v>188.33955288048151</v>
      </c>
      <c r="V23" s="317">
        <f>CHI_fec!V23</f>
        <v>198.92037833190031</v>
      </c>
      <c r="W23" s="317">
        <f>CHI_fec!W23</f>
        <v>140.72562338779019</v>
      </c>
      <c r="DA23" s="137"/>
    </row>
    <row r="24" spans="1:105" ht="12" customHeight="1" x14ac:dyDescent="0.25">
      <c r="A24" s="135" t="s">
        <v>72</v>
      </c>
      <c r="B24" s="317">
        <f>CHI_fec!B24</f>
        <v>9.6087704213241611</v>
      </c>
      <c r="C24" s="317">
        <f>CHI_fec!C24</f>
        <v>8.7059329320722263</v>
      </c>
      <c r="D24" s="317">
        <f>CHI_fec!D24</f>
        <v>10.447119518486669</v>
      </c>
      <c r="E24" s="317">
        <f>CHI_fec!E24</f>
        <v>7.1582115219260531</v>
      </c>
      <c r="F24" s="317">
        <f>CHI_fec!F24</f>
        <v>12.18830610490112</v>
      </c>
      <c r="G24" s="317">
        <f>CHI_fec!G24</f>
        <v>17.820292347377471</v>
      </c>
      <c r="H24" s="317">
        <f>CHI_fec!H24</f>
        <v>11.328460877042129</v>
      </c>
      <c r="I24" s="317">
        <f>CHI_fec!I24</f>
        <v>18.357437661220981</v>
      </c>
      <c r="J24" s="317">
        <f>CHI_fec!J24</f>
        <v>20.18460877042132</v>
      </c>
      <c r="K24" s="317">
        <f>CHI_fec!K24</f>
        <v>18.33628546861565</v>
      </c>
      <c r="L24" s="317">
        <f>CHI_fec!L24</f>
        <v>32.953396388650042</v>
      </c>
      <c r="M24" s="317">
        <f>CHI_fec!M24</f>
        <v>25.19363714531384</v>
      </c>
      <c r="N24" s="317">
        <f>CHI_fec!N24</f>
        <v>24.978331900257949</v>
      </c>
      <c r="O24" s="317">
        <f>CHI_fec!O24</f>
        <v>21.06595012897678</v>
      </c>
      <c r="P24" s="317">
        <f>CHI_fec!P24</f>
        <v>22.979535683576959</v>
      </c>
      <c r="Q24" s="317">
        <f>CHI_fec!Q24</f>
        <v>20.61478933791917</v>
      </c>
      <c r="R24" s="317">
        <f>CHI_fec!R24</f>
        <v>13.49974204643164</v>
      </c>
      <c r="S24" s="317">
        <f>CHI_fec!S24</f>
        <v>14.8396388650043</v>
      </c>
      <c r="T24" s="317">
        <f>CHI_fec!T24</f>
        <v>17.82209802235597</v>
      </c>
      <c r="U24" s="317">
        <f>CHI_fec!U24</f>
        <v>17.263112639724849</v>
      </c>
      <c r="V24" s="317">
        <f>CHI_fec!V24</f>
        <v>15.97325881341358</v>
      </c>
      <c r="W24" s="317">
        <f>CHI_fec!W24</f>
        <v>45.214273430782463</v>
      </c>
      <c r="DA24" s="137"/>
    </row>
    <row r="25" spans="1:105" ht="12" customHeight="1" x14ac:dyDescent="0.25">
      <c r="A25" s="57" t="s">
        <v>1000</v>
      </c>
      <c r="B25" s="296">
        <v>76.447321841839099</v>
      </c>
      <c r="C25" s="296">
        <v>80.642923651265974</v>
      </c>
      <c r="D25" s="296">
        <v>73.7688238728079</v>
      </c>
      <c r="E25" s="296">
        <v>86.114834396896626</v>
      </c>
      <c r="F25" s="296">
        <v>84.409151139093822</v>
      </c>
      <c r="G25" s="296">
        <v>87.159777216975002</v>
      </c>
      <c r="H25" s="296">
        <v>71.811125290682369</v>
      </c>
      <c r="I25" s="296">
        <v>155.7613576172343</v>
      </c>
      <c r="J25" s="296">
        <v>189.70484429020269</v>
      </c>
      <c r="K25" s="296">
        <v>173.51587452077311</v>
      </c>
      <c r="L25" s="296">
        <v>199.43911957377139</v>
      </c>
      <c r="M25" s="296">
        <v>202.0417079319009</v>
      </c>
      <c r="N25" s="296">
        <v>192.3587221890522</v>
      </c>
      <c r="O25" s="296">
        <v>193.62916751053839</v>
      </c>
      <c r="P25" s="296">
        <v>162.6147632806144</v>
      </c>
      <c r="Q25" s="296">
        <v>176.84727236036051</v>
      </c>
      <c r="R25" s="296">
        <v>170.15397721057369</v>
      </c>
      <c r="S25" s="296">
        <v>162.95896187721121</v>
      </c>
      <c r="T25" s="296">
        <v>164.29091354671721</v>
      </c>
      <c r="U25" s="296">
        <v>197.79497770288981</v>
      </c>
      <c r="V25" s="296">
        <v>196.7915123958521</v>
      </c>
      <c r="W25" s="296">
        <v>182.46290707645869</v>
      </c>
      <c r="DA25" s="70" t="s">
        <v>1146</v>
      </c>
    </row>
    <row r="26" spans="1:105" ht="12" customHeight="1" x14ac:dyDescent="0.25">
      <c r="A26" s="46" t="s">
        <v>30</v>
      </c>
      <c r="B26" s="231">
        <v>8.4175724924351645</v>
      </c>
      <c r="C26" s="231">
        <v>10.35689556092677</v>
      </c>
      <c r="D26" s="231">
        <v>10.841337845346629</v>
      </c>
      <c r="E26" s="231">
        <v>11.959025410920059</v>
      </c>
      <c r="F26" s="231">
        <v>10.69233634777761</v>
      </c>
      <c r="G26" s="231">
        <v>11.476084055075651</v>
      </c>
      <c r="H26" s="231">
        <v>3.1370781198117652</v>
      </c>
      <c r="I26" s="231">
        <v>1.23553441484699</v>
      </c>
      <c r="J26" s="231">
        <v>1.273035186676756</v>
      </c>
      <c r="K26" s="231">
        <v>0</v>
      </c>
      <c r="L26" s="231">
        <v>0</v>
      </c>
      <c r="M26" s="231">
        <v>0.37266226102046179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1147</v>
      </c>
    </row>
    <row r="27" spans="1:105" ht="12" customHeight="1" x14ac:dyDescent="0.25">
      <c r="A27" s="46" t="s">
        <v>32</v>
      </c>
      <c r="B27" s="231">
        <v>48.189491924636243</v>
      </c>
      <c r="C27" s="231">
        <v>51.538816979785921</v>
      </c>
      <c r="D27" s="231">
        <v>43.363606225216422</v>
      </c>
      <c r="E27" s="231">
        <v>53.802132367289254</v>
      </c>
      <c r="F27" s="231">
        <v>52.992723181973631</v>
      </c>
      <c r="G27" s="231">
        <v>53.637877996390628</v>
      </c>
      <c r="H27" s="231">
        <v>49.040543353088509</v>
      </c>
      <c r="I27" s="231">
        <v>49.932522936855747</v>
      </c>
      <c r="J27" s="231">
        <v>67.638019294042607</v>
      </c>
      <c r="K27" s="231">
        <v>64.822260746760875</v>
      </c>
      <c r="L27" s="231">
        <v>76.839773562542632</v>
      </c>
      <c r="M27" s="231">
        <v>71.944928126035478</v>
      </c>
      <c r="N27" s="231">
        <v>59.219444058180628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1.669336740251125</v>
      </c>
      <c r="C28" s="231">
        <v>3.5224613496686898</v>
      </c>
      <c r="D28" s="231">
        <v>2.6748460311096052</v>
      </c>
      <c r="E28" s="231">
        <v>3.3954029333364679</v>
      </c>
      <c r="F28" s="231">
        <v>3.2870062765565522</v>
      </c>
      <c r="G28" s="231">
        <v>3.2243571994560019</v>
      </c>
      <c r="H28" s="231">
        <v>3.1381970540844342</v>
      </c>
      <c r="I28" s="231">
        <v>1.518149402035752</v>
      </c>
      <c r="J28" s="231">
        <v>1.4158181345831411</v>
      </c>
      <c r="K28" s="231">
        <v>0.80972753562840416</v>
      </c>
      <c r="L28" s="231">
        <v>1.793162895298541</v>
      </c>
      <c r="M28" s="231">
        <v>2.949921607732183</v>
      </c>
      <c r="N28" s="231">
        <v>1.911238635104261</v>
      </c>
      <c r="O28" s="231">
        <v>19.148817855735849</v>
      </c>
      <c r="P28" s="231">
        <v>21.71593812879803</v>
      </c>
      <c r="Q28" s="231">
        <v>23.33089242059847</v>
      </c>
      <c r="R28" s="231">
        <v>21.308396569875772</v>
      </c>
      <c r="S28" s="231">
        <v>16.540229166827991</v>
      </c>
      <c r="T28" s="231">
        <v>19.41245656371375</v>
      </c>
      <c r="U28" s="231">
        <v>26.781520887512531</v>
      </c>
      <c r="V28" s="231">
        <v>27.33534714524621</v>
      </c>
      <c r="W28" s="231">
        <v>27.404516600526261</v>
      </c>
      <c r="DA28" s="73" t="s">
        <v>1149</v>
      </c>
    </row>
    <row r="29" spans="1:105" ht="12" customHeight="1" x14ac:dyDescent="0.25">
      <c r="A29" s="46" t="s">
        <v>160</v>
      </c>
      <c r="B29" s="231">
        <v>0.44036077537272711</v>
      </c>
      <c r="C29" s="231">
        <v>0.61882000468101717</v>
      </c>
      <c r="D29" s="231">
        <v>0.78609560910313403</v>
      </c>
      <c r="E29" s="231">
        <v>0.89295608362621237</v>
      </c>
      <c r="F29" s="231">
        <v>0.71798000817155572</v>
      </c>
      <c r="G29" s="231">
        <v>0.84255304566911127</v>
      </c>
      <c r="H29" s="231">
        <v>0.69279011583860117</v>
      </c>
      <c r="I29" s="231">
        <v>0.39649586009996851</v>
      </c>
      <c r="J29" s="231">
        <v>0.36914385595811278</v>
      </c>
      <c r="K29" s="231">
        <v>0.1969284801402495</v>
      </c>
      <c r="L29" s="231">
        <v>0.33530661595741501</v>
      </c>
      <c r="M29" s="231">
        <v>0.25010823384002001</v>
      </c>
      <c r="N29" s="231">
        <v>0.20191160152061821</v>
      </c>
      <c r="O29" s="231">
        <v>0.44424712008624212</v>
      </c>
      <c r="P29" s="231">
        <v>0.5023095306194354</v>
      </c>
      <c r="Q29" s="231">
        <v>0.5429413347843981</v>
      </c>
      <c r="R29" s="231">
        <v>0.63502132633497188</v>
      </c>
      <c r="S29" s="231">
        <v>0.62498048868213263</v>
      </c>
      <c r="T29" s="231">
        <v>0.61312939472873407</v>
      </c>
      <c r="U29" s="231">
        <v>0.79352285257522315</v>
      </c>
      <c r="V29" s="231">
        <v>0.33338517463655643</v>
      </c>
      <c r="W29" s="231">
        <v>0.31933441599822998</v>
      </c>
      <c r="DA29" s="73" t="s">
        <v>1150</v>
      </c>
    </row>
    <row r="30" spans="1:105" ht="12" customHeight="1" x14ac:dyDescent="0.25">
      <c r="A30" s="46" t="s">
        <v>70</v>
      </c>
      <c r="B30" s="231">
        <v>7.8440411775878278</v>
      </c>
      <c r="C30" s="231">
        <v>7.862018602571557</v>
      </c>
      <c r="D30" s="231">
        <v>7.6809331251709514</v>
      </c>
      <c r="E30" s="231">
        <v>7.5784283701588828</v>
      </c>
      <c r="F30" s="231">
        <v>7.8513357769512462</v>
      </c>
      <c r="G30" s="231">
        <v>6.944149187174868</v>
      </c>
      <c r="H30" s="231">
        <v>4.4238020553561963</v>
      </c>
      <c r="I30" s="231">
        <v>2.4373114864530701</v>
      </c>
      <c r="J30" s="231">
        <v>1.822165992528878</v>
      </c>
      <c r="K30" s="231">
        <v>0.87720919187624768</v>
      </c>
      <c r="L30" s="231">
        <v>1.7483423805500959</v>
      </c>
      <c r="M30" s="231">
        <v>1.7966083586658881</v>
      </c>
      <c r="N30" s="231">
        <v>1.357631611758878</v>
      </c>
      <c r="O30" s="231">
        <v>3.178379123811395</v>
      </c>
      <c r="P30" s="231">
        <v>4.1399097164345608</v>
      </c>
      <c r="Q30" s="231">
        <v>4.5965856715233357</v>
      </c>
      <c r="R30" s="231">
        <v>3.047758756257029</v>
      </c>
      <c r="S30" s="231">
        <v>2.8977059563105811</v>
      </c>
      <c r="T30" s="231">
        <v>2.6314576366883649</v>
      </c>
      <c r="U30" s="231">
        <v>3.4050384990141329</v>
      </c>
      <c r="V30" s="231">
        <v>3.4251304167917058</v>
      </c>
      <c r="W30" s="231">
        <v>3.413620974950538</v>
      </c>
      <c r="DA30" s="73" t="s">
        <v>1151</v>
      </c>
    </row>
    <row r="31" spans="1:105" ht="12" customHeight="1" x14ac:dyDescent="0.25">
      <c r="A31" s="46" t="s">
        <v>34</v>
      </c>
      <c r="B31" s="231">
        <v>2.1774058962861171</v>
      </c>
      <c r="C31" s="231">
        <v>2.272150008592714</v>
      </c>
      <c r="D31" s="231">
        <v>2.4411377319200702</v>
      </c>
      <c r="E31" s="231">
        <v>2.7168688618126118</v>
      </c>
      <c r="F31" s="231">
        <v>2.3930496570212858</v>
      </c>
      <c r="G31" s="231">
        <v>3.3599752053903722</v>
      </c>
      <c r="H31" s="231">
        <v>4.0649911901209226</v>
      </c>
      <c r="I31" s="231">
        <v>3.9229039138306869</v>
      </c>
      <c r="J31" s="231">
        <v>4.7154845841968074</v>
      </c>
      <c r="K31" s="231">
        <v>4.4902773526754114</v>
      </c>
      <c r="L31" s="231">
        <v>3.6401071031524168</v>
      </c>
      <c r="M31" s="231">
        <v>4.1397747355592731</v>
      </c>
      <c r="N31" s="231">
        <v>3.7711890766631129</v>
      </c>
      <c r="O31" s="231">
        <v>26.999162179274801</v>
      </c>
      <c r="P31" s="231">
        <v>25.01805754990561</v>
      </c>
      <c r="Q31" s="231">
        <v>27.469713614017792</v>
      </c>
      <c r="R31" s="231">
        <v>28.869770554084301</v>
      </c>
      <c r="S31" s="231">
        <v>23.070909433090758</v>
      </c>
      <c r="T31" s="231">
        <v>24.163816149080201</v>
      </c>
      <c r="U31" s="231">
        <v>27.7247650733071</v>
      </c>
      <c r="V31" s="231">
        <v>26.736097737368599</v>
      </c>
      <c r="W31" s="231">
        <v>20.98952416857513</v>
      </c>
      <c r="DA31" s="73" t="s">
        <v>1152</v>
      </c>
    </row>
    <row r="32" spans="1:105" ht="12" customHeight="1" x14ac:dyDescent="0.25">
      <c r="A32" s="46" t="s">
        <v>162</v>
      </c>
      <c r="B32" s="231">
        <v>4.3655435504259099</v>
      </c>
      <c r="C32" s="231">
        <v>2.386270096208869</v>
      </c>
      <c r="D32" s="231">
        <v>2.6033853058121759</v>
      </c>
      <c r="E32" s="231">
        <v>2.533016415317328</v>
      </c>
      <c r="F32" s="231">
        <v>2.6127754315567402</v>
      </c>
      <c r="G32" s="231">
        <v>2.7015931618747819</v>
      </c>
      <c r="H32" s="231">
        <v>3.441010821115063</v>
      </c>
      <c r="I32" s="231">
        <v>2.690271097576411</v>
      </c>
      <c r="J32" s="231">
        <v>2.2669621319529649</v>
      </c>
      <c r="K32" s="231">
        <v>0.82303272978530484</v>
      </c>
      <c r="L32" s="231">
        <v>1.3026725957910961</v>
      </c>
      <c r="M32" s="231">
        <v>1.801323107369055</v>
      </c>
      <c r="N32" s="231">
        <v>1.227831098804502</v>
      </c>
      <c r="O32" s="231">
        <v>1.714810851045897</v>
      </c>
      <c r="P32" s="231">
        <v>2.0549080605172132</v>
      </c>
      <c r="Q32" s="231">
        <v>2.5029845520940701</v>
      </c>
      <c r="R32" s="231">
        <v>3.9985910669732938</v>
      </c>
      <c r="S32" s="231">
        <v>7.8314488686775716</v>
      </c>
      <c r="T32" s="231">
        <v>8.3359795829902783</v>
      </c>
      <c r="U32" s="231">
        <v>8.9238362170177741</v>
      </c>
      <c r="V32" s="231">
        <v>9.3234810408341371</v>
      </c>
      <c r="W32" s="231">
        <v>8.7719941679577609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3.3435692848439849</v>
      </c>
      <c r="C34" s="231">
        <v>2.085491048830439</v>
      </c>
      <c r="D34" s="231">
        <v>3.37748199912892</v>
      </c>
      <c r="E34" s="231">
        <v>3.237003954435806</v>
      </c>
      <c r="F34" s="231">
        <v>3.8619444590852132</v>
      </c>
      <c r="G34" s="231">
        <v>4.9731873659435939</v>
      </c>
      <c r="H34" s="231">
        <v>3.8727125812668808</v>
      </c>
      <c r="I34" s="231">
        <v>4.1630863613812394</v>
      </c>
      <c r="J34" s="231">
        <v>4.5436737680128996</v>
      </c>
      <c r="K34" s="231">
        <v>4.2245683112950072</v>
      </c>
      <c r="L34" s="231">
        <v>5.1705000602800553</v>
      </c>
      <c r="M34" s="231">
        <v>4.9230276670850408</v>
      </c>
      <c r="N34" s="231">
        <v>7.4399148506567858</v>
      </c>
      <c r="O34" s="231">
        <v>6.4060381141956828</v>
      </c>
      <c r="P34" s="231">
        <v>5.3679632051654247</v>
      </c>
      <c r="Q34" s="231">
        <v>5.903944242994128</v>
      </c>
      <c r="R34" s="231">
        <v>5.8601590127439041</v>
      </c>
      <c r="S34" s="231">
        <v>6.0733312009886911</v>
      </c>
      <c r="T34" s="231">
        <v>5.544422954473708</v>
      </c>
      <c r="U34" s="231">
        <v>6.1364842300040943</v>
      </c>
      <c r="V34" s="231">
        <v>5.7516438340042413</v>
      </c>
      <c r="W34" s="231">
        <v>5.5949304589876911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89.465082144154394</v>
      </c>
      <c r="J35" s="231">
        <v>105.6605413422506</v>
      </c>
      <c r="K35" s="231">
        <v>97.271870172611614</v>
      </c>
      <c r="L35" s="231">
        <v>108.6092543601991</v>
      </c>
      <c r="M35" s="231">
        <v>113.8633538345935</v>
      </c>
      <c r="N35" s="231">
        <v>117.2295612563634</v>
      </c>
      <c r="O35" s="231">
        <v>135.73771226638851</v>
      </c>
      <c r="P35" s="231">
        <v>103.8156770891741</v>
      </c>
      <c r="Q35" s="231">
        <v>112.5002105243483</v>
      </c>
      <c r="R35" s="231">
        <v>106.43427992430441</v>
      </c>
      <c r="S35" s="231">
        <v>105.9203567626334</v>
      </c>
      <c r="T35" s="231">
        <v>103.58965126504221</v>
      </c>
      <c r="U35" s="231">
        <v>124.0298099434589</v>
      </c>
      <c r="V35" s="231">
        <v>123.8864270469707</v>
      </c>
      <c r="W35" s="231">
        <v>115.9689862894631</v>
      </c>
      <c r="DA35" s="73" t="s">
        <v>1156</v>
      </c>
    </row>
    <row r="36" spans="1:105" ht="12" customHeight="1" x14ac:dyDescent="0.25">
      <c r="A36" s="57" t="s">
        <v>1012</v>
      </c>
      <c r="B36" s="263">
        <v>27.573515251800671</v>
      </c>
      <c r="C36" s="263">
        <v>29.142016551253441</v>
      </c>
      <c r="D36" s="263">
        <v>28.398591857334349</v>
      </c>
      <c r="E36" s="263">
        <v>30.404691265722459</v>
      </c>
      <c r="F36" s="263">
        <v>30.192012990953451</v>
      </c>
      <c r="G36" s="263">
        <v>30.132817926822671</v>
      </c>
      <c r="H36" s="263">
        <v>29.931874932741412</v>
      </c>
      <c r="I36" s="263">
        <v>34.463755578509861</v>
      </c>
      <c r="J36" s="263">
        <v>37.345233451346459</v>
      </c>
      <c r="K36" s="263">
        <v>30.922375411689099</v>
      </c>
      <c r="L36" s="263">
        <v>38.035124582760282</v>
      </c>
      <c r="M36" s="263">
        <v>39.607912312158227</v>
      </c>
      <c r="N36" s="263">
        <v>36.270502459635701</v>
      </c>
      <c r="O36" s="263">
        <v>47.024259963738217</v>
      </c>
      <c r="P36" s="263">
        <v>43.497272991817511</v>
      </c>
      <c r="Q36" s="263">
        <v>47.282832770365196</v>
      </c>
      <c r="R36" s="263">
        <v>46.08821737184681</v>
      </c>
      <c r="S36" s="263">
        <v>43.425304955842932</v>
      </c>
      <c r="T36" s="263">
        <v>44.568866402870157</v>
      </c>
      <c r="U36" s="263">
        <v>54.741784424218693</v>
      </c>
      <c r="V36" s="263">
        <v>54.845593496853141</v>
      </c>
      <c r="W36" s="263">
        <v>51.963075664549947</v>
      </c>
      <c r="DA36" s="70" t="s">
        <v>1157</v>
      </c>
    </row>
    <row r="37" spans="1:105" ht="12" customHeight="1" x14ac:dyDescent="0.25">
      <c r="A37" s="60" t="s">
        <v>1014</v>
      </c>
      <c r="B37" s="264">
        <v>17.06161674447031</v>
      </c>
      <c r="C37" s="264">
        <v>18.137431144594771</v>
      </c>
      <c r="D37" s="264">
        <v>16.43822180059847</v>
      </c>
      <c r="E37" s="264">
        <v>19.71699403255791</v>
      </c>
      <c r="F37" s="264">
        <v>18.937749635825721</v>
      </c>
      <c r="G37" s="264">
        <v>19.82973294724955</v>
      </c>
      <c r="H37" s="264">
        <v>12.134035518338781</v>
      </c>
      <c r="I37" s="264">
        <v>19.629759617604719</v>
      </c>
      <c r="J37" s="264">
        <v>21.609308072941879</v>
      </c>
      <c r="K37" s="264">
        <v>13.115782219535211</v>
      </c>
      <c r="L37" s="264">
        <v>19.157113432840429</v>
      </c>
      <c r="M37" s="264">
        <v>22.66248530049176</v>
      </c>
      <c r="N37" s="264">
        <v>18.015208103034141</v>
      </c>
      <c r="O37" s="264">
        <v>37.219001921734538</v>
      </c>
      <c r="P37" s="264">
        <v>34.263393456846671</v>
      </c>
      <c r="Q37" s="264">
        <v>37.300052102187507</v>
      </c>
      <c r="R37" s="264">
        <v>35.293637480962509</v>
      </c>
      <c r="S37" s="264">
        <v>34.12791896037055</v>
      </c>
      <c r="T37" s="264">
        <v>35.897371535603547</v>
      </c>
      <c r="U37" s="264">
        <v>44.186049892105231</v>
      </c>
      <c r="V37" s="264">
        <v>44.17645637736279</v>
      </c>
      <c r="W37" s="264">
        <v>41.093680258506147</v>
      </c>
      <c r="DA37" s="72" t="s">
        <v>1158</v>
      </c>
    </row>
    <row r="38" spans="1:105" ht="12" customHeight="1" x14ac:dyDescent="0.25">
      <c r="A38" s="59" t="s">
        <v>30</v>
      </c>
      <c r="B38" s="232">
        <v>6.3287566826860164</v>
      </c>
      <c r="C38" s="232">
        <v>7.6070251704937997</v>
      </c>
      <c r="D38" s="232">
        <v>7.263396647383968</v>
      </c>
      <c r="E38" s="232">
        <v>8.9662903000668841</v>
      </c>
      <c r="F38" s="232">
        <v>8.0651266065867926</v>
      </c>
      <c r="G38" s="232">
        <v>9.0561954364391486</v>
      </c>
      <c r="H38" s="232">
        <v>2.577832542074697</v>
      </c>
      <c r="I38" s="232">
        <v>2.944471573448995</v>
      </c>
      <c r="J38" s="232">
        <v>3.8692183285552719</v>
      </c>
      <c r="K38" s="232">
        <v>0</v>
      </c>
      <c r="L38" s="232">
        <v>0</v>
      </c>
      <c r="M38" s="232">
        <v>1.185331626877856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1159</v>
      </c>
    </row>
    <row r="39" spans="1:105" ht="12" customHeight="1" x14ac:dyDescent="0.25">
      <c r="A39" s="59" t="s">
        <v>33</v>
      </c>
      <c r="B39" s="297">
        <v>1.2427049802096499</v>
      </c>
      <c r="C39" s="297">
        <v>2.5616750958404979</v>
      </c>
      <c r="D39" s="297">
        <v>1.7743864990359961</v>
      </c>
      <c r="E39" s="297">
        <v>2.5205822863829952</v>
      </c>
      <c r="F39" s="297">
        <v>2.4548878932133151</v>
      </c>
      <c r="G39" s="297">
        <v>2.519345710838246</v>
      </c>
      <c r="H39" s="297">
        <v>2.5533016846547931</v>
      </c>
      <c r="I39" s="297">
        <v>3.5822804682158789</v>
      </c>
      <c r="J39" s="297">
        <v>4.2607186050405259</v>
      </c>
      <c r="K39" s="297">
        <v>3.9103295926654771</v>
      </c>
      <c r="L39" s="297">
        <v>6.6089739918230137</v>
      </c>
      <c r="M39" s="297">
        <v>9.2902518190581613</v>
      </c>
      <c r="N39" s="297">
        <v>7.3034265584719913</v>
      </c>
      <c r="O39" s="297">
        <v>29.064901523076831</v>
      </c>
      <c r="P39" s="297">
        <v>26.144774303875909</v>
      </c>
      <c r="Q39" s="297">
        <v>28.049264491711561</v>
      </c>
      <c r="R39" s="297">
        <v>25.910597890540821</v>
      </c>
      <c r="S39" s="297">
        <v>20.205581604943969</v>
      </c>
      <c r="T39" s="297">
        <v>22.45471162300073</v>
      </c>
      <c r="U39" s="297">
        <v>29.61959172591245</v>
      </c>
      <c r="V39" s="297">
        <v>29.834822564376658</v>
      </c>
      <c r="W39" s="297">
        <v>28.177483017118721</v>
      </c>
      <c r="DA39" s="122" t="s">
        <v>1160</v>
      </c>
    </row>
    <row r="40" spans="1:105" ht="12" customHeight="1" x14ac:dyDescent="0.25">
      <c r="A40" s="59" t="s">
        <v>160</v>
      </c>
      <c r="B40" s="297">
        <v>0.32170021535976762</v>
      </c>
      <c r="C40" s="297">
        <v>0.44163226148910861</v>
      </c>
      <c r="D40" s="297">
        <v>0.51173302272716337</v>
      </c>
      <c r="E40" s="297">
        <v>0.65051647160253723</v>
      </c>
      <c r="F40" s="297">
        <v>0.52621366188358532</v>
      </c>
      <c r="G40" s="297">
        <v>0.64604163661566882</v>
      </c>
      <c r="H40" s="297">
        <v>0.553149139616815</v>
      </c>
      <c r="I40" s="297">
        <v>0.91812616949209436</v>
      </c>
      <c r="J40" s="297">
        <v>1.0901585448524449</v>
      </c>
      <c r="K40" s="297">
        <v>0.93325778735349585</v>
      </c>
      <c r="L40" s="297">
        <v>1.2127605424405099</v>
      </c>
      <c r="M40" s="297">
        <v>0.77297177740097178</v>
      </c>
      <c r="N40" s="297">
        <v>0.75716697093991758</v>
      </c>
      <c r="O40" s="297">
        <v>0.66171372957384333</v>
      </c>
      <c r="P40" s="297">
        <v>0.59346670203134122</v>
      </c>
      <c r="Q40" s="297">
        <v>0.64056273489596027</v>
      </c>
      <c r="R40" s="297">
        <v>0.7577633761377699</v>
      </c>
      <c r="S40" s="297">
        <v>0.7492296047824033</v>
      </c>
      <c r="T40" s="297">
        <v>0.69598160227342876</v>
      </c>
      <c r="U40" s="297">
        <v>0.86123546801415951</v>
      </c>
      <c r="V40" s="297">
        <v>0.3570785691668672</v>
      </c>
      <c r="W40" s="297">
        <v>0.32221400616432411</v>
      </c>
      <c r="DA40" s="122" t="s">
        <v>1161</v>
      </c>
    </row>
    <row r="41" spans="1:105" ht="12" customHeight="1" x14ac:dyDescent="0.25">
      <c r="A41" s="59" t="s">
        <v>70</v>
      </c>
      <c r="B41" s="297">
        <v>5.9107854958634034</v>
      </c>
      <c r="C41" s="297">
        <v>5.7875282498326532</v>
      </c>
      <c r="D41" s="297">
        <v>5.1575644899849289</v>
      </c>
      <c r="E41" s="297">
        <v>5.6946882967931582</v>
      </c>
      <c r="F41" s="297">
        <v>5.9354811355449151</v>
      </c>
      <c r="G41" s="297">
        <v>5.4921818506186311</v>
      </c>
      <c r="H41" s="297">
        <v>3.6433328918531669</v>
      </c>
      <c r="I41" s="297">
        <v>5.821532879450884</v>
      </c>
      <c r="J41" s="297">
        <v>5.5506592355879159</v>
      </c>
      <c r="K41" s="297">
        <v>4.288040488555164</v>
      </c>
      <c r="L41" s="297">
        <v>6.5226193032743929</v>
      </c>
      <c r="M41" s="297">
        <v>5.7273229683702009</v>
      </c>
      <c r="N41" s="297">
        <v>5.2513980600667862</v>
      </c>
      <c r="O41" s="297">
        <v>4.8833048222457727</v>
      </c>
      <c r="P41" s="297">
        <v>5.0452003676873796</v>
      </c>
      <c r="Q41" s="297">
        <v>5.5937973983179274</v>
      </c>
      <c r="R41" s="297">
        <v>3.751357885368094</v>
      </c>
      <c r="S41" s="297">
        <v>3.5831533396432089</v>
      </c>
      <c r="T41" s="297">
        <v>3.0810916350922</v>
      </c>
      <c r="U41" s="297">
        <v>3.8119492082872961</v>
      </c>
      <c r="V41" s="297">
        <v>3.7840531293779311</v>
      </c>
      <c r="W41" s="297">
        <v>3.5528477447022691</v>
      </c>
      <c r="DA41" s="122" t="s">
        <v>1162</v>
      </c>
    </row>
    <row r="42" spans="1:105" ht="12" customHeight="1" x14ac:dyDescent="0.25">
      <c r="A42" s="59" t="s">
        <v>162</v>
      </c>
      <c r="B42" s="297">
        <v>3.2576693703514712</v>
      </c>
      <c r="C42" s="297">
        <v>1.739570366938713</v>
      </c>
      <c r="D42" s="297">
        <v>1.731141141466418</v>
      </c>
      <c r="E42" s="297">
        <v>1.8849166777123341</v>
      </c>
      <c r="F42" s="297">
        <v>1.956040338597121</v>
      </c>
      <c r="G42" s="297">
        <v>2.115968312737853</v>
      </c>
      <c r="H42" s="297">
        <v>2.806419260139311</v>
      </c>
      <c r="I42" s="297">
        <v>6.3633485269968659</v>
      </c>
      <c r="J42" s="297">
        <v>6.8385533589057212</v>
      </c>
      <c r="K42" s="297">
        <v>3.9841543509610702</v>
      </c>
      <c r="L42" s="297">
        <v>4.8127595953025164</v>
      </c>
      <c r="M42" s="297">
        <v>5.6866071087845746</v>
      </c>
      <c r="N42" s="297">
        <v>4.7032165135554491</v>
      </c>
      <c r="O42" s="297">
        <v>2.609081846838095</v>
      </c>
      <c r="P42" s="297">
        <v>2.4799520832520439</v>
      </c>
      <c r="Q42" s="297">
        <v>3.0164274772620661</v>
      </c>
      <c r="R42" s="297">
        <v>4.8739183289158214</v>
      </c>
      <c r="S42" s="297">
        <v>9.5899544110009742</v>
      </c>
      <c r="T42" s="297">
        <v>9.6655866752372042</v>
      </c>
      <c r="U42" s="297">
        <v>9.8932734898913317</v>
      </c>
      <c r="V42" s="297">
        <v>10.200502114441329</v>
      </c>
      <c r="W42" s="297">
        <v>9.0411354905208405</v>
      </c>
      <c r="DA42" s="122" t="s">
        <v>1163</v>
      </c>
    </row>
    <row r="43" spans="1:105" ht="12" customHeight="1" x14ac:dyDescent="0.25">
      <c r="A43" s="60" t="s">
        <v>1021</v>
      </c>
      <c r="B43" s="264">
        <v>10.511898507330359</v>
      </c>
      <c r="C43" s="264">
        <v>11.00458540665867</v>
      </c>
      <c r="D43" s="264">
        <v>11.960370056735879</v>
      </c>
      <c r="E43" s="264">
        <v>10.68769723316456</v>
      </c>
      <c r="F43" s="264">
        <v>11.254263355127719</v>
      </c>
      <c r="G43" s="264">
        <v>10.30308497957313</v>
      </c>
      <c r="H43" s="264">
        <v>17.79783941440262</v>
      </c>
      <c r="I43" s="264">
        <v>14.83399596090514</v>
      </c>
      <c r="J43" s="264">
        <v>15.73592537840458</v>
      </c>
      <c r="K43" s="264">
        <v>17.80659319215389</v>
      </c>
      <c r="L43" s="264">
        <v>18.878011149919839</v>
      </c>
      <c r="M43" s="264">
        <v>16.94542701166646</v>
      </c>
      <c r="N43" s="264">
        <v>18.25529435660156</v>
      </c>
      <c r="O43" s="264">
        <v>9.8052580420036861</v>
      </c>
      <c r="P43" s="264">
        <v>9.2338795349708409</v>
      </c>
      <c r="Q43" s="264">
        <v>9.9827806681776838</v>
      </c>
      <c r="R43" s="264">
        <v>10.7945798908843</v>
      </c>
      <c r="S43" s="264">
        <v>9.2973859954723803</v>
      </c>
      <c r="T43" s="264">
        <v>8.6714948672666008</v>
      </c>
      <c r="U43" s="264">
        <v>10.55573453211346</v>
      </c>
      <c r="V43" s="264">
        <v>10.669137119490349</v>
      </c>
      <c r="W43" s="264">
        <v>10.86939540604379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10.546579719124974</v>
      </c>
      <c r="C44" s="263">
        <f t="shared" si="1"/>
        <v>11.357146001148362</v>
      </c>
      <c r="D44" s="263">
        <f t="shared" si="1"/>
        <v>11.202071902893518</v>
      </c>
      <c r="E44" s="263">
        <f t="shared" si="1"/>
        <v>11.77917009016304</v>
      </c>
      <c r="F44" s="263">
        <f t="shared" si="1"/>
        <v>11.723494992939976</v>
      </c>
      <c r="G44" s="263">
        <f t="shared" si="1"/>
        <v>11.588595187289814</v>
      </c>
      <c r="H44" s="263">
        <f t="shared" si="1"/>
        <v>11.087033589700685</v>
      </c>
      <c r="I44" s="263">
        <f t="shared" si="1"/>
        <v>13.034813752068224</v>
      </c>
      <c r="J44" s="263">
        <f t="shared" si="1"/>
        <v>14.395395908220985</v>
      </c>
      <c r="K44" s="263">
        <f t="shared" si="1"/>
        <v>12.132947846221056</v>
      </c>
      <c r="L44" s="263">
        <f t="shared" si="1"/>
        <v>14.81406231691312</v>
      </c>
      <c r="M44" s="263">
        <f t="shared" si="1"/>
        <v>15.236572957737419</v>
      </c>
      <c r="N44" s="263">
        <f t="shared" si="1"/>
        <v>14.157170723927091</v>
      </c>
      <c r="O44" s="263">
        <f t="shared" si="1"/>
        <v>16.135129354129553</v>
      </c>
      <c r="P44" s="263">
        <f t="shared" si="1"/>
        <v>14.914597171853762</v>
      </c>
      <c r="Q44" s="263">
        <f t="shared" si="1"/>
        <v>16.186383708310647</v>
      </c>
      <c r="R44" s="263">
        <f t="shared" si="1"/>
        <v>15.850613689428746</v>
      </c>
      <c r="S44" s="263">
        <f t="shared" si="1"/>
        <v>14.465324564630363</v>
      </c>
      <c r="T44" s="263">
        <f t="shared" si="1"/>
        <v>14.555585950002703</v>
      </c>
      <c r="U44" s="263">
        <f t="shared" si="1"/>
        <v>17.988723024221844</v>
      </c>
      <c r="V44" s="263">
        <f t="shared" si="1"/>
        <v>18.023148455220863</v>
      </c>
      <c r="W44" s="263">
        <f t="shared" si="1"/>
        <v>17.343864972640699</v>
      </c>
      <c r="DA44" s="70"/>
    </row>
    <row r="45" spans="1:105" ht="12" customHeight="1" x14ac:dyDescent="0.25">
      <c r="A45" s="60" t="s">
        <v>1024</v>
      </c>
      <c r="B45" s="264">
        <v>0.21526553173821411</v>
      </c>
      <c r="C45" s="264">
        <v>0.120051910652649</v>
      </c>
      <c r="D45" s="264">
        <v>0.1098302580987348</v>
      </c>
      <c r="E45" s="264">
        <v>0.13804396975896241</v>
      </c>
      <c r="F45" s="264">
        <v>0.13577418946895731</v>
      </c>
      <c r="G45" s="264">
        <v>0.15702074655886211</v>
      </c>
      <c r="H45" s="264">
        <v>0.1185968383088674</v>
      </c>
      <c r="I45" s="264">
        <v>0.32505841097522342</v>
      </c>
      <c r="J45" s="264">
        <v>0.35187653311668632</v>
      </c>
      <c r="K45" s="264">
        <v>0.15048831521501341</v>
      </c>
      <c r="L45" s="264">
        <v>0.21372222241090991</v>
      </c>
      <c r="M45" s="264">
        <v>0.28914102707490552</v>
      </c>
      <c r="N45" s="264">
        <v>0.20566385428515721</v>
      </c>
      <c r="O45" s="264">
        <v>0.25239571695300111</v>
      </c>
      <c r="P45" s="264">
        <v>0.2421834878755014</v>
      </c>
      <c r="Q45" s="264">
        <v>0.29477502774508341</v>
      </c>
      <c r="R45" s="264">
        <v>0.42850204627088129</v>
      </c>
      <c r="S45" s="264">
        <v>0.84408780861438393</v>
      </c>
      <c r="T45" s="264">
        <v>0.91180309787552138</v>
      </c>
      <c r="U45" s="264">
        <v>0.96704083370029104</v>
      </c>
      <c r="V45" s="264">
        <v>0.98892348447483258</v>
      </c>
      <c r="W45" s="264">
        <v>0.84402129808303039</v>
      </c>
      <c r="DA45" s="72" t="s">
        <v>1165</v>
      </c>
    </row>
    <row r="46" spans="1:105" ht="12" customHeight="1" x14ac:dyDescent="0.25">
      <c r="A46" s="60" t="s">
        <v>1026</v>
      </c>
      <c r="B46" s="264">
        <v>1.5205156562710751</v>
      </c>
      <c r="C46" s="264">
        <v>1.6039649921668619</v>
      </c>
      <c r="D46" s="264">
        <v>1.4672410875997459</v>
      </c>
      <c r="E46" s="264">
        <v>1.712799752600493</v>
      </c>
      <c r="F46" s="264">
        <v>1.678874193985185</v>
      </c>
      <c r="G46" s="264">
        <v>1.7335833703853569</v>
      </c>
      <c r="H46" s="264">
        <v>1.428303015308084</v>
      </c>
      <c r="I46" s="264">
        <v>3.098049443629078</v>
      </c>
      <c r="J46" s="264">
        <v>3.7731758139348388</v>
      </c>
      <c r="K46" s="264">
        <v>3.451181774114271</v>
      </c>
      <c r="L46" s="264">
        <v>3.9667878020923899</v>
      </c>
      <c r="M46" s="264">
        <v>4.0185525500262944</v>
      </c>
      <c r="N46" s="264">
        <v>3.8259606963585941</v>
      </c>
      <c r="O46" s="264">
        <v>3.851229495254552</v>
      </c>
      <c r="P46" s="264">
        <v>3.234361748087641</v>
      </c>
      <c r="Q46" s="264">
        <v>3.5174423369478531</v>
      </c>
      <c r="R46" s="264">
        <v>3.3843145854178558</v>
      </c>
      <c r="S46" s="264">
        <v>3.2412077610333201</v>
      </c>
      <c r="T46" s="264">
        <v>3.267699903832912</v>
      </c>
      <c r="U46" s="264">
        <v>3.9340862842945739</v>
      </c>
      <c r="V46" s="264">
        <v>3.9141276425381979</v>
      </c>
      <c r="W46" s="264">
        <v>3.6291357265919291</v>
      </c>
      <c r="DA46" s="72" t="s">
        <v>1166</v>
      </c>
    </row>
    <row r="47" spans="1:105" ht="12" customHeight="1" x14ac:dyDescent="0.25">
      <c r="A47" s="64" t="s">
        <v>30</v>
      </c>
      <c r="B47" s="231">
        <v>0.1674231412452119</v>
      </c>
      <c r="C47" s="231">
        <v>0.2059957297566819</v>
      </c>
      <c r="D47" s="231">
        <v>0.21563115007322409</v>
      </c>
      <c r="E47" s="231">
        <v>0.237861640315772</v>
      </c>
      <c r="F47" s="231">
        <v>0.21266755233816881</v>
      </c>
      <c r="G47" s="231">
        <v>0.22825607304499931</v>
      </c>
      <c r="H47" s="231">
        <v>6.2395598448664602E-2</v>
      </c>
      <c r="I47" s="231">
        <v>2.4574430815552769E-2</v>
      </c>
      <c r="J47" s="231">
        <v>2.5320310583680911E-2</v>
      </c>
      <c r="K47" s="231">
        <v>0</v>
      </c>
      <c r="L47" s="231">
        <v>0</v>
      </c>
      <c r="M47" s="231">
        <v>7.4121471979790524E-3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1167</v>
      </c>
    </row>
    <row r="48" spans="1:105" ht="12" customHeight="1" x14ac:dyDescent="0.25">
      <c r="A48" s="64" t="s">
        <v>32</v>
      </c>
      <c r="B48" s="231">
        <v>0.95847539421657302</v>
      </c>
      <c r="C48" s="231">
        <v>1.025092524308225</v>
      </c>
      <c r="D48" s="231">
        <v>0.86248988962919582</v>
      </c>
      <c r="E48" s="231">
        <v>1.070109228606877</v>
      </c>
      <c r="F48" s="231">
        <v>1.054010308344526</v>
      </c>
      <c r="G48" s="231">
        <v>1.066842255526002</v>
      </c>
      <c r="H48" s="231">
        <v>0.97540256694252858</v>
      </c>
      <c r="I48" s="231">
        <v>0.99314378912684853</v>
      </c>
      <c r="J48" s="231">
        <v>1.3453011147798071</v>
      </c>
      <c r="K48" s="231">
        <v>1.289296471945115</v>
      </c>
      <c r="L48" s="231">
        <v>1.5283214102371181</v>
      </c>
      <c r="M48" s="231">
        <v>1.430964315941071</v>
      </c>
      <c r="N48" s="231">
        <v>1.177858029250834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3.3202636639014182E-2</v>
      </c>
      <c r="C49" s="231">
        <v>7.0060762126655837E-2</v>
      </c>
      <c r="D49" s="231">
        <v>5.3201932656727582E-2</v>
      </c>
      <c r="E49" s="231">
        <v>6.7533606084566447E-2</v>
      </c>
      <c r="F49" s="231">
        <v>6.5377627173201863E-2</v>
      </c>
      <c r="G49" s="231">
        <v>6.4131554710658359E-2</v>
      </c>
      <c r="H49" s="231">
        <v>6.2417853735559407E-2</v>
      </c>
      <c r="I49" s="231">
        <v>3.0195563150396419E-2</v>
      </c>
      <c r="J49" s="231">
        <v>2.8160223120961909E-2</v>
      </c>
      <c r="K49" s="231">
        <v>1.6105252160226159E-2</v>
      </c>
      <c r="L49" s="231">
        <v>3.5665503916365977E-2</v>
      </c>
      <c r="M49" s="231">
        <v>5.8673108243202023E-2</v>
      </c>
      <c r="N49" s="231">
        <v>3.8013997057457678E-2</v>
      </c>
      <c r="O49" s="231">
        <v>0.38086458292113062</v>
      </c>
      <c r="P49" s="231">
        <v>0.43192388065294018</v>
      </c>
      <c r="Q49" s="231">
        <v>0.46404486574022702</v>
      </c>
      <c r="R49" s="231">
        <v>0.42381799406342102</v>
      </c>
      <c r="S49" s="231">
        <v>0.3289804901014754</v>
      </c>
      <c r="T49" s="231">
        <v>0.38610828241800532</v>
      </c>
      <c r="U49" s="231">
        <v>0.53267689210175706</v>
      </c>
      <c r="V49" s="231">
        <v>0.54369234006578526</v>
      </c>
      <c r="W49" s="231">
        <v>0.54506810101012049</v>
      </c>
      <c r="DA49" s="73" t="s">
        <v>1169</v>
      </c>
    </row>
    <row r="50" spans="1:105" ht="12" customHeight="1" x14ac:dyDescent="0.25">
      <c r="A50" s="64" t="s">
        <v>160</v>
      </c>
      <c r="B50" s="231">
        <v>8.7586515423938305E-3</v>
      </c>
      <c r="C50" s="231">
        <v>1.230815524810531E-2</v>
      </c>
      <c r="D50" s="231">
        <v>1.5635219811102639E-2</v>
      </c>
      <c r="E50" s="231">
        <v>1.7760644490924071E-2</v>
      </c>
      <c r="F50" s="231">
        <v>1.428041973233659E-2</v>
      </c>
      <c r="G50" s="231">
        <v>1.6758142290834541E-2</v>
      </c>
      <c r="H50" s="231">
        <v>1.3779399882991421E-2</v>
      </c>
      <c r="I50" s="231">
        <v>7.8861907572897755E-3</v>
      </c>
      <c r="J50" s="231">
        <v>7.3421671142624078E-3</v>
      </c>
      <c r="K50" s="231">
        <v>3.9168518923188653E-3</v>
      </c>
      <c r="L50" s="231">
        <v>6.6691539602828946E-3</v>
      </c>
      <c r="M50" s="231">
        <v>4.9745821848781301E-3</v>
      </c>
      <c r="N50" s="231">
        <v>4.0159647702248539E-3</v>
      </c>
      <c r="O50" s="231">
        <v>8.8359498419312774E-3</v>
      </c>
      <c r="P50" s="231">
        <v>9.9907948009111437E-3</v>
      </c>
      <c r="Q50" s="231">
        <v>1.0798949918538209E-2</v>
      </c>
      <c r="R50" s="231">
        <v>1.26303949634231E-2</v>
      </c>
      <c r="S50" s="231">
        <v>1.243068553625958E-2</v>
      </c>
      <c r="T50" s="231">
        <v>1.219497062217321E-2</v>
      </c>
      <c r="U50" s="231">
        <v>1.5782945587626419E-2</v>
      </c>
      <c r="V50" s="231">
        <v>6.6309370346852147E-3</v>
      </c>
      <c r="W50" s="231">
        <v>6.3514714108107492E-3</v>
      </c>
      <c r="DA50" s="73" t="s">
        <v>1170</v>
      </c>
    </row>
    <row r="51" spans="1:105" ht="12" customHeight="1" x14ac:dyDescent="0.25">
      <c r="A51" s="64" t="s">
        <v>70</v>
      </c>
      <c r="B51" s="231">
        <v>0.15601576525640609</v>
      </c>
      <c r="C51" s="231">
        <v>0.15637333116569671</v>
      </c>
      <c r="D51" s="231">
        <v>0.15277159212661551</v>
      </c>
      <c r="E51" s="231">
        <v>0.15073280147858559</v>
      </c>
      <c r="F51" s="231">
        <v>0.1561608527790436</v>
      </c>
      <c r="G51" s="231">
        <v>0.13811716753696349</v>
      </c>
      <c r="H51" s="231">
        <v>8.7988174384049003E-2</v>
      </c>
      <c r="I51" s="231">
        <v>4.8477437601129533E-2</v>
      </c>
      <c r="J51" s="231">
        <v>3.6242367334947422E-2</v>
      </c>
      <c r="K51" s="231">
        <v>1.7447443258146251E-2</v>
      </c>
      <c r="L51" s="231">
        <v>3.4774036527382313E-2</v>
      </c>
      <c r="M51" s="231">
        <v>3.5734033210354843E-2</v>
      </c>
      <c r="N51" s="231">
        <v>2.700290960353997E-2</v>
      </c>
      <c r="O51" s="231">
        <v>6.3217063762139869E-2</v>
      </c>
      <c r="P51" s="231">
        <v>8.2341635883736095E-2</v>
      </c>
      <c r="Q51" s="231">
        <v>9.1424791746169395E-2</v>
      </c>
      <c r="R51" s="231">
        <v>6.0619061515505272E-2</v>
      </c>
      <c r="S51" s="231">
        <v>5.763455367286404E-2</v>
      </c>
      <c r="T51" s="231">
        <v>5.2338949736875258E-2</v>
      </c>
      <c r="U51" s="231">
        <v>6.7725254766520665E-2</v>
      </c>
      <c r="V51" s="231">
        <v>6.8124877340723006E-2</v>
      </c>
      <c r="W51" s="231">
        <v>6.7895957790726921E-2</v>
      </c>
      <c r="DA51" s="73" t="s">
        <v>1171</v>
      </c>
    </row>
    <row r="52" spans="1:105" ht="12" customHeight="1" x14ac:dyDescent="0.25">
      <c r="A52" s="64" t="s">
        <v>34</v>
      </c>
      <c r="B52" s="231">
        <v>4.3307988763944198E-2</v>
      </c>
      <c r="C52" s="231">
        <v>4.5192422418791303E-2</v>
      </c>
      <c r="D52" s="231">
        <v>4.8553540543615138E-2</v>
      </c>
      <c r="E52" s="231">
        <v>5.4037754899617187E-2</v>
      </c>
      <c r="F52" s="231">
        <v>4.7597082305420597E-2</v>
      </c>
      <c r="G52" s="231">
        <v>6.6828958574224689E-2</v>
      </c>
      <c r="H52" s="231">
        <v>8.0851527539060247E-2</v>
      </c>
      <c r="I52" s="231">
        <v>7.8025451713890207E-2</v>
      </c>
      <c r="J52" s="231">
        <v>9.3789657563282669E-2</v>
      </c>
      <c r="K52" s="231">
        <v>8.9310349286895949E-2</v>
      </c>
      <c r="L52" s="231">
        <v>7.2400702961154861E-2</v>
      </c>
      <c r="M52" s="231">
        <v>8.2338951152221257E-2</v>
      </c>
      <c r="N52" s="231">
        <v>7.5007886419985306E-2</v>
      </c>
      <c r="O52" s="231">
        <v>0.53700571597161439</v>
      </c>
      <c r="P52" s="231">
        <v>0.49760210400599092</v>
      </c>
      <c r="Q52" s="231">
        <v>0.54636485120839617</v>
      </c>
      <c r="R52" s="231">
        <v>0.57421158861858745</v>
      </c>
      <c r="S52" s="231">
        <v>0.45887387749177722</v>
      </c>
      <c r="T52" s="231">
        <v>0.48061148362981548</v>
      </c>
      <c r="U52" s="231">
        <v>0.55143775275237028</v>
      </c>
      <c r="V52" s="231">
        <v>0.53177343846483471</v>
      </c>
      <c r="W52" s="231">
        <v>0.41747571199455408</v>
      </c>
      <c r="DA52" s="73" t="s">
        <v>1172</v>
      </c>
    </row>
    <row r="53" spans="1:105" ht="12" customHeight="1" x14ac:dyDescent="0.25">
      <c r="A53" s="64" t="s">
        <v>162</v>
      </c>
      <c r="B53" s="231">
        <v>8.6829429162853272E-2</v>
      </c>
      <c r="C53" s="231">
        <v>4.7462238754207048E-2</v>
      </c>
      <c r="D53" s="231">
        <v>5.1780598998394489E-2</v>
      </c>
      <c r="E53" s="231">
        <v>5.0380981626144253E-2</v>
      </c>
      <c r="F53" s="231">
        <v>5.1967365949348053E-2</v>
      </c>
      <c r="G53" s="231">
        <v>5.3733925539001783E-2</v>
      </c>
      <c r="H53" s="231">
        <v>6.8440734100905315E-2</v>
      </c>
      <c r="I53" s="231">
        <v>5.3508732875449778E-2</v>
      </c>
      <c r="J53" s="231">
        <v>4.5089237016562762E-2</v>
      </c>
      <c r="K53" s="231">
        <v>1.6369888716980221E-2</v>
      </c>
      <c r="L53" s="231">
        <v>2.590979028661802E-2</v>
      </c>
      <c r="M53" s="231">
        <v>3.5827808231452117E-2</v>
      </c>
      <c r="N53" s="231">
        <v>2.4421214033517678E-2</v>
      </c>
      <c r="O53" s="231">
        <v>3.410710386889975E-2</v>
      </c>
      <c r="P53" s="231">
        <v>4.0871541382160308E-2</v>
      </c>
      <c r="Q53" s="231">
        <v>4.978365634230468E-2</v>
      </c>
      <c r="R53" s="231">
        <v>7.9530847829270349E-2</v>
      </c>
      <c r="S53" s="231">
        <v>0.15576530778601549</v>
      </c>
      <c r="T53" s="231">
        <v>0.16580028130371741</v>
      </c>
      <c r="U53" s="231">
        <v>0.17749258384808769</v>
      </c>
      <c r="V53" s="231">
        <v>0.18544140660498781</v>
      </c>
      <c r="W53" s="231">
        <v>0.17447248834554421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6.6502649444678777E-2</v>
      </c>
      <c r="C55" s="231">
        <v>4.1479828388499423E-2</v>
      </c>
      <c r="D55" s="231">
        <v>6.7177163760871225E-2</v>
      </c>
      <c r="E55" s="231">
        <v>6.4383095098006354E-2</v>
      </c>
      <c r="F55" s="231">
        <v>7.6812985363139422E-2</v>
      </c>
      <c r="G55" s="231">
        <v>9.8915293162673265E-2</v>
      </c>
      <c r="H55" s="231">
        <v>7.7027160274325226E-2</v>
      </c>
      <c r="I55" s="231">
        <v>8.2802612810752158E-2</v>
      </c>
      <c r="J55" s="231">
        <v>9.0372388918282573E-2</v>
      </c>
      <c r="K55" s="231">
        <v>8.4025471442940286E-2</v>
      </c>
      <c r="L55" s="231">
        <v>0.1028397869669208</v>
      </c>
      <c r="M55" s="231">
        <v>9.791763090857801E-2</v>
      </c>
      <c r="N55" s="231">
        <v>0.14797780666733659</v>
      </c>
      <c r="O55" s="231">
        <v>0.1274142901625217</v>
      </c>
      <c r="P55" s="231">
        <v>0.10676727319012561</v>
      </c>
      <c r="Q55" s="231">
        <v>0.1174277847665683</v>
      </c>
      <c r="R55" s="231">
        <v>0.11655690889407359</v>
      </c>
      <c r="S55" s="231">
        <v>0.1207968435562498</v>
      </c>
      <c r="T55" s="231">
        <v>0.1102770078029354</v>
      </c>
      <c r="U55" s="231">
        <v>0.12205293948015319</v>
      </c>
      <c r="V55" s="231">
        <v>0.1143985726143792</v>
      </c>
      <c r="W55" s="231">
        <v>0.11128158781335851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1.7794352347777691</v>
      </c>
      <c r="J56" s="231">
        <v>2.101558347503051</v>
      </c>
      <c r="K56" s="231">
        <v>1.9347100454116479</v>
      </c>
      <c r="L56" s="231">
        <v>2.1602074172365469</v>
      </c>
      <c r="M56" s="231">
        <v>2.264709972956557</v>
      </c>
      <c r="N56" s="231">
        <v>2.331662888555698</v>
      </c>
      <c r="O56" s="231">
        <v>2.6997847887263142</v>
      </c>
      <c r="P56" s="231">
        <v>2.0648645181717771</v>
      </c>
      <c r="Q56" s="231">
        <v>2.23759743722565</v>
      </c>
      <c r="R56" s="231">
        <v>2.1169477895335751</v>
      </c>
      <c r="S56" s="231">
        <v>2.1067260028886792</v>
      </c>
      <c r="T56" s="231">
        <v>2.0603689283193898</v>
      </c>
      <c r="U56" s="231">
        <v>2.4669179157580592</v>
      </c>
      <c r="V56" s="231">
        <v>2.464066070412803</v>
      </c>
      <c r="W56" s="231">
        <v>2.306590408226814</v>
      </c>
      <c r="DA56" s="73" t="s">
        <v>1176</v>
      </c>
    </row>
    <row r="57" spans="1:105" ht="12" customHeight="1" x14ac:dyDescent="0.25">
      <c r="A57" s="60" t="s">
        <v>1038</v>
      </c>
      <c r="B57" s="264">
        <v>8.8107985311156849</v>
      </c>
      <c r="C57" s="264">
        <v>9.6331290983288511</v>
      </c>
      <c r="D57" s="264">
        <v>9.6250005571950386</v>
      </c>
      <c r="E57" s="264">
        <v>9.9283263678035851</v>
      </c>
      <c r="F57" s="264">
        <v>9.908846609485833</v>
      </c>
      <c r="G57" s="264">
        <v>9.6979910703455943</v>
      </c>
      <c r="H57" s="264">
        <v>9.5401337360837335</v>
      </c>
      <c r="I57" s="264">
        <v>9.6117058974639225</v>
      </c>
      <c r="J57" s="264">
        <v>10.27034356116946</v>
      </c>
      <c r="K57" s="264">
        <v>8.5312777568917717</v>
      </c>
      <c r="L57" s="264">
        <v>10.633552292409821</v>
      </c>
      <c r="M57" s="264">
        <v>10.92887938063622</v>
      </c>
      <c r="N57" s="264">
        <v>10.12554617328334</v>
      </c>
      <c r="O57" s="264">
        <v>12.031504141921999</v>
      </c>
      <c r="P57" s="264">
        <v>11.43805193589062</v>
      </c>
      <c r="Q57" s="264">
        <v>12.374166343617709</v>
      </c>
      <c r="R57" s="264">
        <v>12.03779705774001</v>
      </c>
      <c r="S57" s="264">
        <v>10.380028994982659</v>
      </c>
      <c r="T57" s="264">
        <v>10.37608294829427</v>
      </c>
      <c r="U57" s="264">
        <v>13.08759590622698</v>
      </c>
      <c r="V57" s="264">
        <v>13.12009732820783</v>
      </c>
      <c r="W57" s="264">
        <v>12.870707947965739</v>
      </c>
      <c r="DA57" s="72" t="s">
        <v>1177</v>
      </c>
    </row>
    <row r="58" spans="1:105" ht="12" customHeight="1" x14ac:dyDescent="0.25">
      <c r="A58" s="132" t="s">
        <v>1040</v>
      </c>
      <c r="B58" s="318">
        <v>15.81599470806535</v>
      </c>
      <c r="C58" s="318">
        <v>15.878411808812739</v>
      </c>
      <c r="D58" s="318">
        <v>15.622718566236809</v>
      </c>
      <c r="E58" s="318">
        <v>15.706018593340239</v>
      </c>
      <c r="F58" s="318">
        <v>15.38259358031528</v>
      </c>
      <c r="G58" s="318">
        <v>15.20394633087847</v>
      </c>
      <c r="H58" s="318">
        <v>15.089561826511691</v>
      </c>
      <c r="I58" s="318">
        <v>16.48828947714151</v>
      </c>
      <c r="J58" s="318">
        <v>18.917299751780082</v>
      </c>
      <c r="K58" s="318">
        <v>16.283559394777779</v>
      </c>
      <c r="L58" s="318">
        <v>19.467022707381918</v>
      </c>
      <c r="M58" s="318">
        <v>19.976867772065471</v>
      </c>
      <c r="N58" s="318">
        <v>18.5900283437424</v>
      </c>
      <c r="O58" s="318">
        <v>20.64829100668344</v>
      </c>
      <c r="P58" s="318">
        <v>18.498466648400079</v>
      </c>
      <c r="Q58" s="318">
        <v>20.115359336080179</v>
      </c>
      <c r="R58" s="318">
        <v>19.592082216320421</v>
      </c>
      <c r="S58" s="318">
        <v>18.436023325507819</v>
      </c>
      <c r="T58" s="318">
        <v>18.676169904201931</v>
      </c>
      <c r="U58" s="318">
        <v>22.702187502611501</v>
      </c>
      <c r="V58" s="318">
        <v>22.71221308688493</v>
      </c>
      <c r="W58" s="318">
        <v>21.50741681501928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142.56675484916511</v>
      </c>
      <c r="C61" s="225">
        <v>133.50413258066109</v>
      </c>
      <c r="D61" s="225">
        <v>139.46593864067481</v>
      </c>
      <c r="E61" s="225">
        <v>154.8762635695399</v>
      </c>
      <c r="F61" s="225">
        <v>165.0009414573392</v>
      </c>
      <c r="G61" s="225">
        <v>160.7444493238188</v>
      </c>
      <c r="H61" s="225">
        <v>143.2488814741105</v>
      </c>
      <c r="I61" s="225">
        <v>250.751205499039</v>
      </c>
      <c r="J61" s="225">
        <v>218.05918825689361</v>
      </c>
      <c r="K61" s="225">
        <v>213.3087007198323</v>
      </c>
      <c r="L61" s="225">
        <v>181.25810970830989</v>
      </c>
      <c r="M61" s="225">
        <v>199.90816120629049</v>
      </c>
      <c r="N61" s="225">
        <v>200.1793570627907</v>
      </c>
      <c r="O61" s="225">
        <v>216.6172635993203</v>
      </c>
      <c r="P61" s="225">
        <v>217.7707839811417</v>
      </c>
      <c r="Q61" s="225">
        <v>198.12473882177159</v>
      </c>
      <c r="R61" s="225">
        <v>230.35781383554291</v>
      </c>
      <c r="S61" s="225">
        <v>227.71012788545769</v>
      </c>
      <c r="T61" s="225">
        <v>276.91177434029612</v>
      </c>
      <c r="U61" s="225">
        <v>190.1367268792647</v>
      </c>
      <c r="V61" s="225">
        <v>174.11750806945491</v>
      </c>
      <c r="W61" s="225">
        <v>214.0400936610402</v>
      </c>
      <c r="DA61" s="89" t="s">
        <v>1179</v>
      </c>
    </row>
    <row r="62" spans="1:105" ht="12" customHeight="1" x14ac:dyDescent="0.25">
      <c r="A62" s="55" t="s">
        <v>92</v>
      </c>
      <c r="B62" s="261">
        <v>1.435081458102397</v>
      </c>
      <c r="C62" s="261">
        <v>1.347515059796585</v>
      </c>
      <c r="D62" s="261">
        <v>1.463107841939927</v>
      </c>
      <c r="E62" s="261">
        <v>1.539921231930774</v>
      </c>
      <c r="F62" s="261">
        <v>1.6544826962837129</v>
      </c>
      <c r="G62" s="261">
        <v>1.575678627882882</v>
      </c>
      <c r="H62" s="261">
        <v>1.508401741686217</v>
      </c>
      <c r="I62" s="261">
        <v>1.841033062660884</v>
      </c>
      <c r="J62" s="261">
        <v>1.4816697449959191</v>
      </c>
      <c r="K62" s="261">
        <v>1.339884882595566</v>
      </c>
      <c r="L62" s="261">
        <v>1.2005651726976341</v>
      </c>
      <c r="M62" s="261">
        <v>1.343464412930111</v>
      </c>
      <c r="N62" s="261">
        <v>1.3158736771636099</v>
      </c>
      <c r="O62" s="261">
        <v>1.5346616220672571</v>
      </c>
      <c r="P62" s="261">
        <v>1.663445093064096</v>
      </c>
      <c r="Q62" s="261">
        <v>1.512871053701726</v>
      </c>
      <c r="R62" s="261">
        <v>1.7958110901636319</v>
      </c>
      <c r="S62" s="261">
        <v>1.727248108606906</v>
      </c>
      <c r="T62" s="261">
        <v>2.0735225865157081</v>
      </c>
      <c r="U62" s="261">
        <v>1.4526814652528071</v>
      </c>
      <c r="V62" s="261">
        <v>1.349199330246448</v>
      </c>
      <c r="W62" s="261">
        <v>1.70698534787876</v>
      </c>
      <c r="DA62" s="67" t="s">
        <v>1180</v>
      </c>
    </row>
    <row r="63" spans="1:105" ht="12" customHeight="1" x14ac:dyDescent="0.25">
      <c r="A63" s="202" t="s">
        <v>93</v>
      </c>
      <c r="B63" s="226">
        <v>3.0294560253841198</v>
      </c>
      <c r="C63" s="226">
        <v>2.8446034154705981</v>
      </c>
      <c r="D63" s="226">
        <v>3.0886197034505911</v>
      </c>
      <c r="E63" s="226">
        <v>3.2507727197996821</v>
      </c>
      <c r="F63" s="226">
        <v>3.4926118965943922</v>
      </c>
      <c r="G63" s="226">
        <v>3.326256559415584</v>
      </c>
      <c r="H63" s="226">
        <v>3.1842350963781718</v>
      </c>
      <c r="I63" s="226">
        <v>3.8864195987761412</v>
      </c>
      <c r="J63" s="226">
        <v>3.1278038687382721</v>
      </c>
      <c r="K63" s="226">
        <v>2.8284961163581581</v>
      </c>
      <c r="L63" s="226">
        <v>2.5343922993085308</v>
      </c>
      <c r="M63" s="226">
        <v>2.8360525025680179</v>
      </c>
      <c r="N63" s="226">
        <v>2.77780847729636</v>
      </c>
      <c r="O63" s="226">
        <v>3.2396696867960548</v>
      </c>
      <c r="P63" s="226">
        <v>3.511531510373052</v>
      </c>
      <c r="Q63" s="226">
        <v>3.193669811138272</v>
      </c>
      <c r="R63" s="226">
        <v>3.7909560442245338</v>
      </c>
      <c r="S63" s="226">
        <v>3.710581084342655</v>
      </c>
      <c r="T63" s="226">
        <v>4.5210762421883679</v>
      </c>
      <c r="U63" s="226">
        <v>3.131938141020056</v>
      </c>
      <c r="V63" s="226">
        <v>2.8633433095201322</v>
      </c>
      <c r="W63" s="226">
        <v>3.603444959989675</v>
      </c>
      <c r="DA63" s="174" t="s">
        <v>1181</v>
      </c>
    </row>
    <row r="64" spans="1:105" ht="12" customHeight="1" x14ac:dyDescent="0.25">
      <c r="A64" s="202" t="s">
        <v>94</v>
      </c>
      <c r="B64" s="226">
        <v>18.034703428159009</v>
      </c>
      <c r="C64" s="226">
        <v>16.934254380614629</v>
      </c>
      <c r="D64" s="226">
        <v>18.386911672380869</v>
      </c>
      <c r="E64" s="226">
        <v>19.352227404094268</v>
      </c>
      <c r="F64" s="226">
        <v>20.791924100219681</v>
      </c>
      <c r="G64" s="226">
        <v>19.801591464732489</v>
      </c>
      <c r="H64" s="226">
        <v>18.95612120708509</v>
      </c>
      <c r="I64" s="226">
        <v>23.13630707097829</v>
      </c>
      <c r="J64" s="226">
        <v>18.62017955748037</v>
      </c>
      <c r="K64" s="226">
        <v>16.83836575899825</v>
      </c>
      <c r="L64" s="226">
        <v>15.08753159169687</v>
      </c>
      <c r="M64" s="226">
        <v>16.883349803375051</v>
      </c>
      <c r="N64" s="226">
        <v>16.53661635900912</v>
      </c>
      <c r="O64" s="226">
        <v>19.286129759601131</v>
      </c>
      <c r="P64" s="226">
        <v>20.904554757543771</v>
      </c>
      <c r="Q64" s="226">
        <v>19.01228715938872</v>
      </c>
      <c r="R64" s="226">
        <v>22.568001447754138</v>
      </c>
      <c r="S64" s="226">
        <v>21.6664173623425</v>
      </c>
      <c r="T64" s="226">
        <v>25.968702455408899</v>
      </c>
      <c r="U64" s="226">
        <v>18.168218681034549</v>
      </c>
      <c r="V64" s="226">
        <v>16.85371461663954</v>
      </c>
      <c r="W64" s="226">
        <v>21.45172619393545</v>
      </c>
      <c r="DA64" s="174" t="s">
        <v>1182</v>
      </c>
    </row>
    <row r="65" spans="1:105" ht="12" customHeight="1" x14ac:dyDescent="0.25">
      <c r="A65" s="202" t="s">
        <v>95</v>
      </c>
      <c r="B65" s="226">
        <v>21.343508102121451</v>
      </c>
      <c r="C65" s="226">
        <v>20.04116103244009</v>
      </c>
      <c r="D65" s="226">
        <v>21.760335556153539</v>
      </c>
      <c r="E65" s="226">
        <v>22.902756568120999</v>
      </c>
      <c r="F65" s="226">
        <v>24.606592631783219</v>
      </c>
      <c r="G65" s="226">
        <v>23.434564895728911</v>
      </c>
      <c r="H65" s="226">
        <v>22.433977258339521</v>
      </c>
      <c r="I65" s="226">
        <v>27.38109663902598</v>
      </c>
      <c r="J65" s="226">
        <v>22.03640081086753</v>
      </c>
      <c r="K65" s="226">
        <v>19.92767984432281</v>
      </c>
      <c r="L65" s="226">
        <v>17.85562230347514</v>
      </c>
      <c r="M65" s="226">
        <v>19.980917055538789</v>
      </c>
      <c r="N65" s="226">
        <v>19.570568856103151</v>
      </c>
      <c r="O65" s="226">
        <v>22.824532070757339</v>
      </c>
      <c r="P65" s="226">
        <v>24.73988749613849</v>
      </c>
      <c r="Q65" s="226">
        <v>22.500447908263499</v>
      </c>
      <c r="R65" s="226">
        <v>26.70852468783843</v>
      </c>
      <c r="S65" s="226">
        <v>26.118958135105249</v>
      </c>
      <c r="T65" s="226">
        <v>31.800379086113828</v>
      </c>
      <c r="U65" s="226">
        <v>22.065528110687449</v>
      </c>
      <c r="V65" s="226">
        <v>20.17318971254889</v>
      </c>
      <c r="W65" s="226">
        <v>25.387447797442949</v>
      </c>
      <c r="DA65" s="174" t="s">
        <v>1183</v>
      </c>
    </row>
    <row r="66" spans="1:105" ht="12" customHeight="1" x14ac:dyDescent="0.25">
      <c r="A66" s="56" t="s">
        <v>96</v>
      </c>
      <c r="B66" s="262">
        <v>6.8774245066540356</v>
      </c>
      <c r="C66" s="262">
        <v>6.5337430140165349</v>
      </c>
      <c r="D66" s="262">
        <v>7.0803102158972848</v>
      </c>
      <c r="E66" s="262">
        <v>7.4529523171794967</v>
      </c>
      <c r="F66" s="262">
        <v>8.0099933027428438</v>
      </c>
      <c r="G66" s="262">
        <v>7.6149677446465871</v>
      </c>
      <c r="H66" s="262">
        <v>7.2476299413129199</v>
      </c>
      <c r="I66" s="262">
        <v>8.7917747543522982</v>
      </c>
      <c r="J66" s="262">
        <v>7.0869240700083438</v>
      </c>
      <c r="K66" s="262">
        <v>6.4592785936601196</v>
      </c>
      <c r="L66" s="262">
        <v>5.7845388031419942</v>
      </c>
      <c r="M66" s="262">
        <v>6.4695027367432241</v>
      </c>
      <c r="N66" s="262">
        <v>6.3455602346975519</v>
      </c>
      <c r="O66" s="262">
        <v>7.487078792838135</v>
      </c>
      <c r="P66" s="262">
        <v>8.1039382092206083</v>
      </c>
      <c r="Q66" s="262">
        <v>7.3620964994793576</v>
      </c>
      <c r="R66" s="262">
        <v>8.6680116520769506</v>
      </c>
      <c r="S66" s="262">
        <v>8.3678333721483256</v>
      </c>
      <c r="T66" s="262">
        <v>10.239708727462499</v>
      </c>
      <c r="U66" s="262">
        <v>7.0752712271107603</v>
      </c>
      <c r="V66" s="262">
        <v>6.4728451508923861</v>
      </c>
      <c r="W66" s="262">
        <v>8.1492743199206163</v>
      </c>
      <c r="DA66" s="68" t="s">
        <v>1184</v>
      </c>
    </row>
    <row r="67" spans="1:105" ht="12" customHeight="1" x14ac:dyDescent="0.25">
      <c r="A67" s="37" t="s">
        <v>160</v>
      </c>
      <c r="B67" s="228">
        <v>1.9796780087529071E-2</v>
      </c>
      <c r="C67" s="228">
        <v>2.5006558666395739E-2</v>
      </c>
      <c r="D67" s="228">
        <v>2.8920922968390061E-2</v>
      </c>
      <c r="E67" s="228">
        <v>4.309983481359736E-2</v>
      </c>
      <c r="F67" s="228">
        <v>3.5640288323876473E-2</v>
      </c>
      <c r="G67" s="228">
        <v>4.5230788694702817E-2</v>
      </c>
      <c r="H67" s="228">
        <v>2.150143996490975E-2</v>
      </c>
      <c r="I67" s="228">
        <v>5.0454825326909543E-2</v>
      </c>
      <c r="J67" s="228">
        <v>4.5468280006456953E-2</v>
      </c>
      <c r="K67" s="228">
        <v>3.2042532010528743E-2</v>
      </c>
      <c r="L67" s="228">
        <v>3.5027831507181799E-2</v>
      </c>
      <c r="M67" s="228">
        <v>2.765004485870614E-2</v>
      </c>
      <c r="N67" s="228">
        <v>2.485524960400089E-2</v>
      </c>
      <c r="O67" s="228">
        <v>4.7560805727712631E-2</v>
      </c>
      <c r="P67" s="228">
        <v>4.9029953174996477E-2</v>
      </c>
      <c r="Q67" s="228">
        <v>4.4326591399990387E-2</v>
      </c>
      <c r="R67" s="228">
        <v>5.6255706609996507E-2</v>
      </c>
      <c r="S67" s="228">
        <v>5.9042684326160687E-2</v>
      </c>
      <c r="T67" s="228">
        <v>7.1428968550318356E-2</v>
      </c>
      <c r="U67" s="228">
        <v>5.0971052276597817E-2</v>
      </c>
      <c r="V67" s="228">
        <v>1.917712605037767E-2</v>
      </c>
      <c r="W67" s="228">
        <v>2.1636318576784299E-2</v>
      </c>
      <c r="DA67" s="69" t="s">
        <v>1185</v>
      </c>
    </row>
    <row r="68" spans="1:105" ht="12" customHeight="1" x14ac:dyDescent="0.25">
      <c r="A68" s="37" t="s">
        <v>162</v>
      </c>
      <c r="B68" s="228">
        <v>0.20538842693248621</v>
      </c>
      <c r="C68" s="228">
        <v>0.1009162017056465</v>
      </c>
      <c r="D68" s="228">
        <v>0.1002367414864735</v>
      </c>
      <c r="E68" s="228">
        <v>0.12794850685539469</v>
      </c>
      <c r="F68" s="228">
        <v>0.1357321265364517</v>
      </c>
      <c r="G68" s="228">
        <v>0.15177791018613271</v>
      </c>
      <c r="H68" s="228">
        <v>0.111764431638381</v>
      </c>
      <c r="I68" s="228">
        <v>0.35827112575435771</v>
      </c>
      <c r="J68" s="228">
        <v>0.29221927545616028</v>
      </c>
      <c r="K68" s="228">
        <v>0.14014806844872069</v>
      </c>
      <c r="L68" s="228">
        <v>0.1424157820220808</v>
      </c>
      <c r="M68" s="228">
        <v>0.20840646329069831</v>
      </c>
      <c r="N68" s="228">
        <v>0.1581784068083725</v>
      </c>
      <c r="O68" s="228">
        <v>0.1921288210716853</v>
      </c>
      <c r="P68" s="228">
        <v>0.2099105025556417</v>
      </c>
      <c r="Q68" s="228">
        <v>0.21385593724512489</v>
      </c>
      <c r="R68" s="228">
        <v>0.37071228418723717</v>
      </c>
      <c r="S68" s="228">
        <v>0.77427183958496892</v>
      </c>
      <c r="T68" s="228">
        <v>1.0163202901713071</v>
      </c>
      <c r="U68" s="228">
        <v>0.59988425671419032</v>
      </c>
      <c r="V68" s="228">
        <v>0.56126381545630244</v>
      </c>
      <c r="W68" s="228">
        <v>0.62199613707917578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6.6522392996340196</v>
      </c>
      <c r="C71" s="228">
        <v>6.407820253644493</v>
      </c>
      <c r="D71" s="228">
        <v>6.9511525514424211</v>
      </c>
      <c r="E71" s="228">
        <v>7.2819039755105042</v>
      </c>
      <c r="F71" s="228">
        <v>7.8386208878825157</v>
      </c>
      <c r="G71" s="228">
        <v>7.4179590457657518</v>
      </c>
      <c r="H71" s="228">
        <v>7.1143640697096293</v>
      </c>
      <c r="I71" s="228">
        <v>8.3830488032710306</v>
      </c>
      <c r="J71" s="228">
        <v>6.7492365145457267</v>
      </c>
      <c r="K71" s="228">
        <v>6.2870879932008714</v>
      </c>
      <c r="L71" s="228">
        <v>5.6070951896127319</v>
      </c>
      <c r="M71" s="228">
        <v>6.2334462285938192</v>
      </c>
      <c r="N71" s="228">
        <v>6.1625265782851786</v>
      </c>
      <c r="O71" s="228">
        <v>7.2473891660387384</v>
      </c>
      <c r="P71" s="228">
        <v>7.8449977534899693</v>
      </c>
      <c r="Q71" s="228">
        <v>7.1039139708342427</v>
      </c>
      <c r="R71" s="228">
        <v>8.2410436612797167</v>
      </c>
      <c r="S71" s="228">
        <v>7.5345188482371954</v>
      </c>
      <c r="T71" s="228">
        <v>9.1519594687408734</v>
      </c>
      <c r="U71" s="228">
        <v>6.4244159181199718</v>
      </c>
      <c r="V71" s="228">
        <v>5.8924042093857061</v>
      </c>
      <c r="W71" s="228">
        <v>7.505641864264657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57.794943694493917</v>
      </c>
      <c r="C72" s="263">
        <f t="shared" si="2"/>
        <v>53.82432163544965</v>
      </c>
      <c r="D72" s="263">
        <f t="shared" si="2"/>
        <v>53.52752554580519</v>
      </c>
      <c r="E72" s="263">
        <f t="shared" si="2"/>
        <v>63.595409580623915</v>
      </c>
      <c r="F72" s="263">
        <f t="shared" si="2"/>
        <v>67.075984688459656</v>
      </c>
      <c r="G72" s="263">
        <f t="shared" si="2"/>
        <v>67.126717190258717</v>
      </c>
      <c r="H72" s="263">
        <f t="shared" si="2"/>
        <v>53.73792302670995</v>
      </c>
      <c r="I72" s="263">
        <f t="shared" si="2"/>
        <v>137.78667399336533</v>
      </c>
      <c r="J72" s="263">
        <f t="shared" si="2"/>
        <v>126.50847083909386</v>
      </c>
      <c r="K72" s="263">
        <f t="shared" si="2"/>
        <v>129.59114780365286</v>
      </c>
      <c r="L72" s="263">
        <f t="shared" si="2"/>
        <v>106.7204604615804</v>
      </c>
      <c r="M72" s="263">
        <f t="shared" si="2"/>
        <v>116.52873793975222</v>
      </c>
      <c r="N72" s="263">
        <f t="shared" si="2"/>
        <v>118.45437588751643</v>
      </c>
      <c r="O72" s="263">
        <f t="shared" si="2"/>
        <v>119.03324372433094</v>
      </c>
      <c r="P72" s="263">
        <f t="shared" si="2"/>
        <v>113.09916399999146</v>
      </c>
      <c r="Q72" s="263">
        <f t="shared" si="2"/>
        <v>102.94210644340376</v>
      </c>
      <c r="R72" s="263">
        <f t="shared" si="2"/>
        <v>118.21184795665238</v>
      </c>
      <c r="S72" s="263">
        <f t="shared" si="2"/>
        <v>118.26425597540954</v>
      </c>
      <c r="T72" s="263">
        <f t="shared" si="2"/>
        <v>143.28507494370925</v>
      </c>
      <c r="U72" s="263">
        <f t="shared" si="2"/>
        <v>97.634215201641226</v>
      </c>
      <c r="V72" s="263">
        <f t="shared" si="2"/>
        <v>89.286182227409881</v>
      </c>
      <c r="W72" s="263">
        <f t="shared" si="2"/>
        <v>107.69222644567833</v>
      </c>
      <c r="DA72" s="70"/>
    </row>
    <row r="73" spans="1:105" ht="12" customHeight="1" x14ac:dyDescent="0.25">
      <c r="A73" s="60" t="s">
        <v>1054</v>
      </c>
      <c r="B73" s="264">
        <v>57.71528387317391</v>
      </c>
      <c r="C73" s="264">
        <v>53.749522530295472</v>
      </c>
      <c r="D73" s="264">
        <v>53.446310010197237</v>
      </c>
      <c r="E73" s="264">
        <v>63.50993021672447</v>
      </c>
      <c r="F73" s="264">
        <v>66.984146141442764</v>
      </c>
      <c r="G73" s="264">
        <v>67.039252971941195</v>
      </c>
      <c r="H73" s="264">
        <v>53.654193275661257</v>
      </c>
      <c r="I73" s="264">
        <v>137.68448023705429</v>
      </c>
      <c r="J73" s="264">
        <v>126.426224952301</v>
      </c>
      <c r="K73" s="264">
        <v>129.51677224139169</v>
      </c>
      <c r="L73" s="264">
        <v>106.6538183858988</v>
      </c>
      <c r="M73" s="264">
        <v>116.4541636816294</v>
      </c>
      <c r="N73" s="264">
        <v>118.3813331613278</v>
      </c>
      <c r="O73" s="264">
        <v>118.9480563156927</v>
      </c>
      <c r="P73" s="264">
        <v>113.006827960012</v>
      </c>
      <c r="Q73" s="264">
        <v>102.8581286056736</v>
      </c>
      <c r="R73" s="264">
        <v>118.1121644231782</v>
      </c>
      <c r="S73" s="264">
        <v>118.1667754676885</v>
      </c>
      <c r="T73" s="264">
        <v>143.16639303022251</v>
      </c>
      <c r="U73" s="264">
        <v>97.55186060378324</v>
      </c>
      <c r="V73" s="264">
        <v>89.210890355039737</v>
      </c>
      <c r="W73" s="264">
        <v>107.59747353319371</v>
      </c>
      <c r="DA73" s="72" t="s">
        <v>1190</v>
      </c>
    </row>
    <row r="74" spans="1:105" ht="12" customHeight="1" x14ac:dyDescent="0.25">
      <c r="A74" s="64" t="s">
        <v>30</v>
      </c>
      <c r="B74" s="231">
        <v>6.3549981113665126</v>
      </c>
      <c r="C74" s="231">
        <v>6.9030011077383806</v>
      </c>
      <c r="D74" s="231">
        <v>7.8546664158117956</v>
      </c>
      <c r="E74" s="231">
        <v>8.8198145491055975</v>
      </c>
      <c r="F74" s="231">
        <v>8.4850636553941392</v>
      </c>
      <c r="G74" s="231">
        <v>8.8268709106525947</v>
      </c>
      <c r="H74" s="231">
        <v>2.3438902409605888</v>
      </c>
      <c r="I74" s="231">
        <v>1.0824315537632849</v>
      </c>
      <c r="J74" s="231">
        <v>0.84107845258979685</v>
      </c>
      <c r="K74" s="231">
        <v>0</v>
      </c>
      <c r="L74" s="231">
        <v>0</v>
      </c>
      <c r="M74" s="231">
        <v>0.21292292734331211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1191</v>
      </c>
    </row>
    <row r="75" spans="1:105" ht="12" customHeight="1" x14ac:dyDescent="0.25">
      <c r="A75" s="64" t="s">
        <v>32</v>
      </c>
      <c r="B75" s="231">
        <v>36.381525724191327</v>
      </c>
      <c r="C75" s="231">
        <v>34.351269510257772</v>
      </c>
      <c r="D75" s="231">
        <v>31.417401278744538</v>
      </c>
      <c r="E75" s="231">
        <v>39.679222471809723</v>
      </c>
      <c r="F75" s="231">
        <v>42.053169190210284</v>
      </c>
      <c r="G75" s="231">
        <v>41.255764834353343</v>
      </c>
      <c r="H75" s="231">
        <v>36.640990943383287</v>
      </c>
      <c r="I75" s="231">
        <v>43.745069126670231</v>
      </c>
      <c r="J75" s="231">
        <v>44.687594812347591</v>
      </c>
      <c r="K75" s="231">
        <v>47.96494746367641</v>
      </c>
      <c r="L75" s="231">
        <v>40.744866641133477</v>
      </c>
      <c r="M75" s="231">
        <v>41.106187307918887</v>
      </c>
      <c r="N75" s="231">
        <v>36.101089376760783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1.2602958680860259</v>
      </c>
      <c r="C76" s="231">
        <v>2.3477647771657901</v>
      </c>
      <c r="D76" s="231">
        <v>1.937954852780658</v>
      </c>
      <c r="E76" s="231">
        <v>2.504119120289825</v>
      </c>
      <c r="F76" s="231">
        <v>2.6084530625581581</v>
      </c>
      <c r="G76" s="231">
        <v>2.4800258200308072</v>
      </c>
      <c r="H76" s="231">
        <v>2.344726260664856</v>
      </c>
      <c r="I76" s="231">
        <v>1.330025935614159</v>
      </c>
      <c r="J76" s="231">
        <v>0.9354133634690549</v>
      </c>
      <c r="K76" s="231">
        <v>0.59915433770565207</v>
      </c>
      <c r="L76" s="231">
        <v>0.95083808355187238</v>
      </c>
      <c r="M76" s="231">
        <v>1.6854562692548549</v>
      </c>
      <c r="N76" s="231">
        <v>1.165120643794457</v>
      </c>
      <c r="O76" s="231">
        <v>11.573417153458131</v>
      </c>
      <c r="P76" s="231">
        <v>14.942153739491429</v>
      </c>
      <c r="Q76" s="231">
        <v>13.436209147223019</v>
      </c>
      <c r="R76" s="231">
        <v>14.648050796300989</v>
      </c>
      <c r="S76" s="231">
        <v>12.05976251825437</v>
      </c>
      <c r="T76" s="231">
        <v>17.19221006196533</v>
      </c>
      <c r="U76" s="231">
        <v>13.206139958971599</v>
      </c>
      <c r="V76" s="231">
        <v>12.25740068299775</v>
      </c>
      <c r="W76" s="231">
        <v>15.95108137565791</v>
      </c>
      <c r="DA76" s="73" t="s">
        <v>1193</v>
      </c>
    </row>
    <row r="77" spans="1:105" ht="12" customHeight="1" x14ac:dyDescent="0.25">
      <c r="A77" s="64" t="s">
        <v>160</v>
      </c>
      <c r="B77" s="231">
        <v>0.33245830651634628</v>
      </c>
      <c r="C77" s="231">
        <v>0.41245131349200181</v>
      </c>
      <c r="D77" s="231">
        <v>0.56953476300803241</v>
      </c>
      <c r="E77" s="231">
        <v>0.65855759875611031</v>
      </c>
      <c r="F77" s="231">
        <v>0.56976378917431758</v>
      </c>
      <c r="G77" s="231">
        <v>0.6480526749199903</v>
      </c>
      <c r="H77" s="231">
        <v>0.5176230650084952</v>
      </c>
      <c r="I77" s="231">
        <v>0.34736355762447058</v>
      </c>
      <c r="J77" s="231">
        <v>0.2438887364635868</v>
      </c>
      <c r="K77" s="231">
        <v>0.14571636495261711</v>
      </c>
      <c r="L77" s="231">
        <v>0.17779884970580531</v>
      </c>
      <c r="M77" s="231">
        <v>0.14290091289645959</v>
      </c>
      <c r="N77" s="231">
        <v>0.12308843638483639</v>
      </c>
      <c r="O77" s="231">
        <v>0.26849998149835719</v>
      </c>
      <c r="P77" s="231">
        <v>0.34562569605841897</v>
      </c>
      <c r="Q77" s="231">
        <v>0.31267870929767361</v>
      </c>
      <c r="R77" s="231">
        <v>0.43653329871095647</v>
      </c>
      <c r="S77" s="231">
        <v>0.45568390836839401</v>
      </c>
      <c r="T77" s="231">
        <v>0.5430044010527576</v>
      </c>
      <c r="U77" s="231">
        <v>0.39129121515414089</v>
      </c>
      <c r="V77" s="231">
        <v>0.1494927298921136</v>
      </c>
      <c r="W77" s="231">
        <v>0.1858718885608128</v>
      </c>
      <c r="DA77" s="73" t="s">
        <v>1194</v>
      </c>
    </row>
    <row r="78" spans="1:105" ht="12" customHeight="1" x14ac:dyDescent="0.25">
      <c r="A78" s="64" t="s">
        <v>70</v>
      </c>
      <c r="B78" s="231">
        <v>5.9220003051771517</v>
      </c>
      <c r="C78" s="231">
        <v>5.2401342471155319</v>
      </c>
      <c r="D78" s="231">
        <v>5.564919046063328</v>
      </c>
      <c r="E78" s="231">
        <v>5.5891120306048103</v>
      </c>
      <c r="F78" s="231">
        <v>6.2305451007582109</v>
      </c>
      <c r="G78" s="231">
        <v>5.3411170714104399</v>
      </c>
      <c r="H78" s="231">
        <v>3.305275185851269</v>
      </c>
      <c r="I78" s="231">
        <v>2.135288849573016</v>
      </c>
      <c r="J78" s="231">
        <v>1.2038823195128909</v>
      </c>
      <c r="K78" s="231">
        <v>0.64908709320356039</v>
      </c>
      <c r="L78" s="231">
        <v>0.92707166921274187</v>
      </c>
      <c r="M78" s="231">
        <v>1.0265034886255899</v>
      </c>
      <c r="N78" s="231">
        <v>0.82763323662192434</v>
      </c>
      <c r="O78" s="231">
        <v>1.920991037088668</v>
      </c>
      <c r="P78" s="231">
        <v>2.848560678506753</v>
      </c>
      <c r="Q78" s="231">
        <v>2.647163483176004</v>
      </c>
      <c r="R78" s="231">
        <v>2.0951236255682448</v>
      </c>
      <c r="S78" s="231">
        <v>2.11276671733917</v>
      </c>
      <c r="T78" s="231">
        <v>2.3304918834267498</v>
      </c>
      <c r="U78" s="231">
        <v>1.6790463533620399</v>
      </c>
      <c r="V78" s="231">
        <v>1.5358574261765019</v>
      </c>
      <c r="W78" s="231">
        <v>1.9869332763944121</v>
      </c>
      <c r="DA78" s="73" t="s">
        <v>1195</v>
      </c>
    </row>
    <row r="79" spans="1:105" ht="12" customHeight="1" x14ac:dyDescent="0.25">
      <c r="A79" s="64" t="s">
        <v>34</v>
      </c>
      <c r="B79" s="231">
        <v>1.6438718372799519</v>
      </c>
      <c r="C79" s="231">
        <v>1.514416548278851</v>
      </c>
      <c r="D79" s="231">
        <v>1.768630664665952</v>
      </c>
      <c r="E79" s="231">
        <v>2.0036983526723109</v>
      </c>
      <c r="F79" s="231">
        <v>1.899040397711127</v>
      </c>
      <c r="G79" s="231">
        <v>2.5843368921524288</v>
      </c>
      <c r="H79" s="231">
        <v>3.0371870945588388</v>
      </c>
      <c r="I79" s="231">
        <v>3.436792150575334</v>
      </c>
      <c r="J79" s="231">
        <v>3.115461786756053</v>
      </c>
      <c r="K79" s="231">
        <v>3.3225610282216862</v>
      </c>
      <c r="L79" s="231">
        <v>1.930194111733925</v>
      </c>
      <c r="M79" s="231">
        <v>2.3652863394953978</v>
      </c>
      <c r="N79" s="231">
        <v>2.2989752112418209</v>
      </c>
      <c r="O79" s="231">
        <v>16.318112640097969</v>
      </c>
      <c r="P79" s="231">
        <v>17.21425341870896</v>
      </c>
      <c r="Q79" s="231">
        <v>15.819747083759211</v>
      </c>
      <c r="R79" s="231">
        <v>19.845973119893308</v>
      </c>
      <c r="S79" s="231">
        <v>16.82139262019588</v>
      </c>
      <c r="T79" s="231">
        <v>21.400145920234952</v>
      </c>
      <c r="U79" s="231">
        <v>13.671259725149531</v>
      </c>
      <c r="V79" s="231">
        <v>11.98869218398451</v>
      </c>
      <c r="W79" s="231">
        <v>12.217168904298459</v>
      </c>
      <c r="DA79" s="73" t="s">
        <v>1196</v>
      </c>
    </row>
    <row r="80" spans="1:105" ht="12" customHeight="1" x14ac:dyDescent="0.25">
      <c r="A80" s="64" t="s">
        <v>162</v>
      </c>
      <c r="B80" s="231">
        <v>3.2958458086315829</v>
      </c>
      <c r="C80" s="231">
        <v>1.590479021497325</v>
      </c>
      <c r="D80" s="231">
        <v>1.886180785128647</v>
      </c>
      <c r="E80" s="231">
        <v>1.8681066613119861</v>
      </c>
      <c r="F80" s="231">
        <v>2.073407077080657</v>
      </c>
      <c r="G80" s="231">
        <v>2.0779399992651308</v>
      </c>
      <c r="H80" s="231">
        <v>2.570975721553062</v>
      </c>
      <c r="I80" s="231">
        <v>2.3569026400245781</v>
      </c>
      <c r="J80" s="231">
        <v>1.497753575060299</v>
      </c>
      <c r="K80" s="231">
        <v>0.60899945775203401</v>
      </c>
      <c r="L80" s="231">
        <v>0.69075192093539872</v>
      </c>
      <c r="M80" s="231">
        <v>1.0291972899587789</v>
      </c>
      <c r="N80" s="231">
        <v>0.74850483557324921</v>
      </c>
      <c r="O80" s="231">
        <v>1.0364201836347811</v>
      </c>
      <c r="P80" s="231">
        <v>1.413927041910753</v>
      </c>
      <c r="Q80" s="231">
        <v>1.441463246579985</v>
      </c>
      <c r="R80" s="231">
        <v>2.7487551618719328</v>
      </c>
      <c r="S80" s="231">
        <v>5.7025172307925933</v>
      </c>
      <c r="T80" s="231">
        <v>7.3660772136464194</v>
      </c>
      <c r="U80" s="231">
        <v>4.4004009536227002</v>
      </c>
      <c r="V80" s="231">
        <v>4.1807276955585042</v>
      </c>
      <c r="W80" s="231">
        <v>5.1058296279965676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2.5242879119250161</v>
      </c>
      <c r="C82" s="231">
        <v>1.3900060047498219</v>
      </c>
      <c r="D82" s="231">
        <v>2.447022203994289</v>
      </c>
      <c r="E82" s="231">
        <v>2.3872994321741152</v>
      </c>
      <c r="F82" s="231">
        <v>3.0647038685558821</v>
      </c>
      <c r="G82" s="231">
        <v>3.8251447691564628</v>
      </c>
      <c r="H82" s="231">
        <v>2.8935247636808592</v>
      </c>
      <c r="I82" s="231">
        <v>3.647212076369962</v>
      </c>
      <c r="J82" s="231">
        <v>3.0019485257507661</v>
      </c>
      <c r="K82" s="231">
        <v>3.125950788720409</v>
      </c>
      <c r="L82" s="231">
        <v>2.7416964633896339</v>
      </c>
      <c r="M82" s="231">
        <v>2.812802829558072</v>
      </c>
      <c r="N82" s="231">
        <v>4.5354872078024391</v>
      </c>
      <c r="O82" s="231">
        <v>3.8717664952006938</v>
      </c>
      <c r="P82" s="231">
        <v>3.6935512987646582</v>
      </c>
      <c r="Q82" s="231">
        <v>3.400068381969656</v>
      </c>
      <c r="R82" s="231">
        <v>4.028454539579382</v>
      </c>
      <c r="S82" s="231">
        <v>4.4281691166359094</v>
      </c>
      <c r="T82" s="231">
        <v>4.9102947786562252</v>
      </c>
      <c r="U82" s="231">
        <v>3.025939786535516</v>
      </c>
      <c r="V82" s="231">
        <v>2.579085704845121</v>
      </c>
      <c r="W82" s="231">
        <v>3.2565869467205228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79.603394346839252</v>
      </c>
      <c r="J83" s="231">
        <v>70.899203380350926</v>
      </c>
      <c r="K83" s="231">
        <v>73.100355707159338</v>
      </c>
      <c r="L83" s="231">
        <v>58.490600646235933</v>
      </c>
      <c r="M83" s="231">
        <v>66.072906316578042</v>
      </c>
      <c r="N83" s="231">
        <v>72.581434213148299</v>
      </c>
      <c r="O83" s="231">
        <v>83.958848824714124</v>
      </c>
      <c r="P83" s="231">
        <v>72.54875608657099</v>
      </c>
      <c r="Q83" s="231">
        <v>65.800798553668031</v>
      </c>
      <c r="R83" s="231">
        <v>74.309273881253347</v>
      </c>
      <c r="S83" s="231">
        <v>76.58648335610215</v>
      </c>
      <c r="T83" s="231">
        <v>89.424168771240019</v>
      </c>
      <c r="U83" s="231">
        <v>61.17778261098772</v>
      </c>
      <c r="V83" s="231">
        <v>56.519633931585247</v>
      </c>
      <c r="W83" s="231">
        <v>68.894001513565044</v>
      </c>
      <c r="DA83" s="73" t="s">
        <v>1200</v>
      </c>
    </row>
    <row r="84" spans="1:105" ht="12" customHeight="1" x14ac:dyDescent="0.25">
      <c r="A84" s="60" t="s">
        <v>1066</v>
      </c>
      <c r="B84" s="264">
        <v>7.9659821320004043E-2</v>
      </c>
      <c r="C84" s="264">
        <v>7.4799105154176745E-2</v>
      </c>
      <c r="D84" s="264">
        <v>8.1215535607955053E-2</v>
      </c>
      <c r="E84" s="264">
        <v>8.5479363899448491E-2</v>
      </c>
      <c r="F84" s="264">
        <v>9.1838547016886513E-2</v>
      </c>
      <c r="G84" s="264">
        <v>8.7464218317524545E-2</v>
      </c>
      <c r="H84" s="264">
        <v>8.3729751048691528E-2</v>
      </c>
      <c r="I84" s="264">
        <v>0.1021937563110243</v>
      </c>
      <c r="J84" s="264">
        <v>8.2245886792866027E-2</v>
      </c>
      <c r="K84" s="264">
        <v>7.4375562261164374E-2</v>
      </c>
      <c r="L84" s="264">
        <v>6.6642075681594748E-2</v>
      </c>
      <c r="M84" s="264">
        <v>7.4574258122816969E-2</v>
      </c>
      <c r="N84" s="264">
        <v>7.3042726188627616E-2</v>
      </c>
      <c r="O84" s="264">
        <v>8.5187408638250472E-2</v>
      </c>
      <c r="P84" s="264">
        <v>9.233603997945905E-2</v>
      </c>
      <c r="Q84" s="264">
        <v>8.3977837730160848E-2</v>
      </c>
      <c r="R84" s="264">
        <v>9.9683533474173899E-2</v>
      </c>
      <c r="S84" s="264">
        <v>9.748050772104673E-2</v>
      </c>
      <c r="T84" s="264">
        <v>0.1186819134867291</v>
      </c>
      <c r="U84" s="264">
        <v>8.2354597857986461E-2</v>
      </c>
      <c r="V84" s="264">
        <v>7.5291872370149865E-2</v>
      </c>
      <c r="W84" s="264">
        <v>9.4752912484626722E-2</v>
      </c>
      <c r="DA84" s="72" t="s">
        <v>1201</v>
      </c>
    </row>
    <row r="85" spans="1:105" ht="12" customHeight="1" x14ac:dyDescent="0.25">
      <c r="A85" s="57" t="s">
        <v>1012</v>
      </c>
      <c r="B85" s="263">
        <v>19.087521520051439</v>
      </c>
      <c r="C85" s="263">
        <v>17.809707611297291</v>
      </c>
      <c r="D85" s="263">
        <v>18.865595392377529</v>
      </c>
      <c r="E85" s="263">
        <v>20.560473186336761</v>
      </c>
      <c r="F85" s="263">
        <v>21.968651798860801</v>
      </c>
      <c r="G85" s="263">
        <v>21.25111125579518</v>
      </c>
      <c r="H85" s="263">
        <v>20.50570483928314</v>
      </c>
      <c r="I85" s="263">
        <v>27.684522759557691</v>
      </c>
      <c r="J85" s="263">
        <v>22.62351702417266</v>
      </c>
      <c r="K85" s="263">
        <v>20.979807105776938</v>
      </c>
      <c r="L85" s="263">
        <v>18.492707914845941</v>
      </c>
      <c r="M85" s="263">
        <v>20.74998601854762</v>
      </c>
      <c r="N85" s="263">
        <v>20.273951163033889</v>
      </c>
      <c r="O85" s="263">
        <v>26.059762383934771</v>
      </c>
      <c r="P85" s="263">
        <v>27.442614060182709</v>
      </c>
      <c r="Q85" s="263">
        <v>24.96765385900046</v>
      </c>
      <c r="R85" s="263">
        <v>29.05011258371022</v>
      </c>
      <c r="S85" s="263">
        <v>29.031465071547789</v>
      </c>
      <c r="T85" s="263">
        <v>36.191921626538957</v>
      </c>
      <c r="U85" s="263">
        <v>24.750755047250049</v>
      </c>
      <c r="V85" s="263">
        <v>22.549887142115601</v>
      </c>
      <c r="W85" s="263">
        <v>27.732669525094821</v>
      </c>
      <c r="DA85" s="70" t="s">
        <v>1202</v>
      </c>
    </row>
    <row r="86" spans="1:105" ht="12" customHeight="1" x14ac:dyDescent="0.25">
      <c r="A86" s="60" t="s">
        <v>1014</v>
      </c>
      <c r="B86" s="264">
        <v>11.81075295634203</v>
      </c>
      <c r="C86" s="264">
        <v>11.08441980798259</v>
      </c>
      <c r="D86" s="264">
        <v>10.920148541807301</v>
      </c>
      <c r="E86" s="264">
        <v>13.33316374037965</v>
      </c>
      <c r="F86" s="264">
        <v>13.779698217807381</v>
      </c>
      <c r="G86" s="264">
        <v>13.98488060619102</v>
      </c>
      <c r="H86" s="264">
        <v>8.3127753075120996</v>
      </c>
      <c r="I86" s="264">
        <v>15.76846509546078</v>
      </c>
      <c r="J86" s="264">
        <v>13.0907884055861</v>
      </c>
      <c r="K86" s="264">
        <v>8.8986236452976577</v>
      </c>
      <c r="L86" s="264">
        <v>9.3142038337285733</v>
      </c>
      <c r="M86" s="264">
        <v>11.87253318035639</v>
      </c>
      <c r="N86" s="264">
        <v>10.069875642866259</v>
      </c>
      <c r="O86" s="264">
        <v>20.625914091908001</v>
      </c>
      <c r="P86" s="264">
        <v>21.616920288435391</v>
      </c>
      <c r="Q86" s="264">
        <v>19.696256236022201</v>
      </c>
      <c r="R86" s="264">
        <v>22.246122778810591</v>
      </c>
      <c r="S86" s="264">
        <v>22.815809543999531</v>
      </c>
      <c r="T86" s="264">
        <v>29.150278256385011</v>
      </c>
      <c r="U86" s="264">
        <v>19.978122907174029</v>
      </c>
      <c r="V86" s="264">
        <v>18.16324780413364</v>
      </c>
      <c r="W86" s="264">
        <v>21.931678208119301</v>
      </c>
      <c r="DA86" s="72" t="s">
        <v>1203</v>
      </c>
    </row>
    <row r="87" spans="1:105" ht="12" customHeight="1" x14ac:dyDescent="0.25">
      <c r="A87" s="59" t="s">
        <v>30</v>
      </c>
      <c r="B87" s="232">
        <v>4.3810257151760839</v>
      </c>
      <c r="C87" s="232">
        <v>4.648919673763837</v>
      </c>
      <c r="D87" s="232">
        <v>4.8251794670765609</v>
      </c>
      <c r="E87" s="232">
        <v>6.0632475983490659</v>
      </c>
      <c r="F87" s="232">
        <v>5.8684380596590939</v>
      </c>
      <c r="G87" s="232">
        <v>6.3868642236304174</v>
      </c>
      <c r="H87" s="232">
        <v>1.766019447550903</v>
      </c>
      <c r="I87" s="232">
        <v>2.3652758941004519</v>
      </c>
      <c r="J87" s="232">
        <v>2.3439491104092989</v>
      </c>
      <c r="K87" s="232">
        <v>0</v>
      </c>
      <c r="L87" s="232">
        <v>0</v>
      </c>
      <c r="M87" s="232">
        <v>0.62097730602952839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1204</v>
      </c>
    </row>
    <row r="88" spans="1:105" ht="12" customHeight="1" x14ac:dyDescent="0.25">
      <c r="A88" s="59" t="s">
        <v>33</v>
      </c>
      <c r="B88" s="297">
        <v>0.86025150715151422</v>
      </c>
      <c r="C88" s="297">
        <v>1.565529426277775</v>
      </c>
      <c r="D88" s="297">
        <v>1.1787506200546001</v>
      </c>
      <c r="E88" s="297">
        <v>1.70448579991202</v>
      </c>
      <c r="F88" s="297">
        <v>1.7862531175844989</v>
      </c>
      <c r="G88" s="297">
        <v>1.7767636642166289</v>
      </c>
      <c r="H88" s="297">
        <v>1.7492138674515141</v>
      </c>
      <c r="I88" s="297">
        <v>2.8776238540666199</v>
      </c>
      <c r="J88" s="297">
        <v>2.581117614967491</v>
      </c>
      <c r="K88" s="297">
        <v>2.6530290600870678</v>
      </c>
      <c r="L88" s="297">
        <v>3.2132884271658888</v>
      </c>
      <c r="M88" s="297">
        <v>4.8670223725745103</v>
      </c>
      <c r="N88" s="297">
        <v>4.0823617906602614</v>
      </c>
      <c r="O88" s="297">
        <v>16.107099356543149</v>
      </c>
      <c r="P88" s="297">
        <v>16.494849022990881</v>
      </c>
      <c r="Q88" s="297">
        <v>14.811386835256179</v>
      </c>
      <c r="R88" s="297">
        <v>16.331848545117499</v>
      </c>
      <c r="S88" s="297">
        <v>13.50819843892223</v>
      </c>
      <c r="T88" s="297">
        <v>18.23423454076994</v>
      </c>
      <c r="U88" s="297">
        <v>13.39209649664387</v>
      </c>
      <c r="V88" s="297">
        <v>12.266653323212539</v>
      </c>
      <c r="W88" s="297">
        <v>15.03830969527915</v>
      </c>
      <c r="DA88" s="122" t="s">
        <v>1205</v>
      </c>
    </row>
    <row r="89" spans="1:105" ht="12" customHeight="1" x14ac:dyDescent="0.25">
      <c r="A89" s="59" t="s">
        <v>160</v>
      </c>
      <c r="B89" s="297">
        <v>0.22269412251612519</v>
      </c>
      <c r="C89" s="297">
        <v>0.26989695222373722</v>
      </c>
      <c r="D89" s="297">
        <v>0.33995164986307841</v>
      </c>
      <c r="E89" s="297">
        <v>0.43989680259417552</v>
      </c>
      <c r="F89" s="297">
        <v>0.38288949839773129</v>
      </c>
      <c r="G89" s="297">
        <v>0.45561960812747782</v>
      </c>
      <c r="H89" s="297">
        <v>0.37895096830965441</v>
      </c>
      <c r="I89" s="297">
        <v>0.73752510162586382</v>
      </c>
      <c r="J89" s="297">
        <v>0.66041146671764517</v>
      </c>
      <c r="K89" s="297">
        <v>0.63318448527855298</v>
      </c>
      <c r="L89" s="297">
        <v>0.5896451432202694</v>
      </c>
      <c r="M89" s="297">
        <v>0.40494821962324468</v>
      </c>
      <c r="N89" s="297">
        <v>0.42323003956676819</v>
      </c>
      <c r="O89" s="297">
        <v>0.366706516427458</v>
      </c>
      <c r="P89" s="297">
        <v>0.37442065999124241</v>
      </c>
      <c r="Q89" s="297">
        <v>0.33824852917613141</v>
      </c>
      <c r="R89" s="297">
        <v>0.47762991592860732</v>
      </c>
      <c r="S89" s="297">
        <v>0.50088843645260883</v>
      </c>
      <c r="T89" s="297">
        <v>0.56516832569407272</v>
      </c>
      <c r="U89" s="297">
        <v>0.38939593093336489</v>
      </c>
      <c r="V89" s="297">
        <v>0.14681364394466759</v>
      </c>
      <c r="W89" s="297">
        <v>0.17196546653623601</v>
      </c>
      <c r="DA89" s="122" t="s">
        <v>1206</v>
      </c>
    </row>
    <row r="90" spans="1:105" ht="12" customHeight="1" x14ac:dyDescent="0.25">
      <c r="A90" s="59" t="s">
        <v>70</v>
      </c>
      <c r="B90" s="297">
        <v>4.0916888660154713</v>
      </c>
      <c r="C90" s="297">
        <v>3.5369613403506661</v>
      </c>
      <c r="D90" s="297">
        <v>3.4262447013907238</v>
      </c>
      <c r="E90" s="297">
        <v>3.8509019877061159</v>
      </c>
      <c r="F90" s="297">
        <v>4.3188414884613282</v>
      </c>
      <c r="G90" s="297">
        <v>3.8733505717253869</v>
      </c>
      <c r="H90" s="297">
        <v>2.495971571425728</v>
      </c>
      <c r="I90" s="297">
        <v>4.6764015352165487</v>
      </c>
      <c r="J90" s="297">
        <v>3.3625558633956492</v>
      </c>
      <c r="K90" s="297">
        <v>2.9092933875203451</v>
      </c>
      <c r="L90" s="297">
        <v>3.1713027087036698</v>
      </c>
      <c r="M90" s="297">
        <v>3.0004578524808552</v>
      </c>
      <c r="N90" s="297">
        <v>2.935349129114718</v>
      </c>
      <c r="O90" s="297">
        <v>2.7062151199015099</v>
      </c>
      <c r="P90" s="297">
        <v>3.1830383153624799</v>
      </c>
      <c r="Q90" s="297">
        <v>2.9537992758782958</v>
      </c>
      <c r="R90" s="297">
        <v>2.3645385984987461</v>
      </c>
      <c r="S90" s="297">
        <v>2.395474047485187</v>
      </c>
      <c r="T90" s="297">
        <v>2.5019848154419408</v>
      </c>
      <c r="U90" s="297">
        <v>1.723521110962108</v>
      </c>
      <c r="V90" s="297">
        <v>1.555821818431733</v>
      </c>
      <c r="W90" s="297">
        <v>1.8961532033413711</v>
      </c>
      <c r="DA90" s="122" t="s">
        <v>1207</v>
      </c>
    </row>
    <row r="91" spans="1:105" ht="12" customHeight="1" x14ac:dyDescent="0.25">
      <c r="A91" s="59" t="s">
        <v>162</v>
      </c>
      <c r="B91" s="297">
        <v>2.2550927454828389</v>
      </c>
      <c r="C91" s="297">
        <v>1.063112415366571</v>
      </c>
      <c r="D91" s="297">
        <v>1.1500221034223339</v>
      </c>
      <c r="E91" s="297">
        <v>1.274631551818276</v>
      </c>
      <c r="F91" s="297">
        <v>1.423276053704722</v>
      </c>
      <c r="G91" s="297">
        <v>1.492282538491108</v>
      </c>
      <c r="H91" s="297">
        <v>1.922619452774301</v>
      </c>
      <c r="I91" s="297">
        <v>5.1116387104512917</v>
      </c>
      <c r="J91" s="297">
        <v>4.1427543500960136</v>
      </c>
      <c r="K91" s="297">
        <v>2.7031167124116919</v>
      </c>
      <c r="L91" s="297">
        <v>2.3399675546387448</v>
      </c>
      <c r="M91" s="297">
        <v>2.9791274296482548</v>
      </c>
      <c r="N91" s="297">
        <v>2.6289346835245189</v>
      </c>
      <c r="O91" s="297">
        <v>1.445893099035882</v>
      </c>
      <c r="P91" s="297">
        <v>1.5646122900907919</v>
      </c>
      <c r="Q91" s="297">
        <v>1.5928215957115881</v>
      </c>
      <c r="R91" s="297">
        <v>3.0721057192657448</v>
      </c>
      <c r="S91" s="297">
        <v>6.4112486211395039</v>
      </c>
      <c r="T91" s="297">
        <v>7.8488905744790634</v>
      </c>
      <c r="U91" s="297">
        <v>4.4731093686346846</v>
      </c>
      <c r="V91" s="297">
        <v>4.1939590185446951</v>
      </c>
      <c r="W91" s="297">
        <v>4.8252498429625454</v>
      </c>
      <c r="DA91" s="122" t="s">
        <v>1208</v>
      </c>
    </row>
    <row r="92" spans="1:105" ht="12" customHeight="1" x14ac:dyDescent="0.25">
      <c r="A92" s="60" t="s">
        <v>1021</v>
      </c>
      <c r="B92" s="264">
        <v>7.2767685637094042</v>
      </c>
      <c r="C92" s="264">
        <v>6.7252878033147017</v>
      </c>
      <c r="D92" s="264">
        <v>7.9454468505702307</v>
      </c>
      <c r="E92" s="264">
        <v>7.2273094459571068</v>
      </c>
      <c r="F92" s="264">
        <v>8.1889535810534309</v>
      </c>
      <c r="G92" s="264">
        <v>7.2662306496041644</v>
      </c>
      <c r="H92" s="264">
        <v>12.192929531771041</v>
      </c>
      <c r="I92" s="264">
        <v>11.91605766409692</v>
      </c>
      <c r="J92" s="264">
        <v>9.5327286185865656</v>
      </c>
      <c r="K92" s="264">
        <v>12.081183460479281</v>
      </c>
      <c r="L92" s="264">
        <v>9.1785040811173655</v>
      </c>
      <c r="M92" s="264">
        <v>8.8774528381912283</v>
      </c>
      <c r="N92" s="264">
        <v>10.204075520167621</v>
      </c>
      <c r="O92" s="264">
        <v>5.4338482920267666</v>
      </c>
      <c r="P92" s="264">
        <v>5.8256937717473214</v>
      </c>
      <c r="Q92" s="264">
        <v>5.2713976229782649</v>
      </c>
      <c r="R92" s="264">
        <v>6.8039898048996204</v>
      </c>
      <c r="S92" s="264">
        <v>6.2156555275482601</v>
      </c>
      <c r="T92" s="264">
        <v>7.0416433701539471</v>
      </c>
      <c r="U92" s="264">
        <v>4.7726321400760172</v>
      </c>
      <c r="V92" s="264">
        <v>4.3866393379819622</v>
      </c>
      <c r="W92" s="264">
        <v>5.8009913169755212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9.3654514830482469</v>
      </c>
      <c r="C93" s="263">
        <f t="shared" si="3"/>
        <v>8.9117834514500682</v>
      </c>
      <c r="D93" s="263">
        <f t="shared" si="3"/>
        <v>9.5855291147003747</v>
      </c>
      <c r="E93" s="263">
        <f t="shared" si="3"/>
        <v>10.214075883970152</v>
      </c>
      <c r="F93" s="263">
        <f t="shared" si="3"/>
        <v>10.94608851375196</v>
      </c>
      <c r="G93" s="263">
        <f t="shared" si="3"/>
        <v>10.466387044024456</v>
      </c>
      <c r="H93" s="263">
        <f t="shared" si="3"/>
        <v>9.7901802632532995</v>
      </c>
      <c r="I93" s="263">
        <f t="shared" si="3"/>
        <v>13.060979273173979</v>
      </c>
      <c r="J93" s="263">
        <f t="shared" si="3"/>
        <v>10.793803432547872</v>
      </c>
      <c r="K93" s="263">
        <f t="shared" si="3"/>
        <v>10.116765145435872</v>
      </c>
      <c r="L93" s="263">
        <f t="shared" si="3"/>
        <v>8.8985418650871448</v>
      </c>
      <c r="M93" s="263">
        <f t="shared" si="3"/>
        <v>9.874910492656646</v>
      </c>
      <c r="N93" s="263">
        <f t="shared" si="3"/>
        <v>9.7710015424564922</v>
      </c>
      <c r="O93" s="263">
        <f t="shared" si="3"/>
        <v>11.165030129076994</v>
      </c>
      <c r="P93" s="263">
        <f t="shared" si="3"/>
        <v>11.816072143969411</v>
      </c>
      <c r="Q93" s="263">
        <f t="shared" si="3"/>
        <v>10.731461918484976</v>
      </c>
      <c r="R93" s="263">
        <f t="shared" si="3"/>
        <v>12.558573919225594</v>
      </c>
      <c r="S93" s="263">
        <f t="shared" si="3"/>
        <v>12.085030375234467</v>
      </c>
      <c r="T93" s="263">
        <f t="shared" si="3"/>
        <v>14.742322157776872</v>
      </c>
      <c r="U93" s="263">
        <f t="shared" si="3"/>
        <v>10.191125630486876</v>
      </c>
      <c r="V93" s="263">
        <f t="shared" si="3"/>
        <v>9.3059202007241009</v>
      </c>
      <c r="W93" s="263">
        <f t="shared" si="3"/>
        <v>11.656879330516698</v>
      </c>
      <c r="DA93" s="70"/>
    </row>
    <row r="94" spans="1:105" ht="12" customHeight="1" x14ac:dyDescent="0.25">
      <c r="A94" s="60" t="s">
        <v>1024</v>
      </c>
      <c r="B94" s="264">
        <v>0.1997585842432453</v>
      </c>
      <c r="C94" s="264">
        <v>9.8351234852517927E-2</v>
      </c>
      <c r="D94" s="264">
        <v>9.7806848569180802E-2</v>
      </c>
      <c r="E94" s="264">
        <v>0.12513635459532629</v>
      </c>
      <c r="F94" s="264">
        <v>0.13243479581163289</v>
      </c>
      <c r="G94" s="264">
        <v>0.1484473629612359</v>
      </c>
      <c r="H94" s="264">
        <v>0.10891493657132351</v>
      </c>
      <c r="I94" s="264">
        <v>0.35003332988998992</v>
      </c>
      <c r="J94" s="264">
        <v>0.28575168383557897</v>
      </c>
      <c r="K94" s="264">
        <v>0.13686896220453759</v>
      </c>
      <c r="L94" s="264">
        <v>0.13929608176459549</v>
      </c>
      <c r="M94" s="264">
        <v>0.20305754335446891</v>
      </c>
      <c r="N94" s="264">
        <v>0.15410486391553491</v>
      </c>
      <c r="O94" s="264">
        <v>0.1875011839511635</v>
      </c>
      <c r="P94" s="264">
        <v>0.20482432340882439</v>
      </c>
      <c r="Q94" s="264">
        <v>0.208659656312249</v>
      </c>
      <c r="R94" s="264">
        <v>0.36206317975586311</v>
      </c>
      <c r="S94" s="264">
        <v>0.7564622418287329</v>
      </c>
      <c r="T94" s="264">
        <v>0.99255520196408953</v>
      </c>
      <c r="U94" s="264">
        <v>0.58612178893545386</v>
      </c>
      <c r="V94" s="264">
        <v>0.54505317569825806</v>
      </c>
      <c r="W94" s="264">
        <v>0.60384265099288637</v>
      </c>
      <c r="DA94" s="72" t="s">
        <v>1210</v>
      </c>
    </row>
    <row r="95" spans="1:105" ht="12" customHeight="1" x14ac:dyDescent="0.25">
      <c r="A95" s="60" t="s">
        <v>1026</v>
      </c>
      <c r="B95" s="264">
        <v>0.98959231077159659</v>
      </c>
      <c r="C95" s="264">
        <v>0.92159495083672049</v>
      </c>
      <c r="D95" s="264">
        <v>0.91639603716459439</v>
      </c>
      <c r="E95" s="264">
        <v>1.0889479247510629</v>
      </c>
      <c r="F95" s="264">
        <v>1.1485171953902991</v>
      </c>
      <c r="G95" s="264">
        <v>1.1494620628859189</v>
      </c>
      <c r="H95" s="264">
        <v>0.91996042543812939</v>
      </c>
      <c r="I95" s="264">
        <v>2.3607525392160889</v>
      </c>
      <c r="J95" s="264">
        <v>2.1677173132787542</v>
      </c>
      <c r="K95" s="264">
        <v>2.220708161250339</v>
      </c>
      <c r="L95" s="264">
        <v>1.828697556457356</v>
      </c>
      <c r="M95" s="264">
        <v>1.996735304809649</v>
      </c>
      <c r="N95" s="264">
        <v>2.0297787548402169</v>
      </c>
      <c r="O95" s="264">
        <v>2.039495849485859</v>
      </c>
      <c r="P95" s="264">
        <v>1.937626924952117</v>
      </c>
      <c r="Q95" s="264">
        <v>1.763616261373731</v>
      </c>
      <c r="R95" s="264">
        <v>2.025163559424072</v>
      </c>
      <c r="S95" s="264">
        <v>2.0260999261211392</v>
      </c>
      <c r="T95" s="264">
        <v>2.4547459909395619</v>
      </c>
      <c r="U95" s="264">
        <v>1.672634433664058</v>
      </c>
      <c r="V95" s="264">
        <v>1.5296192829343249</v>
      </c>
      <c r="W95" s="264">
        <v>1.844877566588383</v>
      </c>
      <c r="DA95" s="72" t="s">
        <v>1211</v>
      </c>
    </row>
    <row r="96" spans="1:105" ht="12" customHeight="1" x14ac:dyDescent="0.25">
      <c r="A96" s="64" t="s">
        <v>30</v>
      </c>
      <c r="B96" s="231">
        <v>0.1089634641630756</v>
      </c>
      <c r="C96" s="231">
        <v>0.11835958101630061</v>
      </c>
      <c r="D96" s="231">
        <v>0.134676934204184</v>
      </c>
      <c r="E96" s="231">
        <v>0.15122546532744591</v>
      </c>
      <c r="F96" s="231">
        <v>0.14548579139343701</v>
      </c>
      <c r="G96" s="231">
        <v>0.15134645444263889</v>
      </c>
      <c r="H96" s="231">
        <v>4.0188587911031387E-2</v>
      </c>
      <c r="I96" s="231">
        <v>1.8559484951932759E-2</v>
      </c>
      <c r="J96" s="231">
        <v>1.4421219364831031E-2</v>
      </c>
      <c r="K96" s="231">
        <v>0</v>
      </c>
      <c r="L96" s="231">
        <v>0</v>
      </c>
      <c r="M96" s="231">
        <v>3.6507988447035539E-3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1212</v>
      </c>
    </row>
    <row r="97" spans="1:105" ht="12" customHeight="1" x14ac:dyDescent="0.25">
      <c r="A97" s="64" t="s">
        <v>32</v>
      </c>
      <c r="B97" s="231">
        <v>0.62380145595251812</v>
      </c>
      <c r="C97" s="231">
        <v>0.58899046996447624</v>
      </c>
      <c r="D97" s="231">
        <v>0.5386860575474387</v>
      </c>
      <c r="E97" s="231">
        <v>0.68034411026694097</v>
      </c>
      <c r="F97" s="231">
        <v>0.72104804969263947</v>
      </c>
      <c r="G97" s="231">
        <v>0.70737567097115861</v>
      </c>
      <c r="H97" s="231">
        <v>0.62825027381485876</v>
      </c>
      <c r="I97" s="231">
        <v>0.75005754345853459</v>
      </c>
      <c r="J97" s="231">
        <v>0.76621818772220385</v>
      </c>
      <c r="K97" s="231">
        <v>0.82241202002785019</v>
      </c>
      <c r="L97" s="231">
        <v>0.6986157569645246</v>
      </c>
      <c r="M97" s="231">
        <v>0.70481099901443689</v>
      </c>
      <c r="N97" s="231">
        <v>0.61899306492583683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2.1609165140654099E-2</v>
      </c>
      <c r="C98" s="231">
        <v>4.0255021115187493E-2</v>
      </c>
      <c r="D98" s="231">
        <v>3.3228377168662372E-2</v>
      </c>
      <c r="E98" s="231">
        <v>4.2935889081657047E-2</v>
      </c>
      <c r="F98" s="231">
        <v>4.472480979888184E-2</v>
      </c>
      <c r="G98" s="231">
        <v>4.2522782828384023E-2</v>
      </c>
      <c r="H98" s="231">
        <v>4.0202922392566898E-2</v>
      </c>
      <c r="I98" s="231">
        <v>2.2804764192147251E-2</v>
      </c>
      <c r="J98" s="231">
        <v>1.6038695641107791E-2</v>
      </c>
      <c r="K98" s="231">
        <v>1.027316311675546E-2</v>
      </c>
      <c r="L98" s="231">
        <v>1.6303169509473449E-2</v>
      </c>
      <c r="M98" s="231">
        <v>2.889900997215112E-2</v>
      </c>
      <c r="N98" s="231">
        <v>1.9977280762473369E-2</v>
      </c>
      <c r="O98" s="231">
        <v>0.1984390243939804</v>
      </c>
      <c r="P98" s="231">
        <v>0.25619973522889677</v>
      </c>
      <c r="Q98" s="231">
        <v>0.23037865129848289</v>
      </c>
      <c r="R98" s="231">
        <v>0.25115701531789192</v>
      </c>
      <c r="S98" s="231">
        <v>0.2067779530292336</v>
      </c>
      <c r="T98" s="231">
        <v>0.29477943693176117</v>
      </c>
      <c r="U98" s="231">
        <v>0.22643386086585909</v>
      </c>
      <c r="V98" s="231">
        <v>0.2101666777312523</v>
      </c>
      <c r="W98" s="231">
        <v>0.27349891430023759</v>
      </c>
      <c r="DA98" s="73" t="s">
        <v>1214</v>
      </c>
    </row>
    <row r="99" spans="1:105" ht="12" customHeight="1" x14ac:dyDescent="0.25">
      <c r="A99" s="64" t="s">
        <v>160</v>
      </c>
      <c r="B99" s="231">
        <v>5.7003649935028948E-3</v>
      </c>
      <c r="C99" s="231">
        <v>7.0719334811942683E-3</v>
      </c>
      <c r="D99" s="231">
        <v>9.7653027823334879E-3</v>
      </c>
      <c r="E99" s="231">
        <v>1.129169766125269E-2</v>
      </c>
      <c r="F99" s="231">
        <v>9.7692296890020819E-3</v>
      </c>
      <c r="G99" s="231">
        <v>1.111157913534698E-2</v>
      </c>
      <c r="H99" s="231">
        <v>8.8752193636618369E-3</v>
      </c>
      <c r="I99" s="231">
        <v>5.955931992343828E-3</v>
      </c>
      <c r="J99" s="231">
        <v>4.1817418557365104E-3</v>
      </c>
      <c r="K99" s="231">
        <v>2.4984680769753898E-3</v>
      </c>
      <c r="L99" s="231">
        <v>3.0485577255330901E-3</v>
      </c>
      <c r="M99" s="231">
        <v>2.4501940407211128E-3</v>
      </c>
      <c r="N99" s="231">
        <v>2.1104872404162089E-3</v>
      </c>
      <c r="O99" s="231">
        <v>4.6037288444593458E-3</v>
      </c>
      <c r="P99" s="231">
        <v>5.926134435656258E-3</v>
      </c>
      <c r="Q99" s="231">
        <v>5.3612219450034724E-3</v>
      </c>
      <c r="R99" s="231">
        <v>7.4848457256035759E-3</v>
      </c>
      <c r="S99" s="231">
        <v>7.8132040874065427E-3</v>
      </c>
      <c r="T99" s="231">
        <v>9.3104104136046157E-3</v>
      </c>
      <c r="U99" s="231">
        <v>6.7091202157110391E-3</v>
      </c>
      <c r="V99" s="231">
        <v>2.5632180263129899E-3</v>
      </c>
      <c r="W99" s="231">
        <v>3.1869788964837709E-3</v>
      </c>
      <c r="DA99" s="73" t="s">
        <v>1215</v>
      </c>
    </row>
    <row r="100" spans="1:105" ht="12" customHeight="1" x14ac:dyDescent="0.25">
      <c r="A100" s="64" t="s">
        <v>70</v>
      </c>
      <c r="B100" s="231">
        <v>0.1015392383630683</v>
      </c>
      <c r="C100" s="231">
        <v>8.9847891413849704E-2</v>
      </c>
      <c r="D100" s="231">
        <v>9.5416685641744395E-2</v>
      </c>
      <c r="E100" s="231">
        <v>9.5831501092179971E-2</v>
      </c>
      <c r="F100" s="231">
        <v>0.1068295797899001</v>
      </c>
      <c r="G100" s="231">
        <v>9.1579353510819236E-2</v>
      </c>
      <c r="H100" s="231">
        <v>5.6672595011230252E-2</v>
      </c>
      <c r="I100" s="231">
        <v>3.6611886575090333E-2</v>
      </c>
      <c r="J100" s="231">
        <v>2.0641892519869809E-2</v>
      </c>
      <c r="K100" s="231">
        <v>1.11293153797323E-2</v>
      </c>
      <c r="L100" s="231">
        <v>1.589566807646834E-2</v>
      </c>
      <c r="M100" s="231">
        <v>1.7600536481052569E-2</v>
      </c>
      <c r="N100" s="231">
        <v>1.419068628164101E-2</v>
      </c>
      <c r="O100" s="231">
        <v>3.2937513805553417E-2</v>
      </c>
      <c r="P100" s="231">
        <v>4.8841720165684492E-2</v>
      </c>
      <c r="Q100" s="231">
        <v>4.5388542730947702E-2</v>
      </c>
      <c r="R100" s="231">
        <v>3.5923209431564858E-2</v>
      </c>
      <c r="S100" s="231">
        <v>3.6225719733569292E-2</v>
      </c>
      <c r="T100" s="231">
        <v>3.9958858267466077E-2</v>
      </c>
      <c r="U100" s="231">
        <v>2.8789104881947289E-2</v>
      </c>
      <c r="V100" s="231">
        <v>2.6333972518017151E-2</v>
      </c>
      <c r="W100" s="231">
        <v>3.4068166357058158E-2</v>
      </c>
      <c r="DA100" s="73" t="s">
        <v>1216</v>
      </c>
    </row>
    <row r="101" spans="1:105" ht="12" customHeight="1" x14ac:dyDescent="0.25">
      <c r="A101" s="64" t="s">
        <v>34</v>
      </c>
      <c r="B101" s="231">
        <v>2.8185998939915771E-2</v>
      </c>
      <c r="C101" s="231">
        <v>2.5966344976752129E-2</v>
      </c>
      <c r="D101" s="231">
        <v>3.0325126879637319E-2</v>
      </c>
      <c r="E101" s="231">
        <v>3.43556221133283E-2</v>
      </c>
      <c r="F101" s="231">
        <v>3.2561145840487728E-2</v>
      </c>
      <c r="G101" s="231">
        <v>4.4311311411674562E-2</v>
      </c>
      <c r="H101" s="231">
        <v>5.2075928479442958E-2</v>
      </c>
      <c r="I101" s="231">
        <v>5.8927598682579213E-2</v>
      </c>
      <c r="J101" s="231">
        <v>5.3418034561717287E-2</v>
      </c>
      <c r="K101" s="231">
        <v>5.6968979877543402E-2</v>
      </c>
      <c r="L101" s="231">
        <v>3.3095310688687797E-2</v>
      </c>
      <c r="M101" s="231">
        <v>4.0555447660644457E-2</v>
      </c>
      <c r="N101" s="231">
        <v>3.9418470100549163E-2</v>
      </c>
      <c r="O101" s="231">
        <v>0.27979207085649399</v>
      </c>
      <c r="P101" s="231">
        <v>0.29515739463851048</v>
      </c>
      <c r="Q101" s="231">
        <v>0.27124704275631217</v>
      </c>
      <c r="R101" s="231">
        <v>0.34028113666360438</v>
      </c>
      <c r="S101" s="231">
        <v>0.28842136218190101</v>
      </c>
      <c r="T101" s="231">
        <v>0.36692914650806963</v>
      </c>
      <c r="U101" s="231">
        <v>0.23440885316095039</v>
      </c>
      <c r="V101" s="231">
        <v>0.20555937362361229</v>
      </c>
      <c r="W101" s="231">
        <v>0.209476859433954</v>
      </c>
      <c r="DA101" s="73" t="s">
        <v>1217</v>
      </c>
    </row>
    <row r="102" spans="1:105" ht="12" customHeight="1" x14ac:dyDescent="0.25">
      <c r="A102" s="64" t="s">
        <v>162</v>
      </c>
      <c r="B102" s="231">
        <v>5.6510917920418909E-2</v>
      </c>
      <c r="C102" s="231">
        <v>2.7270520120387848E-2</v>
      </c>
      <c r="D102" s="231">
        <v>3.2340653574364817E-2</v>
      </c>
      <c r="E102" s="231">
        <v>3.2030752751695278E-2</v>
      </c>
      <c r="F102" s="231">
        <v>3.5550855213450999E-2</v>
      </c>
      <c r="G102" s="231">
        <v>3.562857717266267E-2</v>
      </c>
      <c r="H102" s="231">
        <v>4.4082219379188048E-2</v>
      </c>
      <c r="I102" s="231">
        <v>4.0411699870191331E-2</v>
      </c>
      <c r="J102" s="231">
        <v>2.568063989024668E-2</v>
      </c>
      <c r="K102" s="231">
        <v>1.044196857767864E-2</v>
      </c>
      <c r="L102" s="231">
        <v>1.18437048860484E-2</v>
      </c>
      <c r="M102" s="231">
        <v>1.7646724681251471E-2</v>
      </c>
      <c r="N102" s="231">
        <v>1.2833942417858049E-2</v>
      </c>
      <c r="O102" s="231">
        <v>1.7770569173795221E-2</v>
      </c>
      <c r="P102" s="231">
        <v>2.4243341360697428E-2</v>
      </c>
      <c r="Q102" s="231">
        <v>2.471548001409787E-2</v>
      </c>
      <c r="R102" s="231">
        <v>4.7130444309337008E-2</v>
      </c>
      <c r="S102" s="231">
        <v>9.777595854913286E-2</v>
      </c>
      <c r="T102" s="231">
        <v>0.1262995324980544</v>
      </c>
      <c r="U102" s="231">
        <v>7.5449736287982599E-2</v>
      </c>
      <c r="V102" s="231">
        <v>7.1683195564728547E-2</v>
      </c>
      <c r="W102" s="231">
        <v>8.7545090327861966E-2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4.328170529844285E-2</v>
      </c>
      <c r="C104" s="231">
        <v>2.383318874857206E-2</v>
      </c>
      <c r="D104" s="231">
        <v>4.1956899366229268E-2</v>
      </c>
      <c r="E104" s="231">
        <v>4.0932886456562539E-2</v>
      </c>
      <c r="F104" s="231">
        <v>5.2547733972500073E-2</v>
      </c>
      <c r="G104" s="231">
        <v>6.5586333413233944E-2</v>
      </c>
      <c r="H104" s="231">
        <v>4.9612679086149178E-2</v>
      </c>
      <c r="I104" s="231">
        <v>6.2535480800201076E-2</v>
      </c>
      <c r="J104" s="231">
        <v>5.147172428265355E-2</v>
      </c>
      <c r="K104" s="231">
        <v>5.3597880089539779E-2</v>
      </c>
      <c r="L104" s="231">
        <v>4.700941512480615E-2</v>
      </c>
      <c r="M104" s="231">
        <v>4.822861233713939E-2</v>
      </c>
      <c r="N104" s="231">
        <v>7.7765939370704334E-2</v>
      </c>
      <c r="O104" s="231">
        <v>6.6385714417919864E-2</v>
      </c>
      <c r="P104" s="231">
        <v>6.3330017967681618E-2</v>
      </c>
      <c r="Q104" s="231">
        <v>5.8297929094284523E-2</v>
      </c>
      <c r="R104" s="231">
        <v>6.9072304061102055E-2</v>
      </c>
      <c r="S104" s="231">
        <v>7.5925852123477855E-2</v>
      </c>
      <c r="T104" s="231">
        <v>8.4192429292350282E-2</v>
      </c>
      <c r="U104" s="231">
        <v>5.1883080956398327E-2</v>
      </c>
      <c r="V104" s="231">
        <v>4.422127400333134E-2</v>
      </c>
      <c r="W104" s="231">
        <v>5.5837781356416212E-2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1.3648881486930691</v>
      </c>
      <c r="J105" s="231">
        <v>1.215645177440388</v>
      </c>
      <c r="K105" s="231">
        <v>1.2533863661042639</v>
      </c>
      <c r="L105" s="231">
        <v>1.0028859734818141</v>
      </c>
      <c r="M105" s="231">
        <v>1.1328929817775479</v>
      </c>
      <c r="N105" s="231">
        <v>1.244488883740738</v>
      </c>
      <c r="O105" s="231">
        <v>1.4395672279936571</v>
      </c>
      <c r="P105" s="231">
        <v>1.2439285811549901</v>
      </c>
      <c r="Q105" s="231">
        <v>1.128227393534603</v>
      </c>
      <c r="R105" s="231">
        <v>1.274114603914968</v>
      </c>
      <c r="S105" s="231">
        <v>1.3131598764164181</v>
      </c>
      <c r="T105" s="231">
        <v>1.5332761770282559</v>
      </c>
      <c r="U105" s="231">
        <v>1.0489606772952089</v>
      </c>
      <c r="V105" s="231">
        <v>0.96909157146707015</v>
      </c>
      <c r="W105" s="231">
        <v>1.181263775916372</v>
      </c>
      <c r="DA105" s="73" t="s">
        <v>1221</v>
      </c>
    </row>
    <row r="106" spans="1:105" ht="12" customHeight="1" x14ac:dyDescent="0.25">
      <c r="A106" s="60" t="s">
        <v>1038</v>
      </c>
      <c r="B106" s="264">
        <v>8.176100588033405</v>
      </c>
      <c r="C106" s="264">
        <v>7.8918372657608291</v>
      </c>
      <c r="D106" s="264">
        <v>8.5713262289665995</v>
      </c>
      <c r="E106" s="264">
        <v>8.9999916046237622</v>
      </c>
      <c r="F106" s="264">
        <v>9.6651365225500285</v>
      </c>
      <c r="G106" s="264">
        <v>9.1684776181773007</v>
      </c>
      <c r="H106" s="264">
        <v>8.7613049012438466</v>
      </c>
      <c r="I106" s="264">
        <v>10.3501934040679</v>
      </c>
      <c r="J106" s="264">
        <v>8.3403344354335385</v>
      </c>
      <c r="K106" s="264">
        <v>7.7591880219809957</v>
      </c>
      <c r="L106" s="264">
        <v>6.9305482268651932</v>
      </c>
      <c r="M106" s="264">
        <v>7.675117644492528</v>
      </c>
      <c r="N106" s="264">
        <v>7.5871179237007409</v>
      </c>
      <c r="O106" s="264">
        <v>8.9380330956399714</v>
      </c>
      <c r="P106" s="264">
        <v>9.6736208956084688</v>
      </c>
      <c r="Q106" s="264">
        <v>8.7591860007989961</v>
      </c>
      <c r="R106" s="264">
        <v>10.171347180045659</v>
      </c>
      <c r="S106" s="264">
        <v>9.3024682072845941</v>
      </c>
      <c r="T106" s="264">
        <v>11.29502096487322</v>
      </c>
      <c r="U106" s="264">
        <v>7.9323694078873652</v>
      </c>
      <c r="V106" s="264">
        <v>7.2312477420915178</v>
      </c>
      <c r="W106" s="264">
        <v>9.2081591129354301</v>
      </c>
      <c r="DA106" s="72" t="s">
        <v>1222</v>
      </c>
    </row>
    <row r="107" spans="1:105" ht="12" customHeight="1" x14ac:dyDescent="0.25">
      <c r="A107" s="132" t="s">
        <v>1040</v>
      </c>
      <c r="B107" s="318">
        <v>5.5986646311503909</v>
      </c>
      <c r="C107" s="318">
        <v>5.2570429801256147</v>
      </c>
      <c r="D107" s="318">
        <v>5.7080035979695296</v>
      </c>
      <c r="E107" s="318">
        <v>6.0076746774838448</v>
      </c>
      <c r="F107" s="318">
        <v>6.454611828642987</v>
      </c>
      <c r="G107" s="318">
        <v>6.1471745413339569</v>
      </c>
      <c r="H107" s="318">
        <v>5.8847081000622161</v>
      </c>
      <c r="I107" s="318">
        <v>7.182398347148399</v>
      </c>
      <c r="J107" s="318">
        <v>5.7804189089887688</v>
      </c>
      <c r="K107" s="318">
        <v>5.2272754690316932</v>
      </c>
      <c r="L107" s="318">
        <v>4.6837492964762406</v>
      </c>
      <c r="M107" s="318">
        <v>5.24124024417877</v>
      </c>
      <c r="N107" s="318">
        <v>5.133600865514107</v>
      </c>
      <c r="O107" s="318">
        <v>5.9871554299176042</v>
      </c>
      <c r="P107" s="318">
        <v>6.4895767106581248</v>
      </c>
      <c r="Q107" s="318">
        <v>5.9021441689108052</v>
      </c>
      <c r="R107" s="318">
        <v>7.0059744538970694</v>
      </c>
      <c r="S107" s="318">
        <v>6.7383384007202238</v>
      </c>
      <c r="T107" s="318">
        <v>8.0890665145817398</v>
      </c>
      <c r="U107" s="318">
        <v>5.666993374780902</v>
      </c>
      <c r="V107" s="318">
        <v>5.2632263793580059</v>
      </c>
      <c r="W107" s="318">
        <v>6.6594397405829007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18.973794551211441</v>
      </c>
      <c r="C110" s="225">
        <v>22.348933614036579</v>
      </c>
      <c r="D110" s="225">
        <v>23.03964800555223</v>
      </c>
      <c r="E110" s="225">
        <v>21.835994700024511</v>
      </c>
      <c r="F110" s="225">
        <v>24.134362351704901</v>
      </c>
      <c r="G110" s="225">
        <v>27.636842404227941</v>
      </c>
      <c r="H110" s="225">
        <v>31.306508608653829</v>
      </c>
      <c r="I110" s="225">
        <v>33.957496646925897</v>
      </c>
      <c r="J110" s="225">
        <v>36.152444220425828</v>
      </c>
      <c r="K110" s="225">
        <v>38.108399380327462</v>
      </c>
      <c r="L110" s="225">
        <v>40.930821496587811</v>
      </c>
      <c r="M110" s="225">
        <v>41.775144561563913</v>
      </c>
      <c r="N110" s="225">
        <v>61.334800165375363</v>
      </c>
      <c r="O110" s="225">
        <v>26.770553514926291</v>
      </c>
      <c r="P110" s="225">
        <v>21.94789253124593</v>
      </c>
      <c r="Q110" s="225">
        <v>18.785066453496839</v>
      </c>
      <c r="R110" s="225">
        <v>21.469847353224729</v>
      </c>
      <c r="S110" s="225">
        <v>22.420980254181281</v>
      </c>
      <c r="T110" s="225">
        <v>20.75585314802392</v>
      </c>
      <c r="U110" s="225">
        <v>22.220328063292239</v>
      </c>
      <c r="V110" s="225">
        <v>20.33302931308846</v>
      </c>
      <c r="W110" s="225">
        <v>19.645688388322728</v>
      </c>
      <c r="DA110" s="89" t="s">
        <v>1224</v>
      </c>
    </row>
    <row r="111" spans="1:105" ht="12" customHeight="1" x14ac:dyDescent="0.25">
      <c r="A111" s="55" t="s">
        <v>92</v>
      </c>
      <c r="B111" s="261">
        <v>3.8446545279515867E-2</v>
      </c>
      <c r="C111" s="261">
        <v>4.5267492794148233E-2</v>
      </c>
      <c r="D111" s="261">
        <v>4.8547138211179647E-2</v>
      </c>
      <c r="E111" s="261">
        <v>4.3566112401638248E-2</v>
      </c>
      <c r="F111" s="261">
        <v>4.8571081967954649E-2</v>
      </c>
      <c r="G111" s="261">
        <v>5.4369841738024047E-2</v>
      </c>
      <c r="H111" s="261">
        <v>6.6330867716236308E-2</v>
      </c>
      <c r="I111" s="261">
        <v>4.9945135706794992E-2</v>
      </c>
      <c r="J111" s="261">
        <v>4.9140827868444557E-2</v>
      </c>
      <c r="K111" s="261">
        <v>4.7764412664528758E-2</v>
      </c>
      <c r="L111" s="261">
        <v>5.4135143325568548E-2</v>
      </c>
      <c r="M111" s="261">
        <v>5.6097779074294002E-2</v>
      </c>
      <c r="N111" s="261">
        <v>5.2334414427173653E-2</v>
      </c>
      <c r="O111" s="261">
        <v>6.1274561569583677E-2</v>
      </c>
      <c r="P111" s="261">
        <v>5.9794650691972463E-2</v>
      </c>
      <c r="Q111" s="261">
        <v>5.70828849740029E-2</v>
      </c>
      <c r="R111" s="261">
        <v>6.9733198311287534E-2</v>
      </c>
      <c r="S111" s="261">
        <v>6.713440941038612E-2</v>
      </c>
      <c r="T111" s="261">
        <v>6.9146582612919366E-2</v>
      </c>
      <c r="U111" s="261">
        <v>6.6410845382671307E-2</v>
      </c>
      <c r="V111" s="261">
        <v>6.3323511452580541E-2</v>
      </c>
      <c r="W111" s="261">
        <v>6.2792540899104882E-2</v>
      </c>
      <c r="DA111" s="67" t="s">
        <v>1225</v>
      </c>
    </row>
    <row r="112" spans="1:105" ht="12" customHeight="1" x14ac:dyDescent="0.25">
      <c r="A112" s="202" t="s">
        <v>93</v>
      </c>
      <c r="B112" s="226">
        <v>8.268275908744821E-2</v>
      </c>
      <c r="C112" s="226">
        <v>9.7351821183931528E-2</v>
      </c>
      <c r="D112" s="226">
        <v>0.1044049941006966</v>
      </c>
      <c r="E112" s="226">
        <v>9.3692849380684465E-2</v>
      </c>
      <c r="F112" s="226">
        <v>0.1044564873066188</v>
      </c>
      <c r="G112" s="226">
        <v>0.11692724257445521</v>
      </c>
      <c r="H112" s="226">
        <v>0.14265050645174701</v>
      </c>
      <c r="I112" s="226">
        <v>0.10741151365386969</v>
      </c>
      <c r="J112" s="226">
        <v>0.1056817771912828</v>
      </c>
      <c r="K112" s="226">
        <v>0.1027216723006542</v>
      </c>
      <c r="L112" s="226">
        <v>0.1164225024956216</v>
      </c>
      <c r="M112" s="226">
        <v>0.1206433274776451</v>
      </c>
      <c r="N112" s="226">
        <v>0.1125498727806416</v>
      </c>
      <c r="O112" s="226">
        <v>0.13177646458513489</v>
      </c>
      <c r="P112" s="226">
        <v>0.12859378292479801</v>
      </c>
      <c r="Q112" s="226">
        <v>0.12276188645840889</v>
      </c>
      <c r="R112" s="226">
        <v>0.14996752489595991</v>
      </c>
      <c r="S112" s="226">
        <v>0.14437859525221239</v>
      </c>
      <c r="T112" s="226">
        <v>0.1487059549912399</v>
      </c>
      <c r="U112" s="226">
        <v>0.14282250562821791</v>
      </c>
      <c r="V112" s="226">
        <v>0.1361829158885331</v>
      </c>
      <c r="W112" s="226">
        <v>0.1350410158807071</v>
      </c>
      <c r="DA112" s="174" t="s">
        <v>1226</v>
      </c>
    </row>
    <row r="113" spans="1:105" ht="12" customHeight="1" x14ac:dyDescent="0.25">
      <c r="A113" s="202" t="s">
        <v>94</v>
      </c>
      <c r="B113" s="226">
        <v>0.53184538879500443</v>
      </c>
      <c r="C113" s="226">
        <v>0.62620209773974211</v>
      </c>
      <c r="D113" s="226">
        <v>0.67157065502491808</v>
      </c>
      <c r="E113" s="226">
        <v>0.60266626871364837</v>
      </c>
      <c r="F113" s="226">
        <v>0.67190187793555012</v>
      </c>
      <c r="G113" s="226">
        <v>0.75211828286919535</v>
      </c>
      <c r="H113" s="226">
        <v>0.91757961276295752</v>
      </c>
      <c r="I113" s="226">
        <v>0.69090967537601622</v>
      </c>
      <c r="J113" s="226">
        <v>0.67978338530526017</v>
      </c>
      <c r="K113" s="226">
        <v>0.66074292083835306</v>
      </c>
      <c r="L113" s="226">
        <v>0.74887161226421728</v>
      </c>
      <c r="M113" s="226">
        <v>0.77602148399534521</v>
      </c>
      <c r="N113" s="226">
        <v>0.72396145833183068</v>
      </c>
      <c r="O113" s="226">
        <v>0.8476338454935699</v>
      </c>
      <c r="P113" s="226">
        <v>0.82716168680251356</v>
      </c>
      <c r="Q113" s="226">
        <v>0.78964882102721412</v>
      </c>
      <c r="R113" s="226">
        <v>0.96464531983698976</v>
      </c>
      <c r="S113" s="226">
        <v>0.92869530447546766</v>
      </c>
      <c r="T113" s="226">
        <v>0.95653044626633088</v>
      </c>
      <c r="U113" s="226">
        <v>0.91868597362817583</v>
      </c>
      <c r="V113" s="226">
        <v>0.87597773281091817</v>
      </c>
      <c r="W113" s="226">
        <v>0.86863261926693414</v>
      </c>
      <c r="DA113" s="174" t="s">
        <v>1227</v>
      </c>
    </row>
    <row r="114" spans="1:105" ht="12" customHeight="1" x14ac:dyDescent="0.25">
      <c r="A114" s="202" t="s">
        <v>95</v>
      </c>
      <c r="B114" s="226">
        <v>0.74172725456057809</v>
      </c>
      <c r="C114" s="226">
        <v>0.87331990187772446</v>
      </c>
      <c r="D114" s="226">
        <v>0.93659222903797501</v>
      </c>
      <c r="E114" s="226">
        <v>0.84049614103458914</v>
      </c>
      <c r="F114" s="226">
        <v>0.93705416227144167</v>
      </c>
      <c r="G114" s="226">
        <v>1.0489263248504159</v>
      </c>
      <c r="H114" s="226">
        <v>1.279683572245385</v>
      </c>
      <c r="I114" s="226">
        <v>0.96356299680830571</v>
      </c>
      <c r="J114" s="226">
        <v>0.94804594474487691</v>
      </c>
      <c r="K114" s="226">
        <v>0.92149155181012699</v>
      </c>
      <c r="L114" s="226">
        <v>1.0443984223339551</v>
      </c>
      <c r="M114" s="226">
        <v>1.082262433652033</v>
      </c>
      <c r="N114" s="226">
        <v>1.009657987470334</v>
      </c>
      <c r="O114" s="226">
        <v>1.182135143664661</v>
      </c>
      <c r="P114" s="226">
        <v>1.1535840677678679</v>
      </c>
      <c r="Q114" s="226">
        <v>1.101267519522046</v>
      </c>
      <c r="R114" s="226">
        <v>1.3453227945221231</v>
      </c>
      <c r="S114" s="226">
        <v>1.2951858435260311</v>
      </c>
      <c r="T114" s="226">
        <v>1.334005552666726</v>
      </c>
      <c r="U114" s="226">
        <v>1.281226535716347</v>
      </c>
      <c r="V114" s="226">
        <v>1.2216643643111049</v>
      </c>
      <c r="W114" s="226">
        <v>1.211420652476433</v>
      </c>
      <c r="DA114" s="174" t="s">
        <v>1228</v>
      </c>
    </row>
    <row r="115" spans="1:105" ht="12" customHeight="1" x14ac:dyDescent="0.25">
      <c r="A115" s="56" t="s">
        <v>96</v>
      </c>
      <c r="B115" s="262">
        <v>1.7724797340127809</v>
      </c>
      <c r="C115" s="262">
        <v>2.1114924886217601</v>
      </c>
      <c r="D115" s="262">
        <v>2.2600302941056611</v>
      </c>
      <c r="E115" s="262">
        <v>2.0283986922356601</v>
      </c>
      <c r="F115" s="262">
        <v>2.2621551097604788</v>
      </c>
      <c r="G115" s="262">
        <v>2.5277444821337491</v>
      </c>
      <c r="H115" s="262">
        <v>3.0659801753871871</v>
      </c>
      <c r="I115" s="262">
        <v>2.294472415625572</v>
      </c>
      <c r="J115" s="262">
        <v>2.2611194928847191</v>
      </c>
      <c r="K115" s="262">
        <v>2.2151117944975471</v>
      </c>
      <c r="L115" s="262">
        <v>2.5092097557872459</v>
      </c>
      <c r="M115" s="262">
        <v>2.598753458328019</v>
      </c>
      <c r="N115" s="262">
        <v>3.8489794529148922</v>
      </c>
      <c r="O115" s="262">
        <v>1.672535991159452</v>
      </c>
      <c r="P115" s="262">
        <v>1.4428948414377241</v>
      </c>
      <c r="Q115" s="262">
        <v>1.2050125924789861</v>
      </c>
      <c r="R115" s="262">
        <v>1.3785638348057669</v>
      </c>
      <c r="S115" s="262">
        <v>1.4197106299788149</v>
      </c>
      <c r="T115" s="262">
        <v>1.276449962300042</v>
      </c>
      <c r="U115" s="262">
        <v>1.4238206461237719</v>
      </c>
      <c r="V115" s="262">
        <v>1.2989193611839429</v>
      </c>
      <c r="W115" s="262">
        <v>1.288559587886386</v>
      </c>
      <c r="DA115" s="68" t="s">
        <v>1229</v>
      </c>
    </row>
    <row r="116" spans="1:105" ht="12" customHeight="1" x14ac:dyDescent="0.25">
      <c r="A116" s="37" t="s">
        <v>160</v>
      </c>
      <c r="B116" s="228">
        <v>5.1021122034714313E-3</v>
      </c>
      <c r="C116" s="228">
        <v>8.0813035770005166E-3</v>
      </c>
      <c r="D116" s="228">
        <v>9.2315393039278625E-3</v>
      </c>
      <c r="E116" s="228">
        <v>1.1730069488027879E-2</v>
      </c>
      <c r="F116" s="228">
        <v>1.0065409207968499E-2</v>
      </c>
      <c r="G116" s="228">
        <v>1.5014098598903359E-2</v>
      </c>
      <c r="H116" s="228">
        <v>9.0957994832099563E-3</v>
      </c>
      <c r="I116" s="228">
        <v>1.316767185038388E-2</v>
      </c>
      <c r="J116" s="228">
        <v>1.4506888068072569E-2</v>
      </c>
      <c r="K116" s="228">
        <v>1.098850120069959E-2</v>
      </c>
      <c r="L116" s="228">
        <v>1.519432741883449E-2</v>
      </c>
      <c r="M116" s="228">
        <v>1.1106827313231789E-2</v>
      </c>
      <c r="N116" s="228">
        <v>1.5076264582559781E-2</v>
      </c>
      <c r="O116" s="228">
        <v>1.0624592254088979E-2</v>
      </c>
      <c r="P116" s="228">
        <v>8.7297144531090186E-3</v>
      </c>
      <c r="Q116" s="228">
        <v>7.2552839836365259E-3</v>
      </c>
      <c r="R116" s="228">
        <v>8.9469287475406906E-3</v>
      </c>
      <c r="S116" s="228">
        <v>1.00173513061737E-2</v>
      </c>
      <c r="T116" s="228">
        <v>8.9041111070528398E-3</v>
      </c>
      <c r="U116" s="228">
        <v>1.025736459515349E-2</v>
      </c>
      <c r="V116" s="228">
        <v>3.848313954376978E-3</v>
      </c>
      <c r="W116" s="228">
        <v>3.421124955939795E-3</v>
      </c>
      <c r="DA116" s="69" t="s">
        <v>1230</v>
      </c>
    </row>
    <row r="117" spans="1:105" ht="12" customHeight="1" x14ac:dyDescent="0.25">
      <c r="A117" s="37" t="s">
        <v>162</v>
      </c>
      <c r="B117" s="228">
        <v>5.2933598033155387E-2</v>
      </c>
      <c r="C117" s="228">
        <v>3.2612822607897517E-2</v>
      </c>
      <c r="D117" s="228">
        <v>3.1995500964523582E-2</v>
      </c>
      <c r="E117" s="228">
        <v>3.4822520383064139E-2</v>
      </c>
      <c r="F117" s="228">
        <v>3.8333006283282227E-2</v>
      </c>
      <c r="G117" s="228">
        <v>5.0381799089366207E-2</v>
      </c>
      <c r="H117" s="228">
        <v>4.7279943166444009E-2</v>
      </c>
      <c r="I117" s="228">
        <v>9.3501396285380026E-2</v>
      </c>
      <c r="J117" s="228">
        <v>9.3234059431625271E-2</v>
      </c>
      <c r="K117" s="228">
        <v>4.8061658108618482E-2</v>
      </c>
      <c r="L117" s="228">
        <v>6.1776933613751923E-2</v>
      </c>
      <c r="M117" s="228">
        <v>8.3715401206748072E-2</v>
      </c>
      <c r="N117" s="228">
        <v>9.5945104164511505E-2</v>
      </c>
      <c r="O117" s="228">
        <v>4.2919592149719632E-2</v>
      </c>
      <c r="P117" s="228">
        <v>3.7374270815209588E-2</v>
      </c>
      <c r="Q117" s="228">
        <v>3.5003493553092582E-2</v>
      </c>
      <c r="R117" s="228">
        <v>5.8958221171323641E-2</v>
      </c>
      <c r="S117" s="228">
        <v>0.13136518286929241</v>
      </c>
      <c r="T117" s="228">
        <v>0.12669129861034739</v>
      </c>
      <c r="U117" s="228">
        <v>0.1207201197773822</v>
      </c>
      <c r="V117" s="228">
        <v>0.11262998258619759</v>
      </c>
      <c r="W117" s="228">
        <v>9.8349749265708108E-2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1.714444023776154</v>
      </c>
      <c r="C120" s="228">
        <v>2.0707983624368622</v>
      </c>
      <c r="D120" s="228">
        <v>2.2188032538372089</v>
      </c>
      <c r="E120" s="228">
        <v>1.9818461023645679</v>
      </c>
      <c r="F120" s="228">
        <v>2.2137566942692279</v>
      </c>
      <c r="G120" s="228">
        <v>2.46234858444548</v>
      </c>
      <c r="H120" s="228">
        <v>3.0096044327375329</v>
      </c>
      <c r="I120" s="228">
        <v>2.1878033474898082</v>
      </c>
      <c r="J120" s="228">
        <v>2.1533785453850212</v>
      </c>
      <c r="K120" s="228">
        <v>2.156061635188228</v>
      </c>
      <c r="L120" s="228">
        <v>2.4322384947546589</v>
      </c>
      <c r="M120" s="228">
        <v>2.5039312298080389</v>
      </c>
      <c r="N120" s="228">
        <v>3.737958084167821</v>
      </c>
      <c r="O120" s="228">
        <v>1.618991806755643</v>
      </c>
      <c r="P120" s="228">
        <v>1.3967908561694049</v>
      </c>
      <c r="Q120" s="228">
        <v>1.162753814942256</v>
      </c>
      <c r="R120" s="228">
        <v>1.3106586848869031</v>
      </c>
      <c r="S120" s="228">
        <v>1.2783280958033489</v>
      </c>
      <c r="T120" s="228">
        <v>1.140854552582641</v>
      </c>
      <c r="U120" s="228">
        <v>1.2928431617512359</v>
      </c>
      <c r="V120" s="228">
        <v>1.182441064643369</v>
      </c>
      <c r="W120" s="228">
        <v>1.1867887136647379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7.3494025158963714</v>
      </c>
      <c r="C121" s="263">
        <f t="shared" si="4"/>
        <v>8.5825190322568261</v>
      </c>
      <c r="D121" s="263">
        <f t="shared" si="4"/>
        <v>8.430824060907101</v>
      </c>
      <c r="E121" s="263">
        <f t="shared" si="4"/>
        <v>8.5398756452588991</v>
      </c>
      <c r="F121" s="263">
        <f t="shared" si="4"/>
        <v>9.3467889617740862</v>
      </c>
      <c r="G121" s="263">
        <f t="shared" si="4"/>
        <v>10.993960238581071</v>
      </c>
      <c r="H121" s="263">
        <f t="shared" si="4"/>
        <v>11.217399573251612</v>
      </c>
      <c r="I121" s="263">
        <f t="shared" si="4"/>
        <v>17.735264946913283</v>
      </c>
      <c r="J121" s="263">
        <f t="shared" si="4"/>
        <v>19.906538801471385</v>
      </c>
      <c r="K121" s="263">
        <f t="shared" si="4"/>
        <v>21.917129969701463</v>
      </c>
      <c r="L121" s="263">
        <f t="shared" si="4"/>
        <v>22.830919897722399</v>
      </c>
      <c r="M121" s="263">
        <f t="shared" si="4"/>
        <v>23.085274953495013</v>
      </c>
      <c r="N121" s="263">
        <f t="shared" si="4"/>
        <v>35.434377645172944</v>
      </c>
      <c r="O121" s="263">
        <f t="shared" si="4"/>
        <v>13.112283960411938</v>
      </c>
      <c r="P121" s="263">
        <f t="shared" si="4"/>
        <v>9.9317821615852502</v>
      </c>
      <c r="Q121" s="263">
        <f t="shared" si="4"/>
        <v>8.3102201961766333</v>
      </c>
      <c r="R121" s="263">
        <f t="shared" si="4"/>
        <v>9.2726506615114275</v>
      </c>
      <c r="S121" s="263">
        <f t="shared" si="4"/>
        <v>10.051523716579199</v>
      </c>
      <c r="T121" s="263">
        <f t="shared" si="4"/>
        <v>9.0571160232715684</v>
      </c>
      <c r="U121" s="263">
        <f t="shared" si="4"/>
        <v>9.8634472333015939</v>
      </c>
      <c r="V121" s="263">
        <f t="shared" si="4"/>
        <v>8.9162718958641616</v>
      </c>
      <c r="W121" s="263">
        <f t="shared" si="4"/>
        <v>8.4074275359590604</v>
      </c>
      <c r="DA121" s="70"/>
    </row>
    <row r="122" spans="1:105" ht="12" customHeight="1" x14ac:dyDescent="0.25">
      <c r="A122" s="60" t="s">
        <v>1054</v>
      </c>
      <c r="B122" s="264">
        <v>7.3352255098173273</v>
      </c>
      <c r="C122" s="264">
        <v>8.5658268297231537</v>
      </c>
      <c r="D122" s="264">
        <v>8.4129225025606669</v>
      </c>
      <c r="E122" s="264">
        <v>8.5238108197754148</v>
      </c>
      <c r="F122" s="264">
        <v>9.3288785742654241</v>
      </c>
      <c r="G122" s="264">
        <v>10.973911582161289</v>
      </c>
      <c r="H122" s="264">
        <v>11.192940337499619</v>
      </c>
      <c r="I122" s="264">
        <v>17.716847882717111</v>
      </c>
      <c r="J122" s="264">
        <v>19.888418322495831</v>
      </c>
      <c r="K122" s="264">
        <v>21.899517038193991</v>
      </c>
      <c r="L122" s="264">
        <v>22.81095778538079</v>
      </c>
      <c r="M122" s="264">
        <v>23.06458912726082</v>
      </c>
      <c r="N122" s="264">
        <v>35.403783216533718</v>
      </c>
      <c r="O122" s="264">
        <v>13.099142966106591</v>
      </c>
      <c r="P122" s="264">
        <v>9.9204294512753055</v>
      </c>
      <c r="Q122" s="264">
        <v>8.300728484903189</v>
      </c>
      <c r="R122" s="264">
        <v>9.2617030199470829</v>
      </c>
      <c r="S122" s="264">
        <v>10.040050431257869</v>
      </c>
      <c r="T122" s="264">
        <v>9.0468153174421513</v>
      </c>
      <c r="U122" s="264">
        <v>9.8520029185090205</v>
      </c>
      <c r="V122" s="264">
        <v>8.9058385207666593</v>
      </c>
      <c r="W122" s="264">
        <v>8.3970816451912036</v>
      </c>
      <c r="DA122" s="72" t="s">
        <v>1235</v>
      </c>
    </row>
    <row r="123" spans="1:105" ht="12" customHeight="1" x14ac:dyDescent="0.25">
      <c r="A123" s="64" t="s">
        <v>30</v>
      </c>
      <c r="B123" s="231">
        <v>0.80767763983923513</v>
      </c>
      <c r="C123" s="231">
        <v>1.1001011601720929</v>
      </c>
      <c r="D123" s="231">
        <v>1.236394052780871</v>
      </c>
      <c r="E123" s="231">
        <v>1.1837271813326879</v>
      </c>
      <c r="F123" s="231">
        <v>1.1817143771444021</v>
      </c>
      <c r="G123" s="231">
        <v>1.4449042408213499</v>
      </c>
      <c r="H123" s="231">
        <v>0.48896501881839438</v>
      </c>
      <c r="I123" s="231">
        <v>0.13930731424114959</v>
      </c>
      <c r="J123" s="231">
        <v>0.13233338721405269</v>
      </c>
      <c r="K123" s="231">
        <v>0</v>
      </c>
      <c r="L123" s="231">
        <v>0</v>
      </c>
      <c r="M123" s="231">
        <v>4.2177787584717262E-2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1236</v>
      </c>
    </row>
    <row r="124" spans="1:105" ht="12" customHeight="1" x14ac:dyDescent="0.25">
      <c r="A124" s="64" t="s">
        <v>32</v>
      </c>
      <c r="B124" s="231">
        <v>4.6238479250069719</v>
      </c>
      <c r="C124" s="231">
        <v>5.4744119045925856</v>
      </c>
      <c r="D124" s="231">
        <v>4.9453771858056994</v>
      </c>
      <c r="E124" s="231">
        <v>5.3254378436779062</v>
      </c>
      <c r="F124" s="231">
        <v>5.8567427016255103</v>
      </c>
      <c r="G124" s="231">
        <v>6.7533138493670686</v>
      </c>
      <c r="H124" s="231">
        <v>7.6437720986514703</v>
      </c>
      <c r="I124" s="231">
        <v>5.6299246544900274</v>
      </c>
      <c r="J124" s="231">
        <v>7.0310454033843168</v>
      </c>
      <c r="K124" s="231">
        <v>8.1115302811793555</v>
      </c>
      <c r="L124" s="231">
        <v>8.7158212916675684</v>
      </c>
      <c r="M124" s="231">
        <v>8.1427024244106612</v>
      </c>
      <c r="N124" s="231">
        <v>10.79849214065411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0.16017515259591161</v>
      </c>
      <c r="C125" s="231">
        <v>0.37415302632298891</v>
      </c>
      <c r="D125" s="231">
        <v>0.30505125586395693</v>
      </c>
      <c r="E125" s="231">
        <v>0.33608346881653611</v>
      </c>
      <c r="F125" s="231">
        <v>0.36327912333005807</v>
      </c>
      <c r="G125" s="231">
        <v>0.40596490658817491</v>
      </c>
      <c r="H125" s="231">
        <v>0.48913942305596708</v>
      </c>
      <c r="I125" s="231">
        <v>0.17117233908907259</v>
      </c>
      <c r="J125" s="231">
        <v>0.14717582937952381</v>
      </c>
      <c r="K125" s="231">
        <v>0.10132521373196229</v>
      </c>
      <c r="L125" s="231">
        <v>0.20339580164887369</v>
      </c>
      <c r="M125" s="231">
        <v>0.33387112132522589</v>
      </c>
      <c r="N125" s="231">
        <v>0.34850876613788168</v>
      </c>
      <c r="O125" s="231">
        <v>1.2749462127287969</v>
      </c>
      <c r="P125" s="231">
        <v>1.311955026770409</v>
      </c>
      <c r="Q125" s="231">
        <v>1.0845111529883049</v>
      </c>
      <c r="R125" s="231">
        <v>1.148826432755949</v>
      </c>
      <c r="S125" s="231">
        <v>1.009003688462293</v>
      </c>
      <c r="T125" s="231">
        <v>1.0568542255694351</v>
      </c>
      <c r="U125" s="231">
        <v>1.3105550743625789</v>
      </c>
      <c r="V125" s="231">
        <v>1.212976936440026</v>
      </c>
      <c r="W125" s="231">
        <v>1.243778048696581</v>
      </c>
      <c r="DA125" s="73" t="s">
        <v>1238</v>
      </c>
    </row>
    <row r="126" spans="1:105" ht="12" customHeight="1" x14ac:dyDescent="0.25">
      <c r="A126" s="64" t="s">
        <v>160</v>
      </c>
      <c r="B126" s="231">
        <v>4.225322110982218E-2</v>
      </c>
      <c r="C126" s="231">
        <v>6.5730565793826468E-2</v>
      </c>
      <c r="D126" s="231">
        <v>8.9649815352765255E-2</v>
      </c>
      <c r="E126" s="231">
        <v>8.8386499033570542E-2</v>
      </c>
      <c r="F126" s="231">
        <v>7.9350973497474345E-2</v>
      </c>
      <c r="G126" s="231">
        <v>0.10608221959352131</v>
      </c>
      <c r="H126" s="231">
        <v>0.1079826893340307</v>
      </c>
      <c r="I126" s="231">
        <v>4.4705167832254637E-2</v>
      </c>
      <c r="J126" s="231">
        <v>3.8372903859567258E-2</v>
      </c>
      <c r="K126" s="231">
        <v>2.4642635284269718E-2</v>
      </c>
      <c r="L126" s="231">
        <v>3.8033331009492542E-2</v>
      </c>
      <c r="M126" s="231">
        <v>2.8307164592429549E-2</v>
      </c>
      <c r="N126" s="231">
        <v>3.6817989037269343E-2</v>
      </c>
      <c r="O126" s="231">
        <v>2.9578388991776439E-2</v>
      </c>
      <c r="P126" s="231">
        <v>3.034672090987987E-2</v>
      </c>
      <c r="Q126" s="231">
        <v>2.523803729308579E-2</v>
      </c>
      <c r="R126" s="231">
        <v>3.4236704890724223E-2</v>
      </c>
      <c r="S126" s="231">
        <v>3.8125688098804789E-2</v>
      </c>
      <c r="T126" s="231">
        <v>3.3380030472347777E-2</v>
      </c>
      <c r="U126" s="231">
        <v>3.8831080782646271E-2</v>
      </c>
      <c r="V126" s="231">
        <v>1.4793612301188541E-2</v>
      </c>
      <c r="W126" s="231">
        <v>1.4493272864528971E-2</v>
      </c>
      <c r="DA126" s="73" t="s">
        <v>1239</v>
      </c>
    </row>
    <row r="127" spans="1:105" ht="12" customHeight="1" x14ac:dyDescent="0.25">
      <c r="A127" s="64" t="s">
        <v>70</v>
      </c>
      <c r="B127" s="231">
        <v>0.75264652259419951</v>
      </c>
      <c r="C127" s="231">
        <v>0.83509732574821838</v>
      </c>
      <c r="D127" s="231">
        <v>0.87596753936094285</v>
      </c>
      <c r="E127" s="231">
        <v>0.75012731767827923</v>
      </c>
      <c r="F127" s="231">
        <v>0.86772769445659381</v>
      </c>
      <c r="G127" s="231">
        <v>0.87430787028850798</v>
      </c>
      <c r="H127" s="231">
        <v>0.68952202419998543</v>
      </c>
      <c r="I127" s="231">
        <v>0.27480846592923902</v>
      </c>
      <c r="J127" s="231">
        <v>0.18941612956282741</v>
      </c>
      <c r="K127" s="231">
        <v>0.10976952733307151</v>
      </c>
      <c r="L127" s="231">
        <v>0.19831187728735761</v>
      </c>
      <c r="M127" s="231">
        <v>0.2033395211987313</v>
      </c>
      <c r="N127" s="231">
        <v>0.24756014722256761</v>
      </c>
      <c r="O127" s="231">
        <v>0.21161945646194519</v>
      </c>
      <c r="P127" s="231">
        <v>0.25011009566514197</v>
      </c>
      <c r="Q127" s="231">
        <v>0.2136672844126645</v>
      </c>
      <c r="R127" s="231">
        <v>0.1643176579884669</v>
      </c>
      <c r="S127" s="231">
        <v>0.17676877197447211</v>
      </c>
      <c r="T127" s="231">
        <v>0.14326198817822461</v>
      </c>
      <c r="U127" s="231">
        <v>0.16662573055601351</v>
      </c>
      <c r="V127" s="231">
        <v>0.15198651686375481</v>
      </c>
      <c r="W127" s="231">
        <v>0.1549301853086571</v>
      </c>
      <c r="DA127" s="73" t="s">
        <v>1240</v>
      </c>
    </row>
    <row r="128" spans="1:105" ht="12" customHeight="1" x14ac:dyDescent="0.25">
      <c r="A128" s="64" t="s">
        <v>34</v>
      </c>
      <c r="B128" s="231">
        <v>0.20892508580887059</v>
      </c>
      <c r="C128" s="231">
        <v>0.2413459560187167</v>
      </c>
      <c r="D128" s="231">
        <v>0.27839812916267048</v>
      </c>
      <c r="E128" s="231">
        <v>0.26892087016617228</v>
      </c>
      <c r="F128" s="231">
        <v>0.26447925812867928</v>
      </c>
      <c r="G128" s="231">
        <v>0.42303998472161158</v>
      </c>
      <c r="H128" s="231">
        <v>0.63359547255818716</v>
      </c>
      <c r="I128" s="231">
        <v>0.44230998480890182</v>
      </c>
      <c r="J128" s="231">
        <v>0.4901797325896381</v>
      </c>
      <c r="K128" s="231">
        <v>0.56189062673104184</v>
      </c>
      <c r="L128" s="231">
        <v>0.41289193763413218</v>
      </c>
      <c r="M128" s="231">
        <v>0.46853829246587142</v>
      </c>
      <c r="N128" s="231">
        <v>0.68766528043151565</v>
      </c>
      <c r="O128" s="231">
        <v>1.797629484318586</v>
      </c>
      <c r="P128" s="231">
        <v>1.5114505377551819</v>
      </c>
      <c r="Q128" s="231">
        <v>1.2768997536285751</v>
      </c>
      <c r="R128" s="231">
        <v>1.556492315663935</v>
      </c>
      <c r="S128" s="231">
        <v>1.4073948117269239</v>
      </c>
      <c r="T128" s="231">
        <v>1.3155280538154011</v>
      </c>
      <c r="U128" s="231">
        <v>1.3567127761319531</v>
      </c>
      <c r="V128" s="231">
        <v>1.186385881749239</v>
      </c>
      <c r="W128" s="231">
        <v>0.95262798443081431</v>
      </c>
      <c r="DA128" s="73" t="s">
        <v>1241</v>
      </c>
    </row>
    <row r="129" spans="1:105" ht="12" customHeight="1" x14ac:dyDescent="0.25">
      <c r="A129" s="64" t="s">
        <v>162</v>
      </c>
      <c r="B129" s="231">
        <v>0.41887989852088031</v>
      </c>
      <c r="C129" s="231">
        <v>0.25346770042049549</v>
      </c>
      <c r="D129" s="231">
        <v>0.29690155911752869</v>
      </c>
      <c r="E129" s="231">
        <v>0.25072280378592549</v>
      </c>
      <c r="F129" s="231">
        <v>0.28876329656071992</v>
      </c>
      <c r="G129" s="231">
        <v>0.34014594158016559</v>
      </c>
      <c r="H129" s="231">
        <v>0.5363379095582681</v>
      </c>
      <c r="I129" s="231">
        <v>0.30332982770890449</v>
      </c>
      <c r="J129" s="231">
        <v>0.2356531702713254</v>
      </c>
      <c r="K129" s="231">
        <v>0.1029901585218749</v>
      </c>
      <c r="L129" s="231">
        <v>0.1477602160972869</v>
      </c>
      <c r="M129" s="231">
        <v>0.20387313484872349</v>
      </c>
      <c r="N129" s="231">
        <v>0.22389140393592619</v>
      </c>
      <c r="O129" s="231">
        <v>0.1141737112211514</v>
      </c>
      <c r="P129" s="231">
        <v>0.1241460048171453</v>
      </c>
      <c r="Q129" s="231">
        <v>0.11634851396026551</v>
      </c>
      <c r="R129" s="231">
        <v>0.21558107840056559</v>
      </c>
      <c r="S129" s="231">
        <v>0.47774191728535259</v>
      </c>
      <c r="T129" s="231">
        <v>0.45382794380653119</v>
      </c>
      <c r="U129" s="231">
        <v>0.43668837502228408</v>
      </c>
      <c r="V129" s="231">
        <v>0.41371954816510881</v>
      </c>
      <c r="W129" s="231">
        <v>0.39812465764095178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0.32082006434143578</v>
      </c>
      <c r="C131" s="231">
        <v>0.22151919065422929</v>
      </c>
      <c r="D131" s="231">
        <v>0.38518296511623251</v>
      </c>
      <c r="E131" s="231">
        <v>0.32040483528433827</v>
      </c>
      <c r="F131" s="231">
        <v>0.4268211495219863</v>
      </c>
      <c r="G131" s="231">
        <v>0.62615256920089624</v>
      </c>
      <c r="H131" s="231">
        <v>0.6036257013233115</v>
      </c>
      <c r="I131" s="231">
        <v>0.46939071302987712</v>
      </c>
      <c r="J131" s="231">
        <v>0.47231981205988383</v>
      </c>
      <c r="K131" s="231">
        <v>0.52864113943592328</v>
      </c>
      <c r="L131" s="231">
        <v>0.5864821358079253</v>
      </c>
      <c r="M131" s="231">
        <v>0.55718659208316756</v>
      </c>
      <c r="N131" s="231">
        <v>1.356646677787493</v>
      </c>
      <c r="O131" s="231">
        <v>0.42652001255751948</v>
      </c>
      <c r="P131" s="231">
        <v>0.32430219080409461</v>
      </c>
      <c r="Q131" s="231">
        <v>0.27443842535981228</v>
      </c>
      <c r="R131" s="231">
        <v>0.31594613662817012</v>
      </c>
      <c r="S131" s="231">
        <v>0.37049145578591253</v>
      </c>
      <c r="T131" s="231">
        <v>0.30184983587974668</v>
      </c>
      <c r="U131" s="231">
        <v>0.3002891650611097</v>
      </c>
      <c r="V131" s="231">
        <v>0.25522307363409169</v>
      </c>
      <c r="W131" s="231">
        <v>0.25393083156004831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10.241899415587691</v>
      </c>
      <c r="J132" s="231">
        <v>11.151921954174689</v>
      </c>
      <c r="K132" s="231">
        <v>12.35872745597649</v>
      </c>
      <c r="L132" s="231">
        <v>12.508261194228149</v>
      </c>
      <c r="M132" s="231">
        <v>13.084593088751291</v>
      </c>
      <c r="N132" s="231">
        <v>21.70420081132696</v>
      </c>
      <c r="O132" s="231">
        <v>9.244675699826816</v>
      </c>
      <c r="P132" s="231">
        <v>6.3681188745534536</v>
      </c>
      <c r="Q132" s="231">
        <v>5.3096253172604806</v>
      </c>
      <c r="R132" s="231">
        <v>5.8263026936192723</v>
      </c>
      <c r="S132" s="231">
        <v>6.5605240979241133</v>
      </c>
      <c r="T132" s="231">
        <v>5.7421132397204664</v>
      </c>
      <c r="U132" s="231">
        <v>6.2423007165924354</v>
      </c>
      <c r="V132" s="231">
        <v>5.6707529516132498</v>
      </c>
      <c r="W132" s="231">
        <v>5.379196664689621</v>
      </c>
      <c r="DA132" s="73" t="s">
        <v>1245</v>
      </c>
    </row>
    <row r="133" spans="1:105" ht="12" customHeight="1" x14ac:dyDescent="0.25">
      <c r="A133" s="60" t="s">
        <v>1066</v>
      </c>
      <c r="B133" s="264">
        <v>1.417700607904375E-2</v>
      </c>
      <c r="C133" s="264">
        <v>1.6692202533672991E-2</v>
      </c>
      <c r="D133" s="264">
        <v>1.7901558346434011E-2</v>
      </c>
      <c r="E133" s="264">
        <v>1.6064825483485048E-2</v>
      </c>
      <c r="F133" s="264">
        <v>1.791038750866138E-2</v>
      </c>
      <c r="G133" s="264">
        <v>2.00486564197822E-2</v>
      </c>
      <c r="H133" s="264">
        <v>2.445923575199237E-2</v>
      </c>
      <c r="I133" s="264">
        <v>1.8417064196172509E-2</v>
      </c>
      <c r="J133" s="264">
        <v>1.812047897555473E-2</v>
      </c>
      <c r="K133" s="264">
        <v>1.761293150747054E-2</v>
      </c>
      <c r="L133" s="264">
        <v>1.9962112341609949E-2</v>
      </c>
      <c r="M133" s="264">
        <v>2.068582623419352E-2</v>
      </c>
      <c r="N133" s="264">
        <v>3.0594428639225849E-2</v>
      </c>
      <c r="O133" s="264">
        <v>1.3140994305347851E-2</v>
      </c>
      <c r="P133" s="264">
        <v>1.1352710309944249E-2</v>
      </c>
      <c r="Q133" s="264">
        <v>9.4917112734444944E-3</v>
      </c>
      <c r="R133" s="264">
        <v>1.094764156434473E-2</v>
      </c>
      <c r="S133" s="264">
        <v>1.147328532132974E-2</v>
      </c>
      <c r="T133" s="264">
        <v>1.0300705829417219E-2</v>
      </c>
      <c r="U133" s="264">
        <v>1.144431479257267E-2</v>
      </c>
      <c r="V133" s="264">
        <v>1.043337509750154E-2</v>
      </c>
      <c r="W133" s="264">
        <v>1.034589076785743E-2</v>
      </c>
      <c r="DA133" s="72" t="s">
        <v>1246</v>
      </c>
    </row>
    <row r="134" spans="1:105" ht="12" customHeight="1" x14ac:dyDescent="0.25">
      <c r="A134" s="57" t="s">
        <v>1012</v>
      </c>
      <c r="B134" s="263">
        <v>2.5726920518363632</v>
      </c>
      <c r="C134" s="263">
        <v>3.0100041907043189</v>
      </c>
      <c r="D134" s="263">
        <v>3.1493092513130549</v>
      </c>
      <c r="E134" s="263">
        <v>2.926448618074013</v>
      </c>
      <c r="F134" s="263">
        <v>3.244714212158597</v>
      </c>
      <c r="G134" s="263">
        <v>3.6891776298071459</v>
      </c>
      <c r="H134" s="263">
        <v>4.5366038013798606</v>
      </c>
      <c r="I134" s="263">
        <v>3.7785584788901421</v>
      </c>
      <c r="J134" s="263">
        <v>3.7749280087927559</v>
      </c>
      <c r="K134" s="263">
        <v>3.7626683698349979</v>
      </c>
      <c r="L134" s="263">
        <v>4.195189253805963</v>
      </c>
      <c r="M134" s="263">
        <v>4.3590796681931421</v>
      </c>
      <c r="N134" s="263">
        <v>6.4312713874685059</v>
      </c>
      <c r="O134" s="263">
        <v>3.0445025249355209</v>
      </c>
      <c r="P134" s="263">
        <v>2.555329192097795</v>
      </c>
      <c r="Q134" s="263">
        <v>2.1372269066292811</v>
      </c>
      <c r="R134" s="263">
        <v>2.4162286693171122</v>
      </c>
      <c r="S134" s="263">
        <v>2.575956840299177</v>
      </c>
      <c r="T134" s="263">
        <v>2.359449318950348</v>
      </c>
      <c r="U134" s="263">
        <v>2.6048544642661851</v>
      </c>
      <c r="V134" s="263">
        <v>2.3665417140544198</v>
      </c>
      <c r="W134" s="263">
        <v>2.2932957416920559</v>
      </c>
      <c r="DA134" s="70" t="s">
        <v>1247</v>
      </c>
    </row>
    <row r="135" spans="1:105" ht="12" customHeight="1" x14ac:dyDescent="0.25">
      <c r="A135" s="60" t="s">
        <v>1014</v>
      </c>
      <c r="B135" s="264">
        <v>1.5919002488125069</v>
      </c>
      <c r="C135" s="264">
        <v>1.873368771780934</v>
      </c>
      <c r="D135" s="264">
        <v>1.8229440477835031</v>
      </c>
      <c r="E135" s="264">
        <v>1.8977587844874171</v>
      </c>
      <c r="F135" s="264">
        <v>2.0352265153064422</v>
      </c>
      <c r="G135" s="264">
        <v>2.4277652150456071</v>
      </c>
      <c r="H135" s="264">
        <v>1.8390866520145619</v>
      </c>
      <c r="I135" s="264">
        <v>2.1521796854875048</v>
      </c>
      <c r="J135" s="264">
        <v>2.1843104127720649</v>
      </c>
      <c r="K135" s="264">
        <v>1.595942687004384</v>
      </c>
      <c r="L135" s="264">
        <v>2.1129868059856798</v>
      </c>
      <c r="M135" s="264">
        <v>2.4941374876194948</v>
      </c>
      <c r="N135" s="264">
        <v>3.1943503551204451</v>
      </c>
      <c r="O135" s="264">
        <v>2.4096784386119001</v>
      </c>
      <c r="P135" s="264">
        <v>2.012867554641486</v>
      </c>
      <c r="Q135" s="264">
        <v>1.685996170293617</v>
      </c>
      <c r="R135" s="264">
        <v>1.8503102004999381</v>
      </c>
      <c r="S135" s="264">
        <v>2.0244428077254941</v>
      </c>
      <c r="T135" s="264">
        <v>1.900385530477235</v>
      </c>
      <c r="U135" s="264">
        <v>2.102566266890221</v>
      </c>
      <c r="V135" s="264">
        <v>1.90617732675521</v>
      </c>
      <c r="W135" s="264">
        <v>1.8135947640139229</v>
      </c>
      <c r="DA135" s="72" t="s">
        <v>1248</v>
      </c>
    </row>
    <row r="136" spans="1:105" ht="12" customHeight="1" x14ac:dyDescent="0.25">
      <c r="A136" s="59" t="s">
        <v>30</v>
      </c>
      <c r="B136" s="232">
        <v>0.59049206700220414</v>
      </c>
      <c r="C136" s="232">
        <v>0.78571013099622766</v>
      </c>
      <c r="D136" s="232">
        <v>0.8054864963896029</v>
      </c>
      <c r="E136" s="232">
        <v>0.8630045813838878</v>
      </c>
      <c r="F136" s="232">
        <v>0.86675343346903455</v>
      </c>
      <c r="G136" s="232">
        <v>1.1087550356693689</v>
      </c>
      <c r="H136" s="232">
        <v>0.39070739591072112</v>
      </c>
      <c r="I136" s="232">
        <v>0.32282778945438878</v>
      </c>
      <c r="J136" s="232">
        <v>0.39110802880979118</v>
      </c>
      <c r="K136" s="232">
        <v>0</v>
      </c>
      <c r="L136" s="232">
        <v>0</v>
      </c>
      <c r="M136" s="232">
        <v>0.1304525962910569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1249</v>
      </c>
    </row>
    <row r="137" spans="1:105" ht="12" customHeight="1" x14ac:dyDescent="0.25">
      <c r="A137" s="59" t="s">
        <v>33</v>
      </c>
      <c r="B137" s="297">
        <v>0.1159481189165406</v>
      </c>
      <c r="C137" s="297">
        <v>0.26458885438287011</v>
      </c>
      <c r="D137" s="297">
        <v>0.19677355288923731</v>
      </c>
      <c r="E137" s="297">
        <v>0.24260580330388939</v>
      </c>
      <c r="F137" s="297">
        <v>0.26382505991740329</v>
      </c>
      <c r="G137" s="297">
        <v>0.30844489422616272</v>
      </c>
      <c r="H137" s="297">
        <v>0.38698939357133161</v>
      </c>
      <c r="I137" s="297">
        <v>0.39275627422857079</v>
      </c>
      <c r="J137" s="297">
        <v>0.43068162957679901</v>
      </c>
      <c r="K137" s="297">
        <v>0.47581317017418828</v>
      </c>
      <c r="L137" s="297">
        <v>0.72895506386078712</v>
      </c>
      <c r="M137" s="297">
        <v>1.0224459067088889</v>
      </c>
      <c r="N137" s="297">
        <v>1.295000484436363</v>
      </c>
      <c r="O137" s="297">
        <v>1.8817556329912579</v>
      </c>
      <c r="P137" s="297">
        <v>1.535923987972075</v>
      </c>
      <c r="Q137" s="297">
        <v>1.267852183772284</v>
      </c>
      <c r="R137" s="297">
        <v>1.358393381917073</v>
      </c>
      <c r="S137" s="297">
        <v>1.1985800951865371</v>
      </c>
      <c r="T137" s="297">
        <v>1.188739097988448</v>
      </c>
      <c r="U137" s="297">
        <v>1.4094302286362861</v>
      </c>
      <c r="V137" s="297">
        <v>1.2873477635730299</v>
      </c>
      <c r="W137" s="297">
        <v>1.243561913692552</v>
      </c>
      <c r="DA137" s="122" t="s">
        <v>1250</v>
      </c>
    </row>
    <row r="138" spans="1:105" ht="12" customHeight="1" x14ac:dyDescent="0.25">
      <c r="A138" s="59" t="s">
        <v>160</v>
      </c>
      <c r="B138" s="297">
        <v>3.0015599373970709E-2</v>
      </c>
      <c r="C138" s="297">
        <v>4.5615064266212098E-2</v>
      </c>
      <c r="D138" s="297">
        <v>5.6749487818735907E-2</v>
      </c>
      <c r="E138" s="297">
        <v>6.2612147997760409E-2</v>
      </c>
      <c r="F138" s="297">
        <v>5.6551808846176832E-2</v>
      </c>
      <c r="G138" s="297">
        <v>7.9095236280738848E-2</v>
      </c>
      <c r="H138" s="297">
        <v>8.3837664535029804E-2</v>
      </c>
      <c r="I138" s="297">
        <v>0.1006620829387649</v>
      </c>
      <c r="J138" s="297">
        <v>0.1101953219906802</v>
      </c>
      <c r="K138" s="297">
        <v>0.1135598255511051</v>
      </c>
      <c r="L138" s="297">
        <v>0.13376477797557651</v>
      </c>
      <c r="M138" s="297">
        <v>8.5070011577494581E-2</v>
      </c>
      <c r="N138" s="297">
        <v>0.1342563776490622</v>
      </c>
      <c r="O138" s="297">
        <v>4.2841484842623227E-2</v>
      </c>
      <c r="P138" s="297">
        <v>3.4864318701633708E-2</v>
      </c>
      <c r="Q138" s="297">
        <v>2.8954016335115431E-2</v>
      </c>
      <c r="R138" s="297">
        <v>3.9726630761402322E-2</v>
      </c>
      <c r="S138" s="297">
        <v>4.4443743742418981E-2</v>
      </c>
      <c r="T138" s="297">
        <v>3.6844852696999761E-2</v>
      </c>
      <c r="U138" s="297">
        <v>4.0981365098660273E-2</v>
      </c>
      <c r="V138" s="297">
        <v>1.540764308032774E-2</v>
      </c>
      <c r="W138" s="297">
        <v>1.4220328546762549E-2</v>
      </c>
      <c r="DA138" s="122" t="s">
        <v>1251</v>
      </c>
    </row>
    <row r="139" spans="1:105" ht="12" customHeight="1" x14ac:dyDescent="0.25">
      <c r="A139" s="59" t="s">
        <v>70</v>
      </c>
      <c r="B139" s="297">
        <v>0.55149409592686482</v>
      </c>
      <c r="C139" s="297">
        <v>0.59777895792412628</v>
      </c>
      <c r="D139" s="297">
        <v>0.5719567239161647</v>
      </c>
      <c r="E139" s="297">
        <v>0.5481132023629709</v>
      </c>
      <c r="F139" s="297">
        <v>0.63788194587331604</v>
      </c>
      <c r="G139" s="297">
        <v>0.67241087346494754</v>
      </c>
      <c r="H139" s="297">
        <v>0.55219921518493253</v>
      </c>
      <c r="I139" s="297">
        <v>0.63826481045215178</v>
      </c>
      <c r="J139" s="297">
        <v>0.56107130895253621</v>
      </c>
      <c r="K139" s="297">
        <v>0.52177344398837044</v>
      </c>
      <c r="L139" s="297">
        <v>0.71943033466930839</v>
      </c>
      <c r="M139" s="297">
        <v>0.63032499435559741</v>
      </c>
      <c r="N139" s="297">
        <v>0.93114690444391335</v>
      </c>
      <c r="O139" s="297">
        <v>0.31616093209806212</v>
      </c>
      <c r="P139" s="297">
        <v>0.29638979395235421</v>
      </c>
      <c r="Q139" s="297">
        <v>0.25284471359784833</v>
      </c>
      <c r="R139" s="297">
        <v>0.19666932219062311</v>
      </c>
      <c r="S139" s="297">
        <v>0.21254999508881631</v>
      </c>
      <c r="T139" s="297">
        <v>0.16311116137281301</v>
      </c>
      <c r="U139" s="297">
        <v>0.18138928091591591</v>
      </c>
      <c r="V139" s="297">
        <v>0.1632787432482585</v>
      </c>
      <c r="W139" s="297">
        <v>0.15679846698074601</v>
      </c>
      <c r="DA139" s="122" t="s">
        <v>1252</v>
      </c>
    </row>
    <row r="140" spans="1:105" ht="12" customHeight="1" x14ac:dyDescent="0.25">
      <c r="A140" s="59" t="s">
        <v>162</v>
      </c>
      <c r="B140" s="297">
        <v>0.3039503675929271</v>
      </c>
      <c r="C140" s="297">
        <v>0.1796757642114977</v>
      </c>
      <c r="D140" s="297">
        <v>0.1919777867697619</v>
      </c>
      <c r="E140" s="297">
        <v>0.18142304943890869</v>
      </c>
      <c r="F140" s="297">
        <v>0.21021426720051109</v>
      </c>
      <c r="G140" s="297">
        <v>0.25905917540438839</v>
      </c>
      <c r="H140" s="297">
        <v>0.42535298281254669</v>
      </c>
      <c r="I140" s="297">
        <v>0.69766872841362937</v>
      </c>
      <c r="J140" s="297">
        <v>0.69125412344225778</v>
      </c>
      <c r="K140" s="297">
        <v>0.48479624729071968</v>
      </c>
      <c r="L140" s="297">
        <v>0.53083662948000787</v>
      </c>
      <c r="M140" s="297">
        <v>0.62584397868645725</v>
      </c>
      <c r="N140" s="297">
        <v>0.83394658859110682</v>
      </c>
      <c r="O140" s="297">
        <v>0.16892038867995721</v>
      </c>
      <c r="P140" s="297">
        <v>0.1456894540154228</v>
      </c>
      <c r="Q140" s="297">
        <v>0.1363452565883688</v>
      </c>
      <c r="R140" s="297">
        <v>0.25552086563083881</v>
      </c>
      <c r="S140" s="297">
        <v>0.56886897370772216</v>
      </c>
      <c r="T140" s="297">
        <v>0.51169041841897378</v>
      </c>
      <c r="U140" s="297">
        <v>0.47076539223935882</v>
      </c>
      <c r="V140" s="297">
        <v>0.44014317685359322</v>
      </c>
      <c r="W140" s="297">
        <v>0.39901405479386259</v>
      </c>
      <c r="DA140" s="122" t="s">
        <v>1253</v>
      </c>
    </row>
    <row r="141" spans="1:105" ht="12" customHeight="1" x14ac:dyDescent="0.25">
      <c r="A141" s="60" t="s">
        <v>1021</v>
      </c>
      <c r="B141" s="264">
        <v>0.98079180302385527</v>
      </c>
      <c r="C141" s="264">
        <v>1.136635418923386</v>
      </c>
      <c r="D141" s="264">
        <v>1.3263652035295519</v>
      </c>
      <c r="E141" s="264">
        <v>1.0286898335865959</v>
      </c>
      <c r="F141" s="264">
        <v>1.2094876968521551</v>
      </c>
      <c r="G141" s="264">
        <v>1.26141241476154</v>
      </c>
      <c r="H141" s="264">
        <v>2.6975171493652992</v>
      </c>
      <c r="I141" s="264">
        <v>1.626378793402637</v>
      </c>
      <c r="J141" s="264">
        <v>1.590617596020691</v>
      </c>
      <c r="K141" s="264">
        <v>2.1667256828306138</v>
      </c>
      <c r="L141" s="264">
        <v>2.0822024478202832</v>
      </c>
      <c r="M141" s="264">
        <v>1.864942180573647</v>
      </c>
      <c r="N141" s="264">
        <v>3.2369210323480608</v>
      </c>
      <c r="O141" s="264">
        <v>0.63482408632362108</v>
      </c>
      <c r="P141" s="264">
        <v>0.54246163745630871</v>
      </c>
      <c r="Q141" s="264">
        <v>0.45123073633566479</v>
      </c>
      <c r="R141" s="264">
        <v>0.56591846881717434</v>
      </c>
      <c r="S141" s="264">
        <v>0.55151403257368259</v>
      </c>
      <c r="T141" s="264">
        <v>0.45906378847311291</v>
      </c>
      <c r="U141" s="264">
        <v>0.50228819737596486</v>
      </c>
      <c r="V141" s="264">
        <v>0.46036438729920981</v>
      </c>
      <c r="W141" s="264">
        <v>0.47970097767813319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4.9268106585931006</v>
      </c>
      <c r="C142" s="263">
        <f t="shared" si="5"/>
        <v>5.8751583979382707</v>
      </c>
      <c r="D142" s="263">
        <f t="shared" si="5"/>
        <v>6.2290548662963214</v>
      </c>
      <c r="E142" s="263">
        <f t="shared" si="5"/>
        <v>5.6756137534566413</v>
      </c>
      <c r="F142" s="263">
        <f t="shared" si="5"/>
        <v>6.3088095003777687</v>
      </c>
      <c r="G142" s="263">
        <f t="shared" si="5"/>
        <v>7.0992596641417016</v>
      </c>
      <c r="H142" s="263">
        <f t="shared" si="5"/>
        <v>8.4279713380821075</v>
      </c>
      <c r="I142" s="263">
        <f t="shared" si="5"/>
        <v>7.0932326970513291</v>
      </c>
      <c r="J142" s="263">
        <f t="shared" si="5"/>
        <v>7.2031025913894542</v>
      </c>
      <c r="K142" s="263">
        <f t="shared" si="5"/>
        <v>7.2909519510033398</v>
      </c>
      <c r="L142" s="263">
        <f t="shared" si="5"/>
        <v>8.0831625744154501</v>
      </c>
      <c r="M142" s="263">
        <f t="shared" si="5"/>
        <v>8.2996096519947429</v>
      </c>
      <c r="N142" s="263">
        <f t="shared" si="5"/>
        <v>12.418011965958057</v>
      </c>
      <c r="O142" s="263">
        <f t="shared" si="5"/>
        <v>5.1925596312229159</v>
      </c>
      <c r="P142" s="263">
        <f t="shared" si="5"/>
        <v>4.3592608667093078</v>
      </c>
      <c r="Q142" s="263">
        <f t="shared" si="5"/>
        <v>3.6399047452932445</v>
      </c>
      <c r="R142" s="263">
        <f t="shared" si="5"/>
        <v>4.1356737618241786</v>
      </c>
      <c r="S142" s="263">
        <f t="shared" si="5"/>
        <v>4.2660694418960379</v>
      </c>
      <c r="T142" s="263">
        <f t="shared" si="5"/>
        <v>3.8320003798982549</v>
      </c>
      <c r="U142" s="263">
        <f t="shared" si="5"/>
        <v>4.2647584454601741</v>
      </c>
      <c r="V142" s="263">
        <f t="shared" si="5"/>
        <v>3.8767522292236762</v>
      </c>
      <c r="W142" s="263">
        <f t="shared" si="5"/>
        <v>3.8143496404578796</v>
      </c>
      <c r="DA142" s="70"/>
    </row>
    <row r="143" spans="1:105" ht="12" customHeight="1" x14ac:dyDescent="0.25">
      <c r="A143" s="60" t="s">
        <v>1024</v>
      </c>
      <c r="B143" s="264">
        <v>0.1021986041197407</v>
      </c>
      <c r="C143" s="264">
        <v>6.3094481445434156E-2</v>
      </c>
      <c r="D143" s="264">
        <v>6.19748246018186E-2</v>
      </c>
      <c r="E143" s="264">
        <v>6.7607136937074444E-2</v>
      </c>
      <c r="F143" s="264">
        <v>7.4246570743836185E-2</v>
      </c>
      <c r="G143" s="264">
        <v>9.781864808019626E-2</v>
      </c>
      <c r="H143" s="264">
        <v>9.146287338915679E-2</v>
      </c>
      <c r="I143" s="264">
        <v>0.1813425647509665</v>
      </c>
      <c r="J143" s="264">
        <v>0.18098333999957761</v>
      </c>
      <c r="K143" s="264">
        <v>9.3175272939140963E-2</v>
      </c>
      <c r="L143" s="264">
        <v>0.11994749853112061</v>
      </c>
      <c r="M143" s="264">
        <v>0.16191883604750601</v>
      </c>
      <c r="N143" s="264">
        <v>0.1855564410640575</v>
      </c>
      <c r="O143" s="264">
        <v>8.3147873962902852E-2</v>
      </c>
      <c r="P143" s="264">
        <v>7.2394263624369848E-2</v>
      </c>
      <c r="Q143" s="264">
        <v>6.7797336678418418E-2</v>
      </c>
      <c r="R143" s="264">
        <v>0.11430778834960929</v>
      </c>
      <c r="S143" s="264">
        <v>0.25477577551843622</v>
      </c>
      <c r="T143" s="264">
        <v>0.24561502352112419</v>
      </c>
      <c r="U143" s="264">
        <v>0.23414458900120541</v>
      </c>
      <c r="V143" s="264">
        <v>0.21712504090913859</v>
      </c>
      <c r="W143" s="264">
        <v>0.1895367462589754</v>
      </c>
      <c r="DA143" s="72" t="s">
        <v>1255</v>
      </c>
    </row>
    <row r="144" spans="1:105" ht="12" customHeight="1" x14ac:dyDescent="0.25">
      <c r="A144" s="60" t="s">
        <v>1026</v>
      </c>
      <c r="B144" s="264">
        <v>0.64163253244133134</v>
      </c>
      <c r="C144" s="264">
        <v>0.74927664512199033</v>
      </c>
      <c r="D144" s="264">
        <v>0.73590167927708228</v>
      </c>
      <c r="E144" s="264">
        <v>0.74560138812685539</v>
      </c>
      <c r="F144" s="264">
        <v>0.81602289887781077</v>
      </c>
      <c r="G144" s="264">
        <v>0.95991850145923596</v>
      </c>
      <c r="H144" s="264">
        <v>0.97907755454862067</v>
      </c>
      <c r="I144" s="264">
        <v>1.5497418530147851</v>
      </c>
      <c r="J144" s="264">
        <v>1.7396951460369441</v>
      </c>
      <c r="K144" s="264">
        <v>1.915611532004341</v>
      </c>
      <c r="L144" s="264">
        <v>1.995337783638321</v>
      </c>
      <c r="M144" s="264">
        <v>2.0175236210033991</v>
      </c>
      <c r="N144" s="264">
        <v>3.0968671723623862</v>
      </c>
      <c r="O144" s="264">
        <v>1.1458183886651001</v>
      </c>
      <c r="P144" s="264">
        <v>0.86776749579248558</v>
      </c>
      <c r="Q144" s="264">
        <v>0.72608775718593621</v>
      </c>
      <c r="R144" s="264">
        <v>0.81014686671250868</v>
      </c>
      <c r="S144" s="264">
        <v>0.8782310748898976</v>
      </c>
      <c r="T144" s="264">
        <v>0.7913500430069248</v>
      </c>
      <c r="U144" s="264">
        <v>0.86178203707056233</v>
      </c>
      <c r="V144" s="264">
        <v>0.77901841135561456</v>
      </c>
      <c r="W144" s="264">
        <v>0.73451603552060796</v>
      </c>
      <c r="DA144" s="72" t="s">
        <v>1256</v>
      </c>
    </row>
    <row r="145" spans="1:105" ht="12" customHeight="1" x14ac:dyDescent="0.25">
      <c r="A145" s="64" t="s">
        <v>30</v>
      </c>
      <c r="B145" s="231">
        <v>7.0649804665540772E-2</v>
      </c>
      <c r="C145" s="231">
        <v>9.6228901537949399E-2</v>
      </c>
      <c r="D145" s="231">
        <v>0.1081508191015312</v>
      </c>
      <c r="E145" s="231">
        <v>0.10354390169213019</v>
      </c>
      <c r="F145" s="231">
        <v>0.1033678361237426</v>
      </c>
      <c r="G145" s="231">
        <v>0.1263897839177012</v>
      </c>
      <c r="H145" s="231">
        <v>4.2771127197080913E-2</v>
      </c>
      <c r="I145" s="231">
        <v>1.2185597389544349E-2</v>
      </c>
      <c r="J145" s="231">
        <v>1.1575568638080831E-2</v>
      </c>
      <c r="K145" s="231">
        <v>0</v>
      </c>
      <c r="L145" s="231">
        <v>0</v>
      </c>
      <c r="M145" s="231">
        <v>3.6894081340150412E-3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1257</v>
      </c>
    </row>
    <row r="146" spans="1:105" ht="12" customHeight="1" x14ac:dyDescent="0.25">
      <c r="A146" s="64" t="s">
        <v>32</v>
      </c>
      <c r="B146" s="231">
        <v>0.40446081034251702</v>
      </c>
      <c r="C146" s="231">
        <v>0.47886200216606412</v>
      </c>
      <c r="D146" s="231">
        <v>0.43258586710923319</v>
      </c>
      <c r="E146" s="231">
        <v>0.46583082761733008</v>
      </c>
      <c r="F146" s="231">
        <v>0.51230553804675694</v>
      </c>
      <c r="G146" s="231">
        <v>0.59073110455037914</v>
      </c>
      <c r="H146" s="231">
        <v>0.66862195886112208</v>
      </c>
      <c r="I146" s="231">
        <v>0.49246513398662811</v>
      </c>
      <c r="J146" s="231">
        <v>0.61502505435525612</v>
      </c>
      <c r="K146" s="231">
        <v>0.709538065233562</v>
      </c>
      <c r="L146" s="231">
        <v>0.76239707698066495</v>
      </c>
      <c r="M146" s="231">
        <v>0.71226477911255004</v>
      </c>
      <c r="N146" s="231">
        <v>0.94457407607748567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1.4010965123940801E-2</v>
      </c>
      <c r="C147" s="231">
        <v>3.2728203581321919E-2</v>
      </c>
      <c r="D147" s="231">
        <v>2.6683679944459329E-2</v>
      </c>
      <c r="E147" s="231">
        <v>2.939815373362549E-2</v>
      </c>
      <c r="F147" s="231">
        <v>3.1777033108711703E-2</v>
      </c>
      <c r="G147" s="231">
        <v>3.551087703409489E-2</v>
      </c>
      <c r="H147" s="231">
        <v>4.2786382819757073E-2</v>
      </c>
      <c r="I147" s="231">
        <v>1.4972919546458919E-2</v>
      </c>
      <c r="J147" s="231">
        <v>1.287387824580854E-2</v>
      </c>
      <c r="K147" s="231">
        <v>8.8631976481139182E-3</v>
      </c>
      <c r="L147" s="231">
        <v>1.7791595244786362E-2</v>
      </c>
      <c r="M147" s="231">
        <v>2.9204633558739299E-2</v>
      </c>
      <c r="N147" s="231">
        <v>3.0485028973652021E-2</v>
      </c>
      <c r="O147" s="231">
        <v>0.1115230835241266</v>
      </c>
      <c r="P147" s="231">
        <v>0.11476034719712321</v>
      </c>
      <c r="Q147" s="231">
        <v>9.4865200343388426E-2</v>
      </c>
      <c r="R147" s="231">
        <v>0.1004910363557585</v>
      </c>
      <c r="S147" s="231">
        <v>8.8260352869073203E-2</v>
      </c>
      <c r="T147" s="231">
        <v>9.2445972147122968E-2</v>
      </c>
      <c r="U147" s="231">
        <v>0.11463788947479001</v>
      </c>
      <c r="V147" s="231">
        <v>0.1061024589468039</v>
      </c>
      <c r="W147" s="231">
        <v>0.1087967177167263</v>
      </c>
      <c r="DA147" s="73" t="s">
        <v>1259</v>
      </c>
    </row>
    <row r="148" spans="1:105" ht="12" customHeight="1" x14ac:dyDescent="0.25">
      <c r="A148" s="64" t="s">
        <v>160</v>
      </c>
      <c r="B148" s="231">
        <v>3.6960065138029932E-3</v>
      </c>
      <c r="C148" s="231">
        <v>5.7496350088553317E-3</v>
      </c>
      <c r="D148" s="231">
        <v>7.8419181497154846E-3</v>
      </c>
      <c r="E148" s="231">
        <v>7.7314123652546642E-3</v>
      </c>
      <c r="F148" s="231">
        <v>6.9410498707540586E-3</v>
      </c>
      <c r="G148" s="231">
        <v>9.2793061527134367E-3</v>
      </c>
      <c r="H148" s="231">
        <v>9.4455455151978181E-3</v>
      </c>
      <c r="I148" s="231">
        <v>3.9104850983836528E-3</v>
      </c>
      <c r="J148" s="231">
        <v>3.356584395065863E-3</v>
      </c>
      <c r="K148" s="231">
        <v>2.155559697832364E-3</v>
      </c>
      <c r="L148" s="231">
        <v>3.3268810154696731E-3</v>
      </c>
      <c r="M148" s="231">
        <v>2.4761062464085681E-3</v>
      </c>
      <c r="N148" s="231">
        <v>3.2205716802793422E-3</v>
      </c>
      <c r="O148" s="231">
        <v>2.5873037725872099E-3</v>
      </c>
      <c r="P148" s="231">
        <v>2.6545118977782372E-3</v>
      </c>
      <c r="Q148" s="231">
        <v>2.2076411639339868E-3</v>
      </c>
      <c r="R148" s="231">
        <v>2.994779592267635E-3</v>
      </c>
      <c r="S148" s="231">
        <v>3.334959746385991E-3</v>
      </c>
      <c r="T148" s="231">
        <v>2.9198439034050492E-3</v>
      </c>
      <c r="U148" s="231">
        <v>3.3966624020839021E-3</v>
      </c>
      <c r="V148" s="231">
        <v>1.2940383239837469E-3</v>
      </c>
      <c r="W148" s="231">
        <v>1.26776679994158E-3</v>
      </c>
      <c r="DA148" s="73" t="s">
        <v>1260</v>
      </c>
    </row>
    <row r="149" spans="1:105" ht="12" customHeight="1" x14ac:dyDescent="0.25">
      <c r="A149" s="64" t="s">
        <v>70</v>
      </c>
      <c r="B149" s="231">
        <v>6.5836080114911766E-2</v>
      </c>
      <c r="C149" s="231">
        <v>7.3048280688531475E-2</v>
      </c>
      <c r="D149" s="231">
        <v>7.6623311698369376E-2</v>
      </c>
      <c r="E149" s="231">
        <v>6.5615718269488282E-2</v>
      </c>
      <c r="F149" s="231">
        <v>7.5902549596941774E-2</v>
      </c>
      <c r="G149" s="231">
        <v>7.6478135838603967E-2</v>
      </c>
      <c r="H149" s="231">
        <v>6.0314405053993693E-2</v>
      </c>
      <c r="I149" s="231">
        <v>2.4038259177513149E-2</v>
      </c>
      <c r="J149" s="231">
        <v>1.6568754530310131E-2</v>
      </c>
      <c r="K149" s="231">
        <v>9.6018451938992416E-3</v>
      </c>
      <c r="L149" s="231">
        <v>1.7346890271714439E-2</v>
      </c>
      <c r="M149" s="231">
        <v>1.7786672237619979E-2</v>
      </c>
      <c r="N149" s="231">
        <v>2.165477311929577E-2</v>
      </c>
      <c r="O149" s="231">
        <v>1.8510941153998321E-2</v>
      </c>
      <c r="P149" s="231">
        <v>2.1877824186316688E-2</v>
      </c>
      <c r="Q149" s="231">
        <v>1.869007034808591E-2</v>
      </c>
      <c r="R149" s="231">
        <v>1.437332156712305E-2</v>
      </c>
      <c r="S149" s="231">
        <v>1.546245506245511E-2</v>
      </c>
      <c r="T149" s="231">
        <v>1.2531523694036159E-2</v>
      </c>
      <c r="U149" s="231">
        <v>1.4575215080088849E-2</v>
      </c>
      <c r="V149" s="231">
        <v>1.32946824309232E-2</v>
      </c>
      <c r="W149" s="231">
        <v>1.3552173279219881E-2</v>
      </c>
      <c r="DA149" s="73" t="s">
        <v>1261</v>
      </c>
    </row>
    <row r="150" spans="1:105" ht="12" customHeight="1" x14ac:dyDescent="0.25">
      <c r="A150" s="64" t="s">
        <v>34</v>
      </c>
      <c r="B150" s="231">
        <v>1.827525707541696E-2</v>
      </c>
      <c r="C150" s="231">
        <v>2.1111200568749759E-2</v>
      </c>
      <c r="D150" s="231">
        <v>2.435225698276065E-2</v>
      </c>
      <c r="E150" s="231">
        <v>2.3523254836557119E-2</v>
      </c>
      <c r="F150" s="231">
        <v>2.3134734705045911E-2</v>
      </c>
      <c r="G150" s="231">
        <v>3.7004481506067492E-2</v>
      </c>
      <c r="H150" s="231">
        <v>5.5422354371623912E-2</v>
      </c>
      <c r="I150" s="231">
        <v>3.8690081892804692E-2</v>
      </c>
      <c r="J150" s="231">
        <v>4.2877381581788152E-2</v>
      </c>
      <c r="K150" s="231">
        <v>4.9150132508122897E-2</v>
      </c>
      <c r="L150" s="231">
        <v>3.6116803663939982E-2</v>
      </c>
      <c r="M150" s="231">
        <v>4.0984344753717178E-2</v>
      </c>
      <c r="N150" s="231">
        <v>6.015199052363418E-2</v>
      </c>
      <c r="O150" s="231">
        <v>0.1572436398677623</v>
      </c>
      <c r="P150" s="231">
        <v>0.13221077319323221</v>
      </c>
      <c r="Q150" s="231">
        <v>0.1116939651681981</v>
      </c>
      <c r="R150" s="231">
        <v>0.13615070250918479</v>
      </c>
      <c r="S150" s="231">
        <v>0.1231087300567022</v>
      </c>
      <c r="T150" s="231">
        <v>0.1150728897887984</v>
      </c>
      <c r="U150" s="231">
        <v>0.1186754317478009</v>
      </c>
      <c r="V150" s="231">
        <v>0.1037764655961291</v>
      </c>
      <c r="W150" s="231">
        <v>8.3329013580667216E-2</v>
      </c>
      <c r="DA150" s="73" t="s">
        <v>1262</v>
      </c>
    </row>
    <row r="151" spans="1:105" ht="12" customHeight="1" x14ac:dyDescent="0.25">
      <c r="A151" s="64" t="s">
        <v>162</v>
      </c>
      <c r="B151" s="231">
        <v>3.664058722080292E-2</v>
      </c>
      <c r="C151" s="231">
        <v>2.217152319246601E-2</v>
      </c>
      <c r="D151" s="231">
        <v>2.5970803352588921E-2</v>
      </c>
      <c r="E151" s="231">
        <v>2.193141946606092E-2</v>
      </c>
      <c r="F151" s="231">
        <v>2.5258926941017251E-2</v>
      </c>
      <c r="G151" s="231">
        <v>2.9753509500644908E-2</v>
      </c>
      <c r="H151" s="231">
        <v>4.6914965421796753E-2</v>
      </c>
      <c r="I151" s="231">
        <v>2.6533101846340369E-2</v>
      </c>
      <c r="J151" s="231">
        <v>2.0613236800511709E-2</v>
      </c>
      <c r="K151" s="231">
        <v>9.0088349895285462E-3</v>
      </c>
      <c r="L151" s="231">
        <v>1.292499617383156E-2</v>
      </c>
      <c r="M151" s="231">
        <v>1.7833348904497032E-2</v>
      </c>
      <c r="N151" s="231">
        <v>1.9584402457291449E-2</v>
      </c>
      <c r="O151" s="231">
        <v>9.9870913813087346E-3</v>
      </c>
      <c r="P151" s="231">
        <v>1.0859395577775811E-2</v>
      </c>
      <c r="Q151" s="231">
        <v>1.0177327412524209E-2</v>
      </c>
      <c r="R151" s="231">
        <v>1.8857475219467769E-2</v>
      </c>
      <c r="S151" s="231">
        <v>4.1789411359053313E-2</v>
      </c>
      <c r="T151" s="231">
        <v>3.9697589731563482E-2</v>
      </c>
      <c r="U151" s="231">
        <v>3.8198344083386709E-2</v>
      </c>
      <c r="V151" s="231">
        <v>3.6189197053912103E-2</v>
      </c>
      <c r="W151" s="231">
        <v>3.4825068700016497E-2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2.8063021384398128E-2</v>
      </c>
      <c r="C153" s="231">
        <v>1.9376898378052291E-2</v>
      </c>
      <c r="D153" s="231">
        <v>3.3693022938424147E-2</v>
      </c>
      <c r="E153" s="231">
        <v>2.8026700146408609E-2</v>
      </c>
      <c r="F153" s="231">
        <v>3.7335230484840588E-2</v>
      </c>
      <c r="G153" s="231">
        <v>5.4771302959030918E-2</v>
      </c>
      <c r="H153" s="231">
        <v>5.2800815308048553E-2</v>
      </c>
      <c r="I153" s="231">
        <v>4.1058908346132433E-2</v>
      </c>
      <c r="J153" s="231">
        <v>4.1315124767274412E-2</v>
      </c>
      <c r="K153" s="231">
        <v>4.6241707578720287E-2</v>
      </c>
      <c r="L153" s="231">
        <v>5.1301220054707102E-2</v>
      </c>
      <c r="M153" s="231">
        <v>4.873865754259285E-2</v>
      </c>
      <c r="N153" s="231">
        <v>0.1186696499421714</v>
      </c>
      <c r="O153" s="231">
        <v>3.7308889198827758E-2</v>
      </c>
      <c r="P153" s="231">
        <v>2.8367612649864531E-2</v>
      </c>
      <c r="Q153" s="231">
        <v>2.400589070194965E-2</v>
      </c>
      <c r="R153" s="231">
        <v>2.7636685400942228E-2</v>
      </c>
      <c r="S153" s="231">
        <v>3.2407915844663723E-2</v>
      </c>
      <c r="T153" s="231">
        <v>2.6403642853693989E-2</v>
      </c>
      <c r="U153" s="231">
        <v>2.626712664593334E-2</v>
      </c>
      <c r="V153" s="231">
        <v>2.23250705590619E-2</v>
      </c>
      <c r="W153" s="231">
        <v>2.221203455854821E-2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0.89588736573097871</v>
      </c>
      <c r="J154" s="231">
        <v>0.97548956272284837</v>
      </c>
      <c r="K154" s="231">
        <v>1.081052189154561</v>
      </c>
      <c r="L154" s="231">
        <v>1.0941323202332069</v>
      </c>
      <c r="M154" s="231">
        <v>1.1445456705132591</v>
      </c>
      <c r="N154" s="231">
        <v>1.898526679588576</v>
      </c>
      <c r="O154" s="231">
        <v>0.80865743976648874</v>
      </c>
      <c r="P154" s="231">
        <v>0.55703703109039493</v>
      </c>
      <c r="Q154" s="231">
        <v>0.46444766204785598</v>
      </c>
      <c r="R154" s="231">
        <v>0.50964286606776465</v>
      </c>
      <c r="S154" s="231">
        <v>0.57386724995156413</v>
      </c>
      <c r="T154" s="231">
        <v>0.50227858088830468</v>
      </c>
      <c r="U154" s="231">
        <v>0.54603136763647864</v>
      </c>
      <c r="V154" s="231">
        <v>0.49603649844480058</v>
      </c>
      <c r="W154" s="231">
        <v>0.4705332608854883</v>
      </c>
      <c r="DA154" s="73" t="s">
        <v>1266</v>
      </c>
    </row>
    <row r="155" spans="1:105" ht="12" customHeight="1" x14ac:dyDescent="0.25">
      <c r="A155" s="60" t="s">
        <v>1038</v>
      </c>
      <c r="B155" s="264">
        <v>4.1829795220320287</v>
      </c>
      <c r="C155" s="264">
        <v>5.0627872713708459</v>
      </c>
      <c r="D155" s="264">
        <v>5.4311783624174206</v>
      </c>
      <c r="E155" s="264">
        <v>4.8624052283927117</v>
      </c>
      <c r="F155" s="264">
        <v>5.4185400307561213</v>
      </c>
      <c r="G155" s="264">
        <v>6.0415225146022697</v>
      </c>
      <c r="H155" s="264">
        <v>7.3574309101443296</v>
      </c>
      <c r="I155" s="264">
        <v>5.3621482792855772</v>
      </c>
      <c r="J155" s="264">
        <v>5.2824241053529324</v>
      </c>
      <c r="K155" s="264">
        <v>5.2821651460598584</v>
      </c>
      <c r="L155" s="264">
        <v>5.9678772922460093</v>
      </c>
      <c r="M155" s="264">
        <v>6.1201671949438374</v>
      </c>
      <c r="N155" s="264">
        <v>9.1355883525316131</v>
      </c>
      <c r="O155" s="264">
        <v>3.9635933685949132</v>
      </c>
      <c r="P155" s="264">
        <v>3.4190991072924519</v>
      </c>
      <c r="Q155" s="264">
        <v>2.84601965142889</v>
      </c>
      <c r="R155" s="264">
        <v>3.2112191067620608</v>
      </c>
      <c r="S155" s="264">
        <v>3.1330625914877039</v>
      </c>
      <c r="T155" s="264">
        <v>2.7950353133702062</v>
      </c>
      <c r="U155" s="264">
        <v>3.168831819388406</v>
      </c>
      <c r="V155" s="264">
        <v>2.880608776958923</v>
      </c>
      <c r="W155" s="264">
        <v>2.8902968586782962</v>
      </c>
      <c r="DA155" s="72" t="s">
        <v>1267</v>
      </c>
    </row>
    <row r="156" spans="1:105" ht="12" customHeight="1" x14ac:dyDescent="0.25">
      <c r="A156" s="132" t="s">
        <v>1040</v>
      </c>
      <c r="B156" s="318">
        <v>0.95770764315028245</v>
      </c>
      <c r="C156" s="318">
        <v>1.127618190919857</v>
      </c>
      <c r="D156" s="318">
        <v>1.2093145165553181</v>
      </c>
      <c r="E156" s="318">
        <v>1.08523661946873</v>
      </c>
      <c r="F156" s="318">
        <v>1.209910958152409</v>
      </c>
      <c r="G156" s="318">
        <v>1.354358697532174</v>
      </c>
      <c r="H156" s="318">
        <v>1.652309161376742</v>
      </c>
      <c r="I156" s="318">
        <v>1.244138786900594</v>
      </c>
      <c r="J156" s="318">
        <v>1.2241033907776471</v>
      </c>
      <c r="K156" s="318">
        <v>1.189816737676445</v>
      </c>
      <c r="L156" s="318">
        <v>1.348512334437395</v>
      </c>
      <c r="M156" s="318">
        <v>1.3974018053536761</v>
      </c>
      <c r="N156" s="318">
        <v>1.303655980850974</v>
      </c>
      <c r="O156" s="318">
        <v>1.525851391883521</v>
      </c>
      <c r="P156" s="318">
        <v>1.489491281228698</v>
      </c>
      <c r="Q156" s="318">
        <v>1.4219409009370261</v>
      </c>
      <c r="R156" s="318">
        <v>1.7370615881998801</v>
      </c>
      <c r="S156" s="318">
        <v>1.6723254727639509</v>
      </c>
      <c r="T156" s="318">
        <v>1.7224489270664891</v>
      </c>
      <c r="U156" s="318">
        <v>1.6543014137851</v>
      </c>
      <c r="V156" s="318">
        <v>1.577395588299122</v>
      </c>
      <c r="W156" s="318">
        <v>1.5641690538041659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0.99999999999999989</v>
      </c>
      <c r="D160" s="234">
        <f t="shared" si="6"/>
        <v>0.99999999999999978</v>
      </c>
      <c r="E160" s="234">
        <f t="shared" si="6"/>
        <v>1.0000000000000002</v>
      </c>
      <c r="F160" s="234">
        <f t="shared" si="6"/>
        <v>0.99999999999999978</v>
      </c>
      <c r="G160" s="234">
        <f t="shared" si="6"/>
        <v>0.99999999999999989</v>
      </c>
      <c r="H160" s="234">
        <f t="shared" si="6"/>
        <v>0.99999999999999978</v>
      </c>
      <c r="I160" s="234">
        <f t="shared" si="6"/>
        <v>1</v>
      </c>
      <c r="J160" s="234">
        <f t="shared" si="6"/>
        <v>0.99999999999999989</v>
      </c>
      <c r="K160" s="234">
        <f t="shared" si="6"/>
        <v>0.99999999999999989</v>
      </c>
      <c r="L160" s="234">
        <f t="shared" si="6"/>
        <v>1</v>
      </c>
      <c r="M160" s="234">
        <f t="shared" si="6"/>
        <v>0.99999999999999989</v>
      </c>
      <c r="N160" s="234">
        <f t="shared" si="6"/>
        <v>1</v>
      </c>
      <c r="O160" s="234">
        <f t="shared" si="6"/>
        <v>1</v>
      </c>
      <c r="P160" s="234">
        <f t="shared" si="6"/>
        <v>0.99999999999999978</v>
      </c>
      <c r="Q160" s="234">
        <f t="shared" si="6"/>
        <v>1</v>
      </c>
      <c r="R160" s="234">
        <f t="shared" si="6"/>
        <v>1</v>
      </c>
      <c r="S160" s="234">
        <f t="shared" si="6"/>
        <v>1</v>
      </c>
      <c r="T160" s="234">
        <f t="shared" si="6"/>
        <v>1.0000000000000002</v>
      </c>
      <c r="U160" s="234">
        <f t="shared" si="6"/>
        <v>0.99999999999999989</v>
      </c>
      <c r="V160" s="234">
        <f t="shared" si="6"/>
        <v>0.99999999999999989</v>
      </c>
      <c r="W160" s="234">
        <f t="shared" si="6"/>
        <v>1.0000000000000004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2.3150103862120144E-3</v>
      </c>
      <c r="C161" s="268">
        <f t="shared" si="7"/>
        <v>2.8483154813297717E-3</v>
      </c>
      <c r="D161" s="268">
        <f t="shared" si="7"/>
        <v>2.6746765722563712E-3</v>
      </c>
      <c r="E161" s="268">
        <f t="shared" si="7"/>
        <v>2.7038766947223448E-3</v>
      </c>
      <c r="F161" s="268">
        <f t="shared" si="7"/>
        <v>2.6379060058505941E-3</v>
      </c>
      <c r="G161" s="268">
        <f t="shared" si="7"/>
        <v>2.3419755033844665E-3</v>
      </c>
      <c r="H161" s="268">
        <f t="shared" si="7"/>
        <v>2.2543213117983958E-3</v>
      </c>
      <c r="I161" s="268">
        <f t="shared" si="7"/>
        <v>1.9847754785374816E-3</v>
      </c>
      <c r="J161" s="268">
        <f t="shared" si="7"/>
        <v>1.9965630565613826E-3</v>
      </c>
      <c r="K161" s="268">
        <f t="shared" si="7"/>
        <v>1.7264178868986323E-3</v>
      </c>
      <c r="L161" s="268">
        <f t="shared" si="7"/>
        <v>1.9050997588943097E-3</v>
      </c>
      <c r="M161" s="268">
        <f t="shared" si="7"/>
        <v>1.9568856226346342E-3</v>
      </c>
      <c r="N161" s="268">
        <f t="shared" si="7"/>
        <v>1.8912390788823959E-3</v>
      </c>
      <c r="O161" s="268">
        <f t="shared" si="7"/>
        <v>1.6041748255798882E-3</v>
      </c>
      <c r="P161" s="268">
        <f t="shared" si="7"/>
        <v>1.545626852065904E-3</v>
      </c>
      <c r="Q161" s="268">
        <f t="shared" si="7"/>
        <v>1.7755653462046437E-3</v>
      </c>
      <c r="R161" s="268">
        <f t="shared" si="7"/>
        <v>1.706791408353954E-3</v>
      </c>
      <c r="S161" s="268">
        <f t="shared" si="7"/>
        <v>1.6626363404452953E-3</v>
      </c>
      <c r="T161" s="268">
        <f t="shared" si="7"/>
        <v>1.6080435794272479E-3</v>
      </c>
      <c r="U161" s="268">
        <f t="shared" si="7"/>
        <v>1.8793138207572376E-3</v>
      </c>
      <c r="V161" s="268">
        <f t="shared" si="7"/>
        <v>1.8307910589581925E-3</v>
      </c>
      <c r="W161" s="268">
        <f t="shared" si="7"/>
        <v>1.99227887196102E-3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4.7994154875068747E-3</v>
      </c>
      <c r="C162" s="269">
        <f t="shared" si="8"/>
        <v>5.9050488567215214E-3</v>
      </c>
      <c r="D162" s="269">
        <f t="shared" si="8"/>
        <v>5.5450654741828857E-3</v>
      </c>
      <c r="E162" s="269">
        <f t="shared" si="8"/>
        <v>5.605602360252585E-3</v>
      </c>
      <c r="F162" s="269">
        <f t="shared" si="8"/>
        <v>5.4688337531749063E-3</v>
      </c>
      <c r="G162" s="269">
        <f t="shared" si="8"/>
        <v>4.8553188224338779E-3</v>
      </c>
      <c r="H162" s="269">
        <f t="shared" si="8"/>
        <v>4.673596577406962E-3</v>
      </c>
      <c r="I162" s="269">
        <f t="shared" si="8"/>
        <v>4.1147816129254574E-3</v>
      </c>
      <c r="J162" s="269">
        <f t="shared" si="8"/>
        <v>4.1392192935790946E-3</v>
      </c>
      <c r="K162" s="269">
        <f t="shared" si="8"/>
        <v>3.5791618014500578E-3</v>
      </c>
      <c r="L162" s="269">
        <f t="shared" si="8"/>
        <v>3.9496001152046619E-3</v>
      </c>
      <c r="M162" s="269">
        <f t="shared" si="8"/>
        <v>4.0569611352456606E-3</v>
      </c>
      <c r="N162" s="269">
        <f t="shared" si="8"/>
        <v>3.9208645368622227E-3</v>
      </c>
      <c r="O162" s="269">
        <f t="shared" si="8"/>
        <v>3.3394799866871337E-3</v>
      </c>
      <c r="P162" s="269">
        <f t="shared" si="8"/>
        <v>3.2043508296520566E-3</v>
      </c>
      <c r="Q162" s="269">
        <f t="shared" si="8"/>
        <v>3.6810529544097845E-3</v>
      </c>
      <c r="R162" s="269">
        <f t="shared" si="8"/>
        <v>3.5384727291013661E-3</v>
      </c>
      <c r="S162" s="269">
        <f t="shared" si="8"/>
        <v>3.4469316638712057E-3</v>
      </c>
      <c r="T162" s="269">
        <f t="shared" si="8"/>
        <v>3.3337514620473581E-3</v>
      </c>
      <c r="U162" s="269">
        <f t="shared" si="8"/>
        <v>3.9236843281491903E-3</v>
      </c>
      <c r="V162" s="269">
        <f t="shared" si="8"/>
        <v>3.823549422036276E-3</v>
      </c>
      <c r="W162" s="269">
        <f t="shared" si="8"/>
        <v>4.130337440588377E-3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2.8709206009059806E-2</v>
      </c>
      <c r="C163" s="269">
        <f t="shared" si="9"/>
        <v>3.5322898082584139E-2</v>
      </c>
      <c r="D163" s="269">
        <f t="shared" si="9"/>
        <v>3.3169544801118507E-2</v>
      </c>
      <c r="E163" s="269">
        <f t="shared" si="9"/>
        <v>3.3531665133864429E-2</v>
      </c>
      <c r="F163" s="269">
        <f t="shared" si="9"/>
        <v>3.2713540900531003E-2</v>
      </c>
      <c r="G163" s="269">
        <f t="shared" si="9"/>
        <v>2.9043609305292536E-2</v>
      </c>
      <c r="H163" s="269">
        <f t="shared" si="9"/>
        <v>2.7956580815576042E-2</v>
      </c>
      <c r="I163" s="269">
        <f t="shared" si="9"/>
        <v>2.4613854190218019E-2</v>
      </c>
      <c r="J163" s="269">
        <f t="shared" si="9"/>
        <v>2.4760035826314138E-2</v>
      </c>
      <c r="K163" s="269">
        <f t="shared" si="9"/>
        <v>2.1409876632907394E-2</v>
      </c>
      <c r="L163" s="269">
        <f t="shared" si="9"/>
        <v>2.362576935795133E-2</v>
      </c>
      <c r="M163" s="269">
        <f t="shared" si="9"/>
        <v>2.4267982904522381E-2</v>
      </c>
      <c r="N163" s="269">
        <f t="shared" si="9"/>
        <v>2.3453878501539745E-2</v>
      </c>
      <c r="O163" s="269">
        <f t="shared" si="9"/>
        <v>1.9848781600565194E-2</v>
      </c>
      <c r="P163" s="269">
        <f t="shared" si="9"/>
        <v>1.9167827485086185E-2</v>
      </c>
      <c r="Q163" s="269">
        <f t="shared" si="9"/>
        <v>2.2019370457402463E-2</v>
      </c>
      <c r="R163" s="269">
        <f t="shared" si="9"/>
        <v>2.1166482210520567E-2</v>
      </c>
      <c r="S163" s="269">
        <f t="shared" si="9"/>
        <v>2.0618900675472708E-2</v>
      </c>
      <c r="T163" s="269">
        <f t="shared" si="9"/>
        <v>1.9910027639181455E-2</v>
      </c>
      <c r="U163" s="269">
        <f t="shared" si="9"/>
        <v>2.3222544333810453E-2</v>
      </c>
      <c r="V163" s="269">
        <f t="shared" si="9"/>
        <v>2.2583538940082405E-2</v>
      </c>
      <c r="W163" s="269">
        <f t="shared" si="9"/>
        <v>2.4643236790255554E-2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3.3157747411126343E-2</v>
      </c>
      <c r="C164" s="269">
        <f t="shared" si="10"/>
        <v>4.0796242573956205E-2</v>
      </c>
      <c r="D164" s="269">
        <f t="shared" si="10"/>
        <v>3.8309223456422063E-2</v>
      </c>
      <c r="E164" s="269">
        <f t="shared" si="10"/>
        <v>3.8727454964525551E-2</v>
      </c>
      <c r="F164" s="269">
        <f t="shared" si="10"/>
        <v>3.7782560958357934E-2</v>
      </c>
      <c r="G164" s="269">
        <f t="shared" si="10"/>
        <v>3.3543967079703536E-2</v>
      </c>
      <c r="H164" s="269">
        <f t="shared" si="10"/>
        <v>3.2288501634948862E-2</v>
      </c>
      <c r="I164" s="269">
        <f t="shared" si="10"/>
        <v>2.8427813705331751E-2</v>
      </c>
      <c r="J164" s="269">
        <f t="shared" si="10"/>
        <v>2.8596646440179625E-2</v>
      </c>
      <c r="K164" s="269">
        <f t="shared" si="10"/>
        <v>2.4727374253167945E-2</v>
      </c>
      <c r="L164" s="269">
        <f t="shared" si="10"/>
        <v>2.7286623409831248E-2</v>
      </c>
      <c r="M164" s="269">
        <f t="shared" si="10"/>
        <v>2.8028349062379304E-2</v>
      </c>
      <c r="N164" s="269">
        <f t="shared" si="10"/>
        <v>2.7088097766266635E-2</v>
      </c>
      <c r="O164" s="269">
        <f t="shared" si="10"/>
        <v>2.3071483219429208E-2</v>
      </c>
      <c r="P164" s="269">
        <f t="shared" si="10"/>
        <v>2.2137915690526856E-2</v>
      </c>
      <c r="Q164" s="269">
        <f t="shared" si="10"/>
        <v>2.5431310205798301E-2</v>
      </c>
      <c r="R164" s="269">
        <f t="shared" si="10"/>
        <v>2.4446265441721453E-2</v>
      </c>
      <c r="S164" s="269">
        <f t="shared" si="10"/>
        <v>2.3813835195465802E-2</v>
      </c>
      <c r="T164" s="269">
        <f t="shared" si="10"/>
        <v>2.3031906530655646E-2</v>
      </c>
      <c r="U164" s="269">
        <f t="shared" si="10"/>
        <v>2.7107578873390784E-2</v>
      </c>
      <c r="V164" s="269">
        <f t="shared" si="10"/>
        <v>2.6415776312730711E-2</v>
      </c>
      <c r="W164" s="269">
        <f t="shared" si="10"/>
        <v>2.8535284334986699E-2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1.1127537407817722E-2</v>
      </c>
      <c r="C165" s="270">
        <f t="shared" si="11"/>
        <v>1.3852027722984118E-2</v>
      </c>
      <c r="D165" s="270">
        <f t="shared" si="11"/>
        <v>1.298207346243881E-2</v>
      </c>
      <c r="E165" s="270">
        <f t="shared" si="11"/>
        <v>1.3125430562460016E-2</v>
      </c>
      <c r="F165" s="270">
        <f t="shared" si="11"/>
        <v>1.2809320161878697E-2</v>
      </c>
      <c r="G165" s="270">
        <f t="shared" si="11"/>
        <v>1.135218898260996E-2</v>
      </c>
      <c r="H165" s="270">
        <f t="shared" si="11"/>
        <v>1.086404716877787E-2</v>
      </c>
      <c r="I165" s="270">
        <f t="shared" si="11"/>
        <v>9.5065555686057197E-3</v>
      </c>
      <c r="J165" s="270">
        <f t="shared" si="11"/>
        <v>9.5782515416945463E-3</v>
      </c>
      <c r="K165" s="270">
        <f t="shared" si="11"/>
        <v>8.3475551437220616E-3</v>
      </c>
      <c r="L165" s="270">
        <f t="shared" si="11"/>
        <v>9.2065636607981827E-3</v>
      </c>
      <c r="M165" s="270">
        <f t="shared" si="11"/>
        <v>9.4516366351809437E-3</v>
      </c>
      <c r="N165" s="270">
        <f t="shared" si="11"/>
        <v>9.1474289574855414E-3</v>
      </c>
      <c r="O165" s="270">
        <f t="shared" si="11"/>
        <v>7.882065720858214E-3</v>
      </c>
      <c r="P165" s="270">
        <f t="shared" si="11"/>
        <v>7.5524723728342038E-3</v>
      </c>
      <c r="Q165" s="270">
        <f t="shared" si="11"/>
        <v>8.6662875116375118E-3</v>
      </c>
      <c r="R165" s="270">
        <f t="shared" si="11"/>
        <v>8.2629690438081674E-3</v>
      </c>
      <c r="S165" s="270">
        <f t="shared" si="11"/>
        <v>7.9096756583674297E-3</v>
      </c>
      <c r="T165" s="270">
        <f t="shared" si="11"/>
        <v>7.6609740448396781E-3</v>
      </c>
      <c r="U165" s="270">
        <f t="shared" si="11"/>
        <v>9.0526037817084144E-3</v>
      </c>
      <c r="V165" s="270">
        <f t="shared" si="11"/>
        <v>8.8275063514333917E-3</v>
      </c>
      <c r="W165" s="270">
        <f t="shared" si="11"/>
        <v>9.5397306704911502E-3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0.75107677400802364</v>
      </c>
      <c r="C166" s="319">
        <f t="shared" si="12"/>
        <v>0.69605044314965547</v>
      </c>
      <c r="D166" s="319">
        <f t="shared" si="12"/>
        <v>0.72569039689209824</v>
      </c>
      <c r="E166" s="319">
        <f t="shared" si="12"/>
        <v>0.70805710278558287</v>
      </c>
      <c r="F166" s="319">
        <f t="shared" si="12"/>
        <v>0.71797435251809716</v>
      </c>
      <c r="G166" s="319">
        <f t="shared" si="12"/>
        <v>0.7437456994382754</v>
      </c>
      <c r="H166" s="319">
        <f t="shared" si="12"/>
        <v>0.77010771641874487</v>
      </c>
      <c r="I166" s="319">
        <f t="shared" si="12"/>
        <v>0.71070283602351825</v>
      </c>
      <c r="J166" s="319">
        <f t="shared" si="12"/>
        <v>0.68450212437986624</v>
      </c>
      <c r="K166" s="319">
        <f t="shared" si="12"/>
        <v>0.7041915093032991</v>
      </c>
      <c r="L166" s="319">
        <f t="shared" si="12"/>
        <v>0.69092976887226021</v>
      </c>
      <c r="M166" s="319">
        <f t="shared" si="12"/>
        <v>0.68727925812098023</v>
      </c>
      <c r="N166" s="319">
        <f t="shared" si="12"/>
        <v>0.6910334606719839</v>
      </c>
      <c r="O166" s="319">
        <f t="shared" si="12"/>
        <v>0.75714420678998451</v>
      </c>
      <c r="P166" s="319">
        <f t="shared" si="12"/>
        <v>0.78358828934052671</v>
      </c>
      <c r="Q166" s="319">
        <f t="shared" si="12"/>
        <v>0.75129090194951409</v>
      </c>
      <c r="R166" s="319">
        <f t="shared" si="12"/>
        <v>0.76606028385234382</v>
      </c>
      <c r="S166" s="319">
        <f t="shared" si="12"/>
        <v>0.76774674392127684</v>
      </c>
      <c r="T166" s="319">
        <f t="shared" si="12"/>
        <v>0.77443047448743318</v>
      </c>
      <c r="U166" s="319">
        <f t="shared" si="12"/>
        <v>0.73872169683165101</v>
      </c>
      <c r="V166" s="319">
        <f t="shared" si="12"/>
        <v>0.74700618652492745</v>
      </c>
      <c r="W166" s="319">
        <f t="shared" si="12"/>
        <v>0.73379247388118141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9.8980396994429121E-2</v>
      </c>
      <c r="C167" s="271">
        <f t="shared" si="13"/>
        <v>0.12078445336668268</v>
      </c>
      <c r="D167" s="271">
        <f t="shared" si="13"/>
        <v>0.10387107510428976</v>
      </c>
      <c r="E167" s="271">
        <f t="shared" si="13"/>
        <v>0.11855284371440636</v>
      </c>
      <c r="F167" s="271">
        <f t="shared" si="13"/>
        <v>0.11354057196681427</v>
      </c>
      <c r="G167" s="271">
        <f t="shared" si="13"/>
        <v>0.10593167383212404</v>
      </c>
      <c r="H167" s="271">
        <f t="shared" si="13"/>
        <v>8.524804451685801E-2</v>
      </c>
      <c r="I167" s="271">
        <f t="shared" si="13"/>
        <v>0.15640012045684373</v>
      </c>
      <c r="J167" s="271">
        <f t="shared" si="13"/>
        <v>0.17955111363973633</v>
      </c>
      <c r="K167" s="271">
        <f t="shared" si="13"/>
        <v>0.17587309954583591</v>
      </c>
      <c r="L167" s="271">
        <f t="shared" si="13"/>
        <v>0.17840668295505155</v>
      </c>
      <c r="M167" s="271">
        <f t="shared" si="13"/>
        <v>0.17875956334871138</v>
      </c>
      <c r="N167" s="271">
        <f t="shared" si="13"/>
        <v>0.17917691846995451</v>
      </c>
      <c r="O167" s="271">
        <f t="shared" si="13"/>
        <v>0.13058797564598518</v>
      </c>
      <c r="P167" s="271">
        <f t="shared" si="13"/>
        <v>0.11052810514544789</v>
      </c>
      <c r="Q167" s="271">
        <f t="shared" si="13"/>
        <v>0.12707510627330162</v>
      </c>
      <c r="R167" s="271">
        <f t="shared" si="13"/>
        <v>0.11818787789338313</v>
      </c>
      <c r="S167" s="271">
        <f t="shared" si="13"/>
        <v>0.11904365665087362</v>
      </c>
      <c r="T167" s="271">
        <f t="shared" si="13"/>
        <v>0.11538418012583485</v>
      </c>
      <c r="U167" s="271">
        <f t="shared" si="13"/>
        <v>0.13227307896354523</v>
      </c>
      <c r="V167" s="271">
        <f t="shared" si="13"/>
        <v>0.12755811657767735</v>
      </c>
      <c r="W167" s="271">
        <f t="shared" si="13"/>
        <v>0.13177859578870937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3.57008907624215E-2</v>
      </c>
      <c r="C168" s="271">
        <f t="shared" si="14"/>
        <v>4.3648002574503748E-2</v>
      </c>
      <c r="D168" s="271">
        <f t="shared" si="14"/>
        <v>3.9986977056259906E-2</v>
      </c>
      <c r="E168" s="271">
        <f t="shared" si="14"/>
        <v>4.1857626935642933E-2</v>
      </c>
      <c r="F168" s="271">
        <f t="shared" si="14"/>
        <v>4.0611928654198562E-2</v>
      </c>
      <c r="G168" s="271">
        <f t="shared" si="14"/>
        <v>3.6622625047798882E-2</v>
      </c>
      <c r="H168" s="271">
        <f t="shared" si="14"/>
        <v>3.5532569590166908E-2</v>
      </c>
      <c r="I168" s="271">
        <f t="shared" si="14"/>
        <v>3.4605088234527355E-2</v>
      </c>
      <c r="J168" s="271">
        <f t="shared" si="14"/>
        <v>3.5346373364443864E-2</v>
      </c>
      <c r="K168" s="271">
        <f t="shared" si="14"/>
        <v>3.1342457996963412E-2</v>
      </c>
      <c r="L168" s="271">
        <f t="shared" si="14"/>
        <v>3.4024019094621008E-2</v>
      </c>
      <c r="M168" s="271">
        <f t="shared" si="14"/>
        <v>3.5043720341454941E-2</v>
      </c>
      <c r="N168" s="271">
        <f t="shared" si="14"/>
        <v>3.3784986654711212E-2</v>
      </c>
      <c r="O168" s="271">
        <f t="shared" si="14"/>
        <v>3.1714245296132385E-2</v>
      </c>
      <c r="P168" s="271">
        <f t="shared" si="14"/>
        <v>2.956478898833774E-2</v>
      </c>
      <c r="Q168" s="271">
        <f t="shared" si="14"/>
        <v>3.3975480192612102E-2</v>
      </c>
      <c r="R168" s="271">
        <f t="shared" si="14"/>
        <v>3.2012584697485628E-2</v>
      </c>
      <c r="S168" s="271">
        <f t="shared" si="14"/>
        <v>3.1722754204939307E-2</v>
      </c>
      <c r="T168" s="271">
        <f t="shared" si="14"/>
        <v>3.1301439611087944E-2</v>
      </c>
      <c r="U168" s="271">
        <f t="shared" si="14"/>
        <v>3.6607928360176255E-2</v>
      </c>
      <c r="V168" s="271">
        <f t="shared" si="14"/>
        <v>3.5550316799084443E-2</v>
      </c>
      <c r="W168" s="271">
        <f t="shared" si="14"/>
        <v>3.752883944278846E-2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2.2090578950932204E-2</v>
      </c>
      <c r="C169" s="320">
        <f t="shared" si="15"/>
        <v>2.7165678116400166E-2</v>
      </c>
      <c r="D169" s="320">
        <f t="shared" si="15"/>
        <v>2.3146034891039197E-2</v>
      </c>
      <c r="E169" s="320">
        <f t="shared" si="15"/>
        <v>2.7144053965038561E-2</v>
      </c>
      <c r="F169" s="320">
        <f t="shared" si="15"/>
        <v>2.5473575985532234E-2</v>
      </c>
      <c r="G169" s="320">
        <f t="shared" si="15"/>
        <v>2.4100529737667301E-2</v>
      </c>
      <c r="H169" s="320">
        <f t="shared" si="15"/>
        <v>1.4404492282349687E-2</v>
      </c>
      <c r="I169" s="320">
        <f t="shared" si="15"/>
        <v>1.9710259435955071E-2</v>
      </c>
      <c r="J169" s="320">
        <f t="shared" si="15"/>
        <v>2.0452695048448166E-2</v>
      </c>
      <c r="K169" s="320">
        <f t="shared" si="15"/>
        <v>1.3293961018198734E-2</v>
      </c>
      <c r="L169" s="320">
        <f t="shared" si="15"/>
        <v>1.7136843914328015E-2</v>
      </c>
      <c r="M169" s="320">
        <f t="shared" si="15"/>
        <v>2.0050988571517873E-2</v>
      </c>
      <c r="N169" s="320">
        <f t="shared" si="15"/>
        <v>1.6780676419362924E-2</v>
      </c>
      <c r="O169" s="320">
        <f t="shared" si="15"/>
        <v>2.5101353163948386E-2</v>
      </c>
      <c r="P169" s="320">
        <f t="shared" si="15"/>
        <v>2.3288586338886634E-2</v>
      </c>
      <c r="Q169" s="320">
        <f t="shared" si="15"/>
        <v>2.6802268542919259E-2</v>
      </c>
      <c r="R169" s="320">
        <f t="shared" si="15"/>
        <v>2.4514737682864555E-2</v>
      </c>
      <c r="S169" s="320">
        <f t="shared" si="15"/>
        <v>2.4930891925958792E-2</v>
      </c>
      <c r="T169" s="320">
        <f t="shared" si="15"/>
        <v>2.5211307758236396E-2</v>
      </c>
      <c r="U169" s="320">
        <f t="shared" si="15"/>
        <v>2.9548904296472406E-2</v>
      </c>
      <c r="V169" s="320">
        <f t="shared" si="15"/>
        <v>2.8634698234531658E-2</v>
      </c>
      <c r="W169" s="320">
        <f t="shared" si="15"/>
        <v>2.9678730691202627E-2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1.3610311811489289E-2</v>
      </c>
      <c r="C170" s="320">
        <f t="shared" si="16"/>
        <v>1.6482324458103582E-2</v>
      </c>
      <c r="D170" s="320">
        <f t="shared" si="16"/>
        <v>1.6840942165220713E-2</v>
      </c>
      <c r="E170" s="320">
        <f t="shared" si="16"/>
        <v>1.471357297060439E-2</v>
      </c>
      <c r="F170" s="320">
        <f t="shared" si="16"/>
        <v>1.5138352668666318E-2</v>
      </c>
      <c r="G170" s="320">
        <f t="shared" si="16"/>
        <v>1.2522095310131594E-2</v>
      </c>
      <c r="H170" s="320">
        <f t="shared" si="16"/>
        <v>2.1128077307817208E-2</v>
      </c>
      <c r="I170" s="320">
        <f t="shared" si="16"/>
        <v>1.489482879857228E-2</v>
      </c>
      <c r="J170" s="320">
        <f t="shared" si="16"/>
        <v>1.4893678315995695E-2</v>
      </c>
      <c r="K170" s="320">
        <f t="shared" si="16"/>
        <v>1.8048496978764681E-2</v>
      </c>
      <c r="L170" s="320">
        <f t="shared" si="16"/>
        <v>1.6887175180292983E-2</v>
      </c>
      <c r="M170" s="320">
        <f t="shared" si="16"/>
        <v>1.4992731769937061E-2</v>
      </c>
      <c r="N170" s="320">
        <f t="shared" si="16"/>
        <v>1.7004310235348288E-2</v>
      </c>
      <c r="O170" s="320">
        <f t="shared" si="16"/>
        <v>6.612892132184002E-3</v>
      </c>
      <c r="P170" s="320">
        <f t="shared" si="16"/>
        <v>6.2762026494511064E-3</v>
      </c>
      <c r="Q170" s="320">
        <f t="shared" si="16"/>
        <v>7.1732116496928374E-3</v>
      </c>
      <c r="R170" s="320">
        <f t="shared" si="16"/>
        <v>7.4978470146210771E-3</v>
      </c>
      <c r="S170" s="320">
        <f t="shared" si="16"/>
        <v>6.7918622789805167E-3</v>
      </c>
      <c r="T170" s="320">
        <f t="shared" si="16"/>
        <v>6.090131852851545E-3</v>
      </c>
      <c r="U170" s="320">
        <f t="shared" si="16"/>
        <v>7.0590240637038466E-3</v>
      </c>
      <c r="V170" s="320">
        <f t="shared" si="16"/>
        <v>6.9156185645527874E-3</v>
      </c>
      <c r="W170" s="320">
        <f t="shared" si="16"/>
        <v>7.8501087515858228E-3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1.3655215413459557E-2</v>
      </c>
      <c r="C171" s="271">
        <f t="shared" si="17"/>
        <v>1.7010378709561784E-2</v>
      </c>
      <c r="D171" s="271">
        <f t="shared" si="17"/>
        <v>1.5773211376601783E-2</v>
      </c>
      <c r="E171" s="271">
        <f t="shared" si="17"/>
        <v>1.6216185289846342E-2</v>
      </c>
      <c r="F171" s="271">
        <f t="shared" si="17"/>
        <v>1.576952627748909E-2</v>
      </c>
      <c r="G171" s="271">
        <f t="shared" si="17"/>
        <v>1.4084470208047102E-2</v>
      </c>
      <c r="H171" s="271">
        <f t="shared" si="17"/>
        <v>1.316158087188948E-2</v>
      </c>
      <c r="I171" s="271">
        <f t="shared" si="17"/>
        <v>1.3088268310845965E-2</v>
      </c>
      <c r="J171" s="271">
        <f t="shared" si="17"/>
        <v>1.3624899123039784E-2</v>
      </c>
      <c r="K171" s="271">
        <f t="shared" si="17"/>
        <v>1.2297774772690369E-2</v>
      </c>
      <c r="L171" s="271">
        <f t="shared" si="17"/>
        <v>1.3251801976955135E-2</v>
      </c>
      <c r="M171" s="271">
        <f t="shared" si="17"/>
        <v>1.3480796399592676E-2</v>
      </c>
      <c r="N171" s="271">
        <f t="shared" si="17"/>
        <v>1.318701952112822E-2</v>
      </c>
      <c r="O171" s="271">
        <f t="shared" si="17"/>
        <v>1.0881903311530855E-2</v>
      </c>
      <c r="P171" s="271">
        <f t="shared" si="17"/>
        <v>1.0137346272601136E-2</v>
      </c>
      <c r="Q171" s="271">
        <f t="shared" si="17"/>
        <v>1.1630863187545861E-2</v>
      </c>
      <c r="R171" s="271">
        <f t="shared" si="17"/>
        <v>1.1009736157639331E-2</v>
      </c>
      <c r="S171" s="271">
        <f t="shared" si="17"/>
        <v>1.0567109111267089E-2</v>
      </c>
      <c r="T171" s="271">
        <f t="shared" si="17"/>
        <v>1.0222624701728317E-2</v>
      </c>
      <c r="U171" s="271">
        <f t="shared" si="17"/>
        <v>1.2029748220454823E-2</v>
      </c>
      <c r="V171" s="271">
        <f t="shared" si="17"/>
        <v>1.1682408675854588E-2</v>
      </c>
      <c r="W171" s="271">
        <f t="shared" si="17"/>
        <v>1.2526108502074033E-2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2.7871568653179557E-4</v>
      </c>
      <c r="C172" s="320">
        <f t="shared" si="18"/>
        <v>1.7981000374579556E-4</v>
      </c>
      <c r="D172" s="320">
        <f t="shared" si="18"/>
        <v>1.5464780904419991E-4</v>
      </c>
      <c r="E172" s="320">
        <f t="shared" si="18"/>
        <v>1.9004281070928103E-4</v>
      </c>
      <c r="F172" s="320">
        <f t="shared" si="18"/>
        <v>1.8263279422432445E-4</v>
      </c>
      <c r="G172" s="320">
        <f t="shared" si="18"/>
        <v>1.9083883690917128E-4</v>
      </c>
      <c r="H172" s="320">
        <f t="shared" si="18"/>
        <v>1.4078805353332557E-4</v>
      </c>
      <c r="I172" s="320">
        <f t="shared" si="18"/>
        <v>3.2639144528366664E-4</v>
      </c>
      <c r="J172" s="320">
        <f t="shared" si="18"/>
        <v>3.3304275186637133E-4</v>
      </c>
      <c r="K172" s="320">
        <f t="shared" si="18"/>
        <v>1.5253270927166151E-4</v>
      </c>
      <c r="L172" s="320">
        <f t="shared" si="18"/>
        <v>1.9118351933963658E-4</v>
      </c>
      <c r="M172" s="320">
        <f t="shared" si="18"/>
        <v>2.5582204919555172E-4</v>
      </c>
      <c r="N172" s="320">
        <f t="shared" si="18"/>
        <v>1.9157028718069479E-4</v>
      </c>
      <c r="O172" s="320">
        <f t="shared" si="18"/>
        <v>1.7022149174305372E-4</v>
      </c>
      <c r="P172" s="320">
        <f t="shared" si="18"/>
        <v>1.6461040481424602E-4</v>
      </c>
      <c r="Q172" s="320">
        <f t="shared" si="18"/>
        <v>2.1181309430146503E-4</v>
      </c>
      <c r="R172" s="320">
        <f t="shared" si="18"/>
        <v>2.9763481495970949E-4</v>
      </c>
      <c r="S172" s="320">
        <f t="shared" si="18"/>
        <v>6.1661720297158449E-4</v>
      </c>
      <c r="T172" s="320">
        <f t="shared" si="18"/>
        <v>6.4037414250939012E-4</v>
      </c>
      <c r="U172" s="320">
        <f t="shared" si="18"/>
        <v>6.4669725208671143E-4</v>
      </c>
      <c r="V172" s="320">
        <f t="shared" si="18"/>
        <v>6.410094398039823E-4</v>
      </c>
      <c r="W172" s="320">
        <f t="shared" si="18"/>
        <v>6.095701491292063E-4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1.9686921617126899E-3</v>
      </c>
      <c r="C173" s="320">
        <f t="shared" si="19"/>
        <v>2.402368689359002E-3</v>
      </c>
      <c r="D173" s="320">
        <f t="shared" si="19"/>
        <v>2.0659663690578501E-3</v>
      </c>
      <c r="E173" s="320">
        <f t="shared" si="19"/>
        <v>2.3579826031859363E-3</v>
      </c>
      <c r="F173" s="320">
        <f t="shared" si="19"/>
        <v>2.258289932702771E-3</v>
      </c>
      <c r="G173" s="320">
        <f t="shared" si="19"/>
        <v>2.1069510962069141E-3</v>
      </c>
      <c r="H173" s="320">
        <f t="shared" si="19"/>
        <v>1.6955595465142316E-3</v>
      </c>
      <c r="I173" s="320">
        <f t="shared" si="19"/>
        <v>3.1107542562355903E-3</v>
      </c>
      <c r="J173" s="320">
        <f t="shared" si="19"/>
        <v>3.5712209769094821E-3</v>
      </c>
      <c r="K173" s="320">
        <f t="shared" si="19"/>
        <v>3.4980663146005585E-3</v>
      </c>
      <c r="L173" s="320">
        <f t="shared" si="19"/>
        <v>3.5484585735753213E-3</v>
      </c>
      <c r="M173" s="320">
        <f t="shared" si="19"/>
        <v>3.5554772650143889E-3</v>
      </c>
      <c r="N173" s="320">
        <f t="shared" si="19"/>
        <v>3.563778340588861E-3</v>
      </c>
      <c r="O173" s="320">
        <f t="shared" si="19"/>
        <v>2.5973579807186289E-3</v>
      </c>
      <c r="P173" s="320">
        <f t="shared" si="19"/>
        <v>2.1983728178120603E-3</v>
      </c>
      <c r="Q173" s="320">
        <f t="shared" si="19"/>
        <v>2.527488000307135E-3</v>
      </c>
      <c r="R173" s="320">
        <f t="shared" si="19"/>
        <v>2.3507235360073929E-3</v>
      </c>
      <c r="S173" s="320">
        <f t="shared" si="19"/>
        <v>2.3677447339737587E-3</v>
      </c>
      <c r="T173" s="320">
        <f t="shared" si="19"/>
        <v>2.2949587786777743E-3</v>
      </c>
      <c r="U173" s="320">
        <f t="shared" si="19"/>
        <v>2.630874210130633E-3</v>
      </c>
      <c r="V173" s="320">
        <f t="shared" si="19"/>
        <v>2.5370949389447372E-3</v>
      </c>
      <c r="W173" s="320">
        <f t="shared" si="19"/>
        <v>2.6210390793374827E-3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1.1407807565215072E-2</v>
      </c>
      <c r="C174" s="320">
        <f t="shared" si="20"/>
        <v>1.4428200016456985E-2</v>
      </c>
      <c r="D174" s="320">
        <f t="shared" si="20"/>
        <v>1.3552597198499734E-2</v>
      </c>
      <c r="E174" s="320">
        <f t="shared" si="20"/>
        <v>1.3668159875951125E-2</v>
      </c>
      <c r="F174" s="320">
        <f t="shared" si="20"/>
        <v>1.3328603550561993E-2</v>
      </c>
      <c r="G174" s="320">
        <f t="shared" si="20"/>
        <v>1.1786680274931016E-2</v>
      </c>
      <c r="H174" s="320">
        <f t="shared" si="20"/>
        <v>1.1325233271841923E-2</v>
      </c>
      <c r="I174" s="320">
        <f t="shared" si="20"/>
        <v>9.651122609326707E-3</v>
      </c>
      <c r="J174" s="320">
        <f t="shared" si="20"/>
        <v>9.7206353942639306E-3</v>
      </c>
      <c r="K174" s="320">
        <f t="shared" si="20"/>
        <v>8.6471757488181481E-3</v>
      </c>
      <c r="L174" s="320">
        <f t="shared" si="20"/>
        <v>9.5121598840401771E-3</v>
      </c>
      <c r="M174" s="320">
        <f t="shared" si="20"/>
        <v>9.6694970853827365E-3</v>
      </c>
      <c r="N174" s="320">
        <f t="shared" si="20"/>
        <v>9.4316708933586627E-3</v>
      </c>
      <c r="O174" s="320">
        <f t="shared" si="20"/>
        <v>8.1143238390691715E-3</v>
      </c>
      <c r="P174" s="320">
        <f t="shared" si="20"/>
        <v>7.7743630499748292E-3</v>
      </c>
      <c r="Q174" s="320">
        <f t="shared" si="20"/>
        <v>8.891562092937259E-3</v>
      </c>
      <c r="R174" s="320">
        <f t="shared" si="20"/>
        <v>8.3613778066722287E-3</v>
      </c>
      <c r="S174" s="320">
        <f t="shared" si="20"/>
        <v>7.5827471743217462E-3</v>
      </c>
      <c r="T174" s="320">
        <f t="shared" si="20"/>
        <v>7.2872917805411538E-3</v>
      </c>
      <c r="U174" s="320">
        <f t="shared" si="20"/>
        <v>8.7521767582374784E-3</v>
      </c>
      <c r="V174" s="320">
        <f t="shared" si="20"/>
        <v>8.5043042971058667E-3</v>
      </c>
      <c r="W174" s="320">
        <f t="shared" si="20"/>
        <v>9.2954992736073438E-3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2.0477806119943438E-2</v>
      </c>
      <c r="C175" s="321">
        <f t="shared" si="21"/>
        <v>2.3782189482020578E-2</v>
      </c>
      <c r="D175" s="321">
        <f t="shared" si="21"/>
        <v>2.1997755804331467E-2</v>
      </c>
      <c r="E175" s="321">
        <f t="shared" si="21"/>
        <v>2.1622211558696647E-2</v>
      </c>
      <c r="F175" s="321">
        <f t="shared" si="21"/>
        <v>2.0691458803607541E-2</v>
      </c>
      <c r="G175" s="321">
        <f t="shared" si="21"/>
        <v>1.8478471780330172E-2</v>
      </c>
      <c r="H175" s="321">
        <f t="shared" si="21"/>
        <v>1.791304109383253E-2</v>
      </c>
      <c r="I175" s="321">
        <f t="shared" si="21"/>
        <v>1.6555906418646363E-2</v>
      </c>
      <c r="J175" s="321">
        <f t="shared" si="21"/>
        <v>1.7904773334585004E-2</v>
      </c>
      <c r="K175" s="321">
        <f t="shared" si="21"/>
        <v>1.6504772663065062E-2</v>
      </c>
      <c r="L175" s="321">
        <f t="shared" si="21"/>
        <v>1.7414070798432376E-2</v>
      </c>
      <c r="M175" s="321">
        <f t="shared" si="21"/>
        <v>1.7674846429297703E-2</v>
      </c>
      <c r="N175" s="321">
        <f t="shared" si="21"/>
        <v>1.7316105841185758E-2</v>
      </c>
      <c r="O175" s="321">
        <f t="shared" si="21"/>
        <v>1.3925683603247621E-2</v>
      </c>
      <c r="P175" s="321">
        <f t="shared" si="21"/>
        <v>1.2573277022921237E-2</v>
      </c>
      <c r="Q175" s="321">
        <f t="shared" si="21"/>
        <v>1.445406192157358E-2</v>
      </c>
      <c r="R175" s="321">
        <f t="shared" si="21"/>
        <v>1.3608536565642549E-2</v>
      </c>
      <c r="S175" s="321">
        <f t="shared" si="21"/>
        <v>1.3467756578020787E-2</v>
      </c>
      <c r="T175" s="321">
        <f t="shared" si="21"/>
        <v>1.3116577817764472E-2</v>
      </c>
      <c r="U175" s="321">
        <f t="shared" si="21"/>
        <v>1.518182248635663E-2</v>
      </c>
      <c r="V175" s="321">
        <f t="shared" si="21"/>
        <v>1.4721809337215001E-2</v>
      </c>
      <c r="W175" s="321">
        <f t="shared" si="21"/>
        <v>1.5533114276964112E-2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0.99999999999999911</v>
      </c>
      <c r="C178" s="234">
        <f t="shared" si="22"/>
        <v>0.99999999999999967</v>
      </c>
      <c r="D178" s="234">
        <f t="shared" si="22"/>
        <v>1.0000000000000002</v>
      </c>
      <c r="E178" s="234">
        <f t="shared" si="22"/>
        <v>0.99999999999999978</v>
      </c>
      <c r="F178" s="234">
        <f t="shared" si="22"/>
        <v>1.0000000000000004</v>
      </c>
      <c r="G178" s="234">
        <f t="shared" si="22"/>
        <v>0.99999999999999978</v>
      </c>
      <c r="H178" s="234">
        <f t="shared" si="22"/>
        <v>1</v>
      </c>
      <c r="I178" s="234">
        <f t="shared" si="22"/>
        <v>1</v>
      </c>
      <c r="J178" s="234">
        <f t="shared" si="22"/>
        <v>1</v>
      </c>
      <c r="K178" s="234">
        <f t="shared" si="22"/>
        <v>0.99999999999999978</v>
      </c>
      <c r="L178" s="234">
        <f t="shared" si="22"/>
        <v>1.0000000000000002</v>
      </c>
      <c r="M178" s="234">
        <f t="shared" si="22"/>
        <v>0.99999999999999967</v>
      </c>
      <c r="N178" s="234">
        <f t="shared" si="22"/>
        <v>0.99999999999999989</v>
      </c>
      <c r="O178" s="234">
        <f t="shared" si="22"/>
        <v>0.99999999999999978</v>
      </c>
      <c r="P178" s="234">
        <f t="shared" si="22"/>
        <v>1</v>
      </c>
      <c r="Q178" s="234">
        <f t="shared" si="22"/>
        <v>1</v>
      </c>
      <c r="R178" s="234">
        <f t="shared" si="22"/>
        <v>1.0000000000000002</v>
      </c>
      <c r="S178" s="234">
        <f t="shared" si="22"/>
        <v>0.99999999999999978</v>
      </c>
      <c r="T178" s="234">
        <f t="shared" si="22"/>
        <v>1.0000000000000002</v>
      </c>
      <c r="U178" s="234">
        <f t="shared" si="22"/>
        <v>0.99999999999999989</v>
      </c>
      <c r="V178" s="234">
        <f t="shared" si="22"/>
        <v>1.0000000000000004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1.0066031590749931E-2</v>
      </c>
      <c r="C179" s="268">
        <f t="shared" si="23"/>
        <v>1.0093433317372686E-2</v>
      </c>
      <c r="D179" s="268">
        <f t="shared" si="23"/>
        <v>1.0490789767023561E-2</v>
      </c>
      <c r="E179" s="268">
        <f t="shared" si="23"/>
        <v>9.9429131129531983E-3</v>
      </c>
      <c r="F179" s="268">
        <f t="shared" si="23"/>
        <v>1.0027110643556403E-2</v>
      </c>
      <c r="G179" s="268">
        <f t="shared" si="23"/>
        <v>9.8023828163962684E-3</v>
      </c>
      <c r="H179" s="268">
        <f t="shared" si="23"/>
        <v>1.0529937310252797E-2</v>
      </c>
      <c r="I179" s="268">
        <f t="shared" si="23"/>
        <v>7.3420706353012517E-3</v>
      </c>
      <c r="J179" s="268">
        <f t="shared" si="23"/>
        <v>6.7948053775673837E-3</v>
      </c>
      <c r="K179" s="268">
        <f t="shared" si="23"/>
        <v>6.2814356754974637E-3</v>
      </c>
      <c r="L179" s="268">
        <f t="shared" si="23"/>
        <v>6.6235114921459068E-3</v>
      </c>
      <c r="M179" s="268">
        <f t="shared" si="23"/>
        <v>6.720408035486629E-3</v>
      </c>
      <c r="N179" s="268">
        <f t="shared" si="23"/>
        <v>6.5734733914189613E-3</v>
      </c>
      <c r="O179" s="268">
        <f t="shared" si="23"/>
        <v>7.0846690451502525E-3</v>
      </c>
      <c r="P179" s="268">
        <f t="shared" si="23"/>
        <v>7.6385135905473224E-3</v>
      </c>
      <c r="Q179" s="268">
        <f t="shared" si="23"/>
        <v>7.6359522929777572E-3</v>
      </c>
      <c r="R179" s="268">
        <f t="shared" si="23"/>
        <v>7.7957463663277235E-3</v>
      </c>
      <c r="S179" s="268">
        <f t="shared" si="23"/>
        <v>7.5852933053366118E-3</v>
      </c>
      <c r="T179" s="268">
        <f t="shared" si="23"/>
        <v>7.4880260742093323E-3</v>
      </c>
      <c r="U179" s="268">
        <f t="shared" si="23"/>
        <v>7.6401939230564759E-3</v>
      </c>
      <c r="V179" s="268">
        <f t="shared" si="23"/>
        <v>7.7487861226928235E-3</v>
      </c>
      <c r="W179" s="268">
        <f t="shared" si="23"/>
        <v>7.9750728878954288E-3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2.124938614608482E-2</v>
      </c>
      <c r="C180" s="269">
        <f t="shared" si="24"/>
        <v>2.1307231173176858E-2</v>
      </c>
      <c r="D180" s="269">
        <f t="shared" si="24"/>
        <v>2.2146050380144968E-2</v>
      </c>
      <c r="E180" s="269">
        <f t="shared" si="24"/>
        <v>2.0989483119471537E-2</v>
      </c>
      <c r="F180" s="269">
        <f t="shared" si="24"/>
        <v>2.1167224051854294E-2</v>
      </c>
      <c r="G180" s="269">
        <f t="shared" si="24"/>
        <v>2.0692823754771519E-2</v>
      </c>
      <c r="H180" s="269">
        <f t="shared" si="24"/>
        <v>2.2228690818459629E-2</v>
      </c>
      <c r="I180" s="269">
        <f t="shared" si="24"/>
        <v>1.549910633945501E-2</v>
      </c>
      <c r="J180" s="269">
        <f t="shared" si="24"/>
        <v>1.4343829736050535E-2</v>
      </c>
      <c r="K180" s="269">
        <f t="shared" si="24"/>
        <v>1.3260106628623704E-2</v>
      </c>
      <c r="L180" s="269">
        <f t="shared" si="24"/>
        <v>1.398222845525096E-2</v>
      </c>
      <c r="M180" s="269">
        <f t="shared" si="24"/>
        <v>1.4186776995269447E-2</v>
      </c>
      <c r="N180" s="269">
        <f t="shared" si="24"/>
        <v>1.3876598057136525E-2</v>
      </c>
      <c r="O180" s="269">
        <f t="shared" si="24"/>
        <v>1.4955731749933436E-2</v>
      </c>
      <c r="P180" s="269">
        <f t="shared" si="24"/>
        <v>1.6124897225318985E-2</v>
      </c>
      <c r="Q180" s="269">
        <f t="shared" si="24"/>
        <v>1.6119490327814252E-2</v>
      </c>
      <c r="R180" s="269">
        <f t="shared" si="24"/>
        <v>1.6456815512804673E-2</v>
      </c>
      <c r="S180" s="269">
        <f t="shared" si="24"/>
        <v>1.6295195645444214E-2</v>
      </c>
      <c r="T180" s="269">
        <f t="shared" si="24"/>
        <v>1.6326775027747393E-2</v>
      </c>
      <c r="U180" s="269">
        <f t="shared" si="24"/>
        <v>1.6472031429303039E-2</v>
      </c>
      <c r="V180" s="269">
        <f t="shared" si="24"/>
        <v>1.6444890242616805E-2</v>
      </c>
      <c r="W180" s="269">
        <f t="shared" si="24"/>
        <v>1.6835373683288468E-2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0.12650006270564013</v>
      </c>
      <c r="C181" s="269">
        <f t="shared" si="25"/>
        <v>0.12684442086752049</v>
      </c>
      <c r="D181" s="269">
        <f t="shared" si="25"/>
        <v>0.13183800899052195</v>
      </c>
      <c r="E181" s="269">
        <f t="shared" si="25"/>
        <v>0.12495282981439607</v>
      </c>
      <c r="F181" s="269">
        <f t="shared" si="25"/>
        <v>0.12601094221995945</v>
      </c>
      <c r="G181" s="269">
        <f t="shared" si="25"/>
        <v>0.12318678217524198</v>
      </c>
      <c r="H181" s="269">
        <f t="shared" si="25"/>
        <v>0.13232997711406944</v>
      </c>
      <c r="I181" s="269">
        <f t="shared" si="25"/>
        <v>9.2267979429781682E-2</v>
      </c>
      <c r="J181" s="269">
        <f t="shared" si="25"/>
        <v>8.5390483686218724E-2</v>
      </c>
      <c r="K181" s="269">
        <f t="shared" si="25"/>
        <v>7.893895421131647E-2</v>
      </c>
      <c r="L181" s="269">
        <f t="shared" si="25"/>
        <v>8.3237829280998904E-2</v>
      </c>
      <c r="M181" s="269">
        <f t="shared" si="25"/>
        <v>8.4455530487085415E-2</v>
      </c>
      <c r="N181" s="269">
        <f t="shared" si="25"/>
        <v>8.2608999257710883E-2</v>
      </c>
      <c r="O181" s="269">
        <f t="shared" si="25"/>
        <v>8.9033207414506585E-2</v>
      </c>
      <c r="P181" s="269">
        <f t="shared" si="25"/>
        <v>9.5993385225421432E-2</v>
      </c>
      <c r="Q181" s="269">
        <f t="shared" si="25"/>
        <v>9.5961197336854195E-2</v>
      </c>
      <c r="R181" s="269">
        <f t="shared" si="25"/>
        <v>9.7969333325353958E-2</v>
      </c>
      <c r="S181" s="269">
        <f t="shared" si="25"/>
        <v>9.5149115955180968E-2</v>
      </c>
      <c r="T181" s="269">
        <f t="shared" si="25"/>
        <v>9.3779697585181163E-2</v>
      </c>
      <c r="U181" s="269">
        <f t="shared" si="25"/>
        <v>9.5553441879596579E-2</v>
      </c>
      <c r="V181" s="269">
        <f t="shared" si="25"/>
        <v>9.6795059862197469E-2</v>
      </c>
      <c r="W181" s="269">
        <f t="shared" si="25"/>
        <v>0.10022293406349839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0.14970887234336486</v>
      </c>
      <c r="C182" s="269">
        <f t="shared" si="26"/>
        <v>0.15011640947018279</v>
      </c>
      <c r="D182" s="269">
        <f t="shared" si="26"/>
        <v>0.1560261650137936</v>
      </c>
      <c r="E182" s="269">
        <f t="shared" si="26"/>
        <v>0.14787777055221632</v>
      </c>
      <c r="F182" s="269">
        <f t="shared" si="26"/>
        <v>0.14913001352871205</v>
      </c>
      <c r="G182" s="269">
        <f t="shared" si="26"/>
        <v>0.14578770834270061</v>
      </c>
      <c r="H182" s="269">
        <f t="shared" si="26"/>
        <v>0.15660839391890144</v>
      </c>
      <c r="I182" s="269">
        <f t="shared" si="26"/>
        <v>0.10919627119850843</v>
      </c>
      <c r="J182" s="269">
        <f t="shared" si="26"/>
        <v>0.10105696983933848</v>
      </c>
      <c r="K182" s="269">
        <f t="shared" si="26"/>
        <v>9.3421786251919353E-2</v>
      </c>
      <c r="L182" s="269">
        <f t="shared" si="26"/>
        <v>9.8509370599800195E-2</v>
      </c>
      <c r="M182" s="269">
        <f t="shared" si="26"/>
        <v>9.9950481936152455E-2</v>
      </c>
      <c r="N182" s="269">
        <f t="shared" si="26"/>
        <v>9.7765169911922578E-2</v>
      </c>
      <c r="O182" s="269">
        <f t="shared" si="26"/>
        <v>0.10536801957288208</v>
      </c>
      <c r="P182" s="269">
        <f t="shared" si="26"/>
        <v>0.11360517257577073</v>
      </c>
      <c r="Q182" s="269">
        <f t="shared" si="26"/>
        <v>0.1135670792152028</v>
      </c>
      <c r="R182" s="269">
        <f t="shared" si="26"/>
        <v>0.11594364542331603</v>
      </c>
      <c r="S182" s="269">
        <f t="shared" si="26"/>
        <v>0.11470266332748957</v>
      </c>
      <c r="T182" s="269">
        <f t="shared" si="26"/>
        <v>0.11483938941156915</v>
      </c>
      <c r="U182" s="269">
        <f t="shared" si="26"/>
        <v>0.11605084652950233</v>
      </c>
      <c r="V182" s="269">
        <f t="shared" si="26"/>
        <v>0.11585962799617985</v>
      </c>
      <c r="W182" s="269">
        <f t="shared" si="26"/>
        <v>0.11861071149430168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4.824002982974758E-2</v>
      </c>
      <c r="C183" s="270">
        <f t="shared" si="27"/>
        <v>4.8940380254288762E-2</v>
      </c>
      <c r="D183" s="270">
        <f t="shared" si="27"/>
        <v>5.0767307665990455E-2</v>
      </c>
      <c r="E183" s="270">
        <f t="shared" si="27"/>
        <v>4.8121979090960568E-2</v>
      </c>
      <c r="F183" s="270">
        <f t="shared" si="27"/>
        <v>4.854513696707493E-2</v>
      </c>
      <c r="G183" s="270">
        <f t="shared" si="27"/>
        <v>4.737313031136943E-2</v>
      </c>
      <c r="H183" s="270">
        <f t="shared" si="27"/>
        <v>5.0594670385770452E-2</v>
      </c>
      <c r="I183" s="270">
        <f t="shared" si="27"/>
        <v>3.5061744715663958E-2</v>
      </c>
      <c r="J183" s="270">
        <f t="shared" si="27"/>
        <v>3.2500002071269296E-2</v>
      </c>
      <c r="K183" s="270">
        <f t="shared" si="27"/>
        <v>3.0281364856954335E-2</v>
      </c>
      <c r="L183" s="270">
        <f t="shared" si="27"/>
        <v>3.1913268942563612E-2</v>
      </c>
      <c r="M183" s="270">
        <f t="shared" si="27"/>
        <v>3.2362374290798336E-2</v>
      </c>
      <c r="N183" s="270">
        <f t="shared" si="27"/>
        <v>3.1699373640745217E-2</v>
      </c>
      <c r="O183" s="270">
        <f t="shared" si="27"/>
        <v>3.4563629271428149E-2</v>
      </c>
      <c r="P183" s="270">
        <f t="shared" si="27"/>
        <v>3.7213156241942838E-2</v>
      </c>
      <c r="Q183" s="270">
        <f t="shared" si="27"/>
        <v>3.7158895669773623E-2</v>
      </c>
      <c r="R183" s="270">
        <f t="shared" si="27"/>
        <v>3.7628468111202074E-2</v>
      </c>
      <c r="S183" s="270">
        <f t="shared" si="27"/>
        <v>3.6747743501147637E-2</v>
      </c>
      <c r="T183" s="270">
        <f t="shared" si="27"/>
        <v>3.6978235222598188E-2</v>
      </c>
      <c r="U183" s="270">
        <f t="shared" si="27"/>
        <v>3.7211491663067815E-2</v>
      </c>
      <c r="V183" s="270">
        <f t="shared" si="27"/>
        <v>3.7175153852479839E-2</v>
      </c>
      <c r="W183" s="270">
        <f t="shared" si="27"/>
        <v>3.8073587899031813E-2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0.40538864587077589</v>
      </c>
      <c r="C184" s="271">
        <f t="shared" si="28"/>
        <v>0.40316595894834822</v>
      </c>
      <c r="D184" s="271">
        <f t="shared" si="28"/>
        <v>0.38380357288323624</v>
      </c>
      <c r="E184" s="271">
        <f t="shared" si="28"/>
        <v>0.41062076340748876</v>
      </c>
      <c r="F184" s="271">
        <f t="shared" si="28"/>
        <v>0.40651879980819428</v>
      </c>
      <c r="G184" s="271">
        <f t="shared" si="28"/>
        <v>0.41759897447551869</v>
      </c>
      <c r="H184" s="271">
        <f t="shared" si="28"/>
        <v>0.37513677226458519</v>
      </c>
      <c r="I184" s="271">
        <f t="shared" si="28"/>
        <v>0.54949555962909769</v>
      </c>
      <c r="J184" s="271">
        <f t="shared" si="28"/>
        <v>0.58015657056402203</v>
      </c>
      <c r="K184" s="271">
        <f t="shared" si="28"/>
        <v>0.60752865385394084</v>
      </c>
      <c r="L184" s="271">
        <f t="shared" si="28"/>
        <v>0.58877619673580728</v>
      </c>
      <c r="M184" s="271">
        <f t="shared" si="28"/>
        <v>0.58291135907904801</v>
      </c>
      <c r="N184" s="271">
        <f t="shared" si="28"/>
        <v>0.59174121460666196</v>
      </c>
      <c r="O184" s="271">
        <f t="shared" si="28"/>
        <v>0.54950949774948799</v>
      </c>
      <c r="P184" s="271">
        <f t="shared" si="28"/>
        <v>0.51934957450392205</v>
      </c>
      <c r="Q184" s="271">
        <f t="shared" si="28"/>
        <v>0.5195822947481995</v>
      </c>
      <c r="R184" s="271">
        <f t="shared" si="28"/>
        <v>0.51316621732243994</v>
      </c>
      <c r="S184" s="271">
        <f t="shared" si="28"/>
        <v>0.51936317929125486</v>
      </c>
      <c r="T184" s="271">
        <f t="shared" si="28"/>
        <v>0.51743944541566012</v>
      </c>
      <c r="U184" s="271">
        <f t="shared" si="28"/>
        <v>0.51349477191557091</v>
      </c>
      <c r="V184" s="271">
        <f t="shared" si="28"/>
        <v>0.51279267212918023</v>
      </c>
      <c r="W184" s="271">
        <f t="shared" si="28"/>
        <v>0.50314043786685458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0.40482989133221403</v>
      </c>
      <c r="C185" s="320">
        <f t="shared" si="29"/>
        <v>0.40260568336954555</v>
      </c>
      <c r="D185" s="320">
        <f t="shared" si="29"/>
        <v>0.38322124047720557</v>
      </c>
      <c r="E185" s="320">
        <f t="shared" si="29"/>
        <v>0.41006884304261593</v>
      </c>
      <c r="F185" s="320">
        <f t="shared" si="29"/>
        <v>0.40596220572936209</v>
      </c>
      <c r="G185" s="320">
        <f t="shared" si="29"/>
        <v>0.41705485479558296</v>
      </c>
      <c r="H185" s="320">
        <f t="shared" si="29"/>
        <v>0.37455226682072368</v>
      </c>
      <c r="I185" s="320">
        <f t="shared" si="29"/>
        <v>0.54908800922028655</v>
      </c>
      <c r="J185" s="320">
        <f t="shared" si="29"/>
        <v>0.57977939825841862</v>
      </c>
      <c r="K185" s="320">
        <f t="shared" si="29"/>
        <v>0.60717997814586999</v>
      </c>
      <c r="L185" s="320">
        <f t="shared" si="29"/>
        <v>0.58840853276872274</v>
      </c>
      <c r="M185" s="320">
        <f t="shared" si="29"/>
        <v>0.58253831648952681</v>
      </c>
      <c r="N185" s="320">
        <f t="shared" si="29"/>
        <v>0.59137632820048902</v>
      </c>
      <c r="O185" s="320">
        <f t="shared" si="29"/>
        <v>0.5491162354248571</v>
      </c>
      <c r="P185" s="320">
        <f t="shared" si="29"/>
        <v>0.51892556886693331</v>
      </c>
      <c r="Q185" s="320">
        <f t="shared" si="29"/>
        <v>0.51915843128607164</v>
      </c>
      <c r="R185" s="320">
        <f t="shared" si="29"/>
        <v>0.51273348386393724</v>
      </c>
      <c r="S185" s="320">
        <f t="shared" si="29"/>
        <v>0.51893508894399509</v>
      </c>
      <c r="T185" s="320">
        <f t="shared" si="29"/>
        <v>0.51701085434628624</v>
      </c>
      <c r="U185" s="320">
        <f t="shared" si="29"/>
        <v>0.51306163835316199</v>
      </c>
      <c r="V185" s="320">
        <f t="shared" si="29"/>
        <v>0.5123602522467402</v>
      </c>
      <c r="W185" s="320">
        <f t="shared" si="29"/>
        <v>0.50269775018687868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5.5875453856183875E-4</v>
      </c>
      <c r="C186" s="320">
        <f t="shared" si="30"/>
        <v>5.6027557880265842E-4</v>
      </c>
      <c r="D186" s="320">
        <f t="shared" si="30"/>
        <v>5.8233240603070664E-4</v>
      </c>
      <c r="E186" s="320">
        <f t="shared" si="30"/>
        <v>5.5192036487287802E-4</v>
      </c>
      <c r="F186" s="320">
        <f t="shared" si="30"/>
        <v>5.5659407883215781E-4</v>
      </c>
      <c r="G186" s="320">
        <f t="shared" si="30"/>
        <v>5.4411967993574922E-4</v>
      </c>
      <c r="H186" s="320">
        <f t="shared" si="30"/>
        <v>5.8450544386152211E-4</v>
      </c>
      <c r="I186" s="320">
        <f t="shared" si="30"/>
        <v>4.0755040881115904E-4</v>
      </c>
      <c r="J186" s="320">
        <f t="shared" si="30"/>
        <v>3.7717230560343492E-4</v>
      </c>
      <c r="K186" s="320">
        <f t="shared" si="30"/>
        <v>3.4867570807086789E-4</v>
      </c>
      <c r="L186" s="320">
        <f t="shared" si="30"/>
        <v>3.6766396708450005E-4</v>
      </c>
      <c r="M186" s="320">
        <f t="shared" si="30"/>
        <v>3.7304258952120434E-4</v>
      </c>
      <c r="N186" s="320">
        <f t="shared" si="30"/>
        <v>3.6488640617282105E-4</v>
      </c>
      <c r="O186" s="320">
        <f t="shared" si="30"/>
        <v>3.9326232463088773E-4</v>
      </c>
      <c r="P186" s="320">
        <f t="shared" si="30"/>
        <v>4.2400563698872975E-4</v>
      </c>
      <c r="Q186" s="320">
        <f t="shared" si="30"/>
        <v>4.2386346212779292E-4</v>
      </c>
      <c r="R186" s="320">
        <f t="shared" si="30"/>
        <v>4.3273345850269261E-4</v>
      </c>
      <c r="S186" s="320">
        <f t="shared" si="30"/>
        <v>4.2809034725974586E-4</v>
      </c>
      <c r="T186" s="320">
        <f t="shared" si="30"/>
        <v>4.2859106937389099E-4</v>
      </c>
      <c r="U186" s="320">
        <f t="shared" si="30"/>
        <v>4.331335624089131E-4</v>
      </c>
      <c r="V186" s="320">
        <f t="shared" si="30"/>
        <v>4.3241988244005985E-4</v>
      </c>
      <c r="W186" s="320">
        <f t="shared" si="30"/>
        <v>4.4268767997588364E-4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0.13388480042381506</v>
      </c>
      <c r="C187" s="271">
        <f t="shared" si="31"/>
        <v>0.1334019199782969</v>
      </c>
      <c r="D187" s="271">
        <f t="shared" si="31"/>
        <v>0.135270271553426</v>
      </c>
      <c r="E187" s="271">
        <f t="shared" si="31"/>
        <v>0.13275419171708677</v>
      </c>
      <c r="F187" s="271">
        <f t="shared" si="31"/>
        <v>0.13314258455028738</v>
      </c>
      <c r="G187" s="271">
        <f t="shared" si="31"/>
        <v>0.13220432397628198</v>
      </c>
      <c r="H187" s="271">
        <f t="shared" si="31"/>
        <v>0.1431473993253424</v>
      </c>
      <c r="I187" s="271">
        <f t="shared" si="31"/>
        <v>0.11040633964036432</v>
      </c>
      <c r="J187" s="271">
        <f t="shared" si="31"/>
        <v>0.10374943245922796</v>
      </c>
      <c r="K187" s="271">
        <f t="shared" si="31"/>
        <v>9.8354202313259642E-2</v>
      </c>
      <c r="L187" s="271">
        <f t="shared" si="31"/>
        <v>0.10202416843365178</v>
      </c>
      <c r="M187" s="271">
        <f t="shared" si="31"/>
        <v>0.10379759332154111</v>
      </c>
      <c r="N187" s="271">
        <f t="shared" si="31"/>
        <v>0.10127893035781164</v>
      </c>
      <c r="O187" s="271">
        <f t="shared" si="31"/>
        <v>0.12030325723317162</v>
      </c>
      <c r="P187" s="271">
        <f t="shared" si="31"/>
        <v>0.12601605026392868</v>
      </c>
      <c r="Q187" s="271">
        <f t="shared" si="31"/>
        <v>0.12601987014585181</v>
      </c>
      <c r="R187" s="271">
        <f t="shared" si="31"/>
        <v>0.12610864854121981</v>
      </c>
      <c r="S187" s="271">
        <f t="shared" si="31"/>
        <v>0.12749307789309722</v>
      </c>
      <c r="T187" s="271">
        <f t="shared" si="31"/>
        <v>0.1306983847572433</v>
      </c>
      <c r="U187" s="271">
        <f t="shared" si="31"/>
        <v>0.13017345703529745</v>
      </c>
      <c r="V187" s="271">
        <f t="shared" si="31"/>
        <v>0.12950959034585152</v>
      </c>
      <c r="W187" s="271">
        <f t="shared" si="31"/>
        <v>0.12956763871077837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8.2843668349172617E-2</v>
      </c>
      <c r="C188" s="320">
        <f t="shared" si="32"/>
        <v>8.3026791708380704E-2</v>
      </c>
      <c r="D188" s="320">
        <f t="shared" si="32"/>
        <v>7.8299752959339941E-2</v>
      </c>
      <c r="E188" s="320">
        <f t="shared" si="32"/>
        <v>8.6089136147018547E-2</v>
      </c>
      <c r="F188" s="320">
        <f t="shared" si="32"/>
        <v>8.3512846024397416E-2</v>
      </c>
      <c r="G188" s="320">
        <f t="shared" si="32"/>
        <v>8.7000706183132673E-2</v>
      </c>
      <c r="H188" s="320">
        <f t="shared" si="32"/>
        <v>5.8030298191294953E-2</v>
      </c>
      <c r="I188" s="320">
        <f t="shared" si="32"/>
        <v>6.2884902443753998E-2</v>
      </c>
      <c r="J188" s="320">
        <f t="shared" si="32"/>
        <v>6.003318874214994E-2</v>
      </c>
      <c r="K188" s="320">
        <f t="shared" si="32"/>
        <v>4.1717115219718326E-2</v>
      </c>
      <c r="L188" s="320">
        <f t="shared" si="32"/>
        <v>5.1386411613347845E-2</v>
      </c>
      <c r="M188" s="320">
        <f t="shared" si="32"/>
        <v>5.9389937402829746E-2</v>
      </c>
      <c r="N188" s="320">
        <f t="shared" si="32"/>
        <v>5.0304266087275021E-2</v>
      </c>
      <c r="O188" s="320">
        <f t="shared" si="32"/>
        <v>9.5218237684231932E-2</v>
      </c>
      <c r="P188" s="320">
        <f t="shared" si="32"/>
        <v>9.926455649031117E-2</v>
      </c>
      <c r="Q188" s="320">
        <f t="shared" si="32"/>
        <v>9.9413411738250898E-2</v>
      </c>
      <c r="R188" s="320">
        <f t="shared" si="32"/>
        <v>9.657203464646763E-2</v>
      </c>
      <c r="S188" s="320">
        <f t="shared" si="32"/>
        <v>0.1001967271103387</v>
      </c>
      <c r="T188" s="320">
        <f t="shared" si="32"/>
        <v>0.10526919025321875</v>
      </c>
      <c r="U188" s="320">
        <f t="shared" si="32"/>
        <v>0.10507240360701053</v>
      </c>
      <c r="V188" s="320">
        <f t="shared" si="32"/>
        <v>0.10431603349669109</v>
      </c>
      <c r="W188" s="320">
        <f t="shared" si="32"/>
        <v>0.10246528037336272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5.104113207464242E-2</v>
      </c>
      <c r="C189" s="320">
        <f t="shared" si="33"/>
        <v>5.0375128269916206E-2</v>
      </c>
      <c r="D189" s="320">
        <f t="shared" si="33"/>
        <v>5.697051859408607E-2</v>
      </c>
      <c r="E189" s="320">
        <f t="shared" si="33"/>
        <v>4.6665055570068191E-2</v>
      </c>
      <c r="F189" s="320">
        <f t="shared" si="33"/>
        <v>4.9629738525890019E-2</v>
      </c>
      <c r="G189" s="320">
        <f t="shared" si="33"/>
        <v>4.5203617793149319E-2</v>
      </c>
      <c r="H189" s="320">
        <f t="shared" si="33"/>
        <v>8.5117101134047454E-2</v>
      </c>
      <c r="I189" s="320">
        <f t="shared" si="33"/>
        <v>4.752143719661036E-2</v>
      </c>
      <c r="J189" s="320">
        <f t="shared" si="33"/>
        <v>4.3716243717078052E-2</v>
      </c>
      <c r="K189" s="320">
        <f t="shared" si="33"/>
        <v>5.6637087093541316E-2</v>
      </c>
      <c r="L189" s="320">
        <f t="shared" si="33"/>
        <v>5.0637756820303921E-2</v>
      </c>
      <c r="M189" s="320">
        <f t="shared" si="33"/>
        <v>4.4407655918711347E-2</v>
      </c>
      <c r="N189" s="320">
        <f t="shared" si="33"/>
        <v>5.0974664270536575E-2</v>
      </c>
      <c r="O189" s="320">
        <f t="shared" si="33"/>
        <v>2.5085019548939668E-2</v>
      </c>
      <c r="P189" s="320">
        <f t="shared" si="33"/>
        <v>2.6751493773617536E-2</v>
      </c>
      <c r="Q189" s="320">
        <f t="shared" si="33"/>
        <v>2.6606458407600939E-2</v>
      </c>
      <c r="R189" s="320">
        <f t="shared" si="33"/>
        <v>2.9536613894752126E-2</v>
      </c>
      <c r="S189" s="320">
        <f t="shared" si="33"/>
        <v>2.7296350782758539E-2</v>
      </c>
      <c r="T189" s="320">
        <f t="shared" si="33"/>
        <v>2.542919450402456E-2</v>
      </c>
      <c r="U189" s="320">
        <f t="shared" si="33"/>
        <v>2.5101053428286901E-2</v>
      </c>
      <c r="V189" s="320">
        <f t="shared" si="33"/>
        <v>2.5193556849160428E-2</v>
      </c>
      <c r="W189" s="320">
        <f t="shared" si="33"/>
        <v>2.7102358337415658E-2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6.5691692940313087E-2</v>
      </c>
      <c r="C190" s="271">
        <f t="shared" si="34"/>
        <v>6.6752865841555195E-2</v>
      </c>
      <c r="D190" s="271">
        <f t="shared" si="34"/>
        <v>6.8730252046679916E-2</v>
      </c>
      <c r="E190" s="271">
        <f t="shared" si="34"/>
        <v>6.5949911552353538E-2</v>
      </c>
      <c r="F190" s="271">
        <f t="shared" si="34"/>
        <v>6.6339551866024096E-2</v>
      </c>
      <c r="G190" s="271">
        <f t="shared" si="34"/>
        <v>6.5111965533192234E-2</v>
      </c>
      <c r="H190" s="271">
        <f t="shared" si="34"/>
        <v>6.834385136209728E-2</v>
      </c>
      <c r="I190" s="271">
        <f t="shared" si="34"/>
        <v>5.2087403716286562E-2</v>
      </c>
      <c r="J190" s="271">
        <f t="shared" si="34"/>
        <v>4.9499420404297695E-2</v>
      </c>
      <c r="K190" s="271">
        <f t="shared" si="34"/>
        <v>4.7427812889468644E-2</v>
      </c>
      <c r="L190" s="271">
        <f t="shared" si="34"/>
        <v>4.9093206805516994E-2</v>
      </c>
      <c r="M190" s="271">
        <f t="shared" si="34"/>
        <v>4.9397235375830739E-2</v>
      </c>
      <c r="N190" s="271">
        <f t="shared" si="34"/>
        <v>4.8811234514014354E-2</v>
      </c>
      <c r="O190" s="271">
        <f t="shared" si="34"/>
        <v>5.1542660744385974E-2</v>
      </c>
      <c r="P190" s="271">
        <f t="shared" si="34"/>
        <v>5.4259216631155842E-2</v>
      </c>
      <c r="Q190" s="271">
        <f t="shared" si="34"/>
        <v>5.4165178878235645E-2</v>
      </c>
      <c r="R190" s="271">
        <f t="shared" si="34"/>
        <v>5.4517681471796801E-2</v>
      </c>
      <c r="S190" s="271">
        <f t="shared" si="34"/>
        <v>5.3071993272576154E-2</v>
      </c>
      <c r="T190" s="271">
        <f t="shared" si="34"/>
        <v>5.323833626395414E-2</v>
      </c>
      <c r="U190" s="271">
        <f t="shared" si="34"/>
        <v>5.3598932714131339E-2</v>
      </c>
      <c r="V190" s="271">
        <f t="shared" si="34"/>
        <v>5.3446205978390178E-2</v>
      </c>
      <c r="W190" s="271">
        <f t="shared" si="34"/>
        <v>5.446119524212531E-2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1.4011582465672931E-3</v>
      </c>
      <c r="C191" s="320">
        <f t="shared" si="35"/>
        <v>7.3669056493884681E-4</v>
      </c>
      <c r="D191" s="320">
        <f t="shared" si="35"/>
        <v>7.0129559606072693E-4</v>
      </c>
      <c r="E191" s="320">
        <f t="shared" si="35"/>
        <v>8.0797632710928428E-4</v>
      </c>
      <c r="F191" s="320">
        <f t="shared" si="35"/>
        <v>8.0263054648008637E-4</v>
      </c>
      <c r="G191" s="320">
        <f t="shared" si="35"/>
        <v>9.2349915400306924E-4</v>
      </c>
      <c r="H191" s="320">
        <f t="shared" si="35"/>
        <v>7.6031963007688679E-4</v>
      </c>
      <c r="I191" s="320">
        <f t="shared" si="35"/>
        <v>1.3959387720324694E-3</v>
      </c>
      <c r="J191" s="320">
        <f t="shared" si="35"/>
        <v>1.310431750754467E-3</v>
      </c>
      <c r="K191" s="320">
        <f t="shared" si="35"/>
        <v>6.4164734838597346E-4</v>
      </c>
      <c r="L191" s="320">
        <f t="shared" si="35"/>
        <v>7.6849572131563158E-4</v>
      </c>
      <c r="M191" s="320">
        <f t="shared" si="35"/>
        <v>1.0157541449492323E-3</v>
      </c>
      <c r="N191" s="320">
        <f t="shared" si="35"/>
        <v>7.6983394380268936E-4</v>
      </c>
      <c r="O191" s="320">
        <f t="shared" si="35"/>
        <v>8.6558744596638808E-4</v>
      </c>
      <c r="P191" s="320">
        <f t="shared" si="35"/>
        <v>9.405500575621823E-4</v>
      </c>
      <c r="Q191" s="320">
        <f t="shared" si="35"/>
        <v>1.0531731552209358E-3</v>
      </c>
      <c r="R191" s="320">
        <f t="shared" si="35"/>
        <v>1.57174255879311E-3</v>
      </c>
      <c r="S191" s="320">
        <f t="shared" si="35"/>
        <v>3.3220403890390289E-3</v>
      </c>
      <c r="T191" s="320">
        <f t="shared" si="35"/>
        <v>3.5843734139825384E-3</v>
      </c>
      <c r="U191" s="320">
        <f t="shared" si="35"/>
        <v>3.082633211139879E-3</v>
      </c>
      <c r="V191" s="320">
        <f t="shared" si="35"/>
        <v>3.1303754673587341E-3</v>
      </c>
      <c r="W191" s="320">
        <f t="shared" si="35"/>
        <v>2.8211660753108634E-3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6.9412557774677563E-3</v>
      </c>
      <c r="C192" s="320">
        <f t="shared" si="36"/>
        <v>6.9031192744532259E-3</v>
      </c>
      <c r="D192" s="320">
        <f t="shared" si="36"/>
        <v>6.5707515834789671E-3</v>
      </c>
      <c r="E192" s="320">
        <f t="shared" si="36"/>
        <v>7.0310833929830832E-3</v>
      </c>
      <c r="F192" s="320">
        <f t="shared" si="36"/>
        <v>6.9606705588843376E-3</v>
      </c>
      <c r="G192" s="320">
        <f t="shared" si="36"/>
        <v>7.1508662832290648E-3</v>
      </c>
      <c r="H192" s="320">
        <f t="shared" si="36"/>
        <v>6.4221124519174321E-3</v>
      </c>
      <c r="I192" s="320">
        <f t="shared" si="36"/>
        <v>9.4147205973258482E-3</v>
      </c>
      <c r="J192" s="320">
        <f t="shared" si="36"/>
        <v>9.940958372847768E-3</v>
      </c>
      <c r="K192" s="320">
        <f t="shared" si="36"/>
        <v>1.041077158951477E-2</v>
      </c>
      <c r="L192" s="320">
        <f t="shared" si="36"/>
        <v>1.0088914418230404E-2</v>
      </c>
      <c r="M192" s="320">
        <f t="shared" si="36"/>
        <v>9.9882630742081872E-3</v>
      </c>
      <c r="N192" s="320">
        <f t="shared" si="36"/>
        <v>1.0139800549981443E-2</v>
      </c>
      <c r="O192" s="320">
        <f t="shared" si="36"/>
        <v>9.4152045667899326E-3</v>
      </c>
      <c r="P192" s="320">
        <f t="shared" si="36"/>
        <v>8.8975522314320623E-3</v>
      </c>
      <c r="Q192" s="320">
        <f t="shared" si="36"/>
        <v>8.9015449148944457E-3</v>
      </c>
      <c r="R192" s="320">
        <f t="shared" si="36"/>
        <v>8.7913820925122916E-3</v>
      </c>
      <c r="S192" s="320">
        <f t="shared" si="36"/>
        <v>8.8977154636718844E-3</v>
      </c>
      <c r="T192" s="320">
        <f t="shared" si="36"/>
        <v>8.8647223354357315E-3</v>
      </c>
      <c r="U192" s="320">
        <f t="shared" si="36"/>
        <v>8.7970086638031134E-3</v>
      </c>
      <c r="V192" s="320">
        <f t="shared" si="36"/>
        <v>8.784982624057339E-3</v>
      </c>
      <c r="W192" s="320">
        <f t="shared" si="36"/>
        <v>8.619308350284979E-3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5.7349278916278043E-2</v>
      </c>
      <c r="C193" s="320">
        <f t="shared" si="37"/>
        <v>5.9113056002163121E-2</v>
      </c>
      <c r="D193" s="320">
        <f t="shared" si="37"/>
        <v>6.1458204867140216E-2</v>
      </c>
      <c r="E193" s="320">
        <f t="shared" si="37"/>
        <v>5.8110851832261175E-2</v>
      </c>
      <c r="F193" s="320">
        <f t="shared" si="37"/>
        <v>5.8576250760659684E-2</v>
      </c>
      <c r="G193" s="320">
        <f t="shared" si="37"/>
        <v>5.7037600095960102E-2</v>
      </c>
      <c r="H193" s="320">
        <f t="shared" si="37"/>
        <v>6.1161419280102963E-2</v>
      </c>
      <c r="I193" s="320">
        <f t="shared" si="37"/>
        <v>4.127674434692824E-2</v>
      </c>
      <c r="J193" s="320">
        <f t="shared" si="37"/>
        <v>3.8248030280695462E-2</v>
      </c>
      <c r="K193" s="320">
        <f t="shared" si="37"/>
        <v>3.63753939515679E-2</v>
      </c>
      <c r="L193" s="320">
        <f t="shared" si="37"/>
        <v>3.8235796665970954E-2</v>
      </c>
      <c r="M193" s="320">
        <f t="shared" si="37"/>
        <v>3.8393218156673313E-2</v>
      </c>
      <c r="N193" s="320">
        <f t="shared" si="37"/>
        <v>3.7901600020230221E-2</v>
      </c>
      <c r="O193" s="320">
        <f t="shared" si="37"/>
        <v>4.1261868731629646E-2</v>
      </c>
      <c r="P193" s="320">
        <f t="shared" si="37"/>
        <v>4.4421114342161595E-2</v>
      </c>
      <c r="Q193" s="320">
        <f t="shared" si="37"/>
        <v>4.4210460808120265E-2</v>
      </c>
      <c r="R193" s="320">
        <f t="shared" si="37"/>
        <v>4.4154556820491402E-2</v>
      </c>
      <c r="S193" s="320">
        <f t="shared" si="37"/>
        <v>4.0852237419865239E-2</v>
      </c>
      <c r="T193" s="320">
        <f t="shared" si="37"/>
        <v>4.078924051453587E-2</v>
      </c>
      <c r="U193" s="320">
        <f t="shared" si="37"/>
        <v>4.171929083918835E-2</v>
      </c>
      <c r="V193" s="320">
        <f t="shared" si="37"/>
        <v>4.1530847886974101E-2</v>
      </c>
      <c r="W193" s="320">
        <f t="shared" si="37"/>
        <v>4.3020720816529474E-2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3.9270478149507924E-2</v>
      </c>
      <c r="C194" s="321">
        <f t="shared" si="38"/>
        <v>3.9377380149257867E-2</v>
      </c>
      <c r="D194" s="321">
        <f t="shared" si="38"/>
        <v>4.0927581699183486E-2</v>
      </c>
      <c r="E194" s="321">
        <f t="shared" si="38"/>
        <v>3.8790157633073197E-2</v>
      </c>
      <c r="F194" s="321">
        <f t="shared" si="38"/>
        <v>3.9118636364337468E-2</v>
      </c>
      <c r="G194" s="321">
        <f t="shared" si="38"/>
        <v>3.8241908614527073E-2</v>
      </c>
      <c r="H194" s="321">
        <f t="shared" si="38"/>
        <v>4.1080307500521496E-2</v>
      </c>
      <c r="I194" s="321">
        <f t="shared" si="38"/>
        <v>2.8643524695540996E-2</v>
      </c>
      <c r="J194" s="321">
        <f t="shared" si="38"/>
        <v>2.6508485862007835E-2</v>
      </c>
      <c r="K194" s="321">
        <f t="shared" si="38"/>
        <v>2.4505683319019388E-2</v>
      </c>
      <c r="L194" s="321">
        <f t="shared" si="38"/>
        <v>2.5840219254264413E-2</v>
      </c>
      <c r="M194" s="321">
        <f t="shared" si="38"/>
        <v>2.6218240478787638E-2</v>
      </c>
      <c r="N194" s="321">
        <f t="shared" si="38"/>
        <v>2.5645006262578009E-2</v>
      </c>
      <c r="O194" s="321">
        <f t="shared" si="38"/>
        <v>2.763932721905361E-2</v>
      </c>
      <c r="P194" s="321">
        <f t="shared" si="38"/>
        <v>2.9800033741992235E-2</v>
      </c>
      <c r="Q194" s="321">
        <f t="shared" si="38"/>
        <v>2.9790041385090414E-2</v>
      </c>
      <c r="R194" s="321">
        <f t="shared" si="38"/>
        <v>3.0413443925539144E-2</v>
      </c>
      <c r="S194" s="321">
        <f t="shared" si="38"/>
        <v>2.9591737808472577E-2</v>
      </c>
      <c r="T194" s="321">
        <f t="shared" si="38"/>
        <v>2.9211710241837201E-2</v>
      </c>
      <c r="U194" s="321">
        <f t="shared" si="38"/>
        <v>2.9804832910473932E-2</v>
      </c>
      <c r="V194" s="321">
        <f t="shared" si="38"/>
        <v>3.0228013470411728E-2</v>
      </c>
      <c r="W194" s="321">
        <f t="shared" si="38"/>
        <v>3.1113048152225972E-2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1.0000000000000002</v>
      </c>
      <c r="D197" s="234">
        <f t="shared" si="39"/>
        <v>1</v>
      </c>
      <c r="E197" s="234">
        <f t="shared" si="39"/>
        <v>0.99999999999999967</v>
      </c>
      <c r="F197" s="234">
        <f t="shared" si="39"/>
        <v>1.0000000000000002</v>
      </c>
      <c r="G197" s="234">
        <f t="shared" si="39"/>
        <v>0.99999999999999967</v>
      </c>
      <c r="H197" s="234">
        <f t="shared" si="39"/>
        <v>1.0000000000000002</v>
      </c>
      <c r="I197" s="234">
        <f t="shared" si="39"/>
        <v>1.0000000000000002</v>
      </c>
      <c r="J197" s="234">
        <f t="shared" si="39"/>
        <v>1</v>
      </c>
      <c r="K197" s="234">
        <f t="shared" si="39"/>
        <v>0.99999999999999978</v>
      </c>
      <c r="L197" s="234">
        <f t="shared" si="39"/>
        <v>1.0000000000000002</v>
      </c>
      <c r="M197" s="234">
        <f t="shared" si="39"/>
        <v>1</v>
      </c>
      <c r="N197" s="234">
        <f t="shared" si="39"/>
        <v>0.99999999999999978</v>
      </c>
      <c r="O197" s="234">
        <f t="shared" si="39"/>
        <v>1.0000000000000002</v>
      </c>
      <c r="P197" s="234">
        <f t="shared" si="39"/>
        <v>0.99999999999999967</v>
      </c>
      <c r="Q197" s="234">
        <f t="shared" si="39"/>
        <v>1.0000000000000004</v>
      </c>
      <c r="R197" s="234">
        <f t="shared" si="39"/>
        <v>0.99999999999999978</v>
      </c>
      <c r="S197" s="234">
        <f t="shared" si="39"/>
        <v>1</v>
      </c>
      <c r="T197" s="234">
        <f t="shared" si="39"/>
        <v>1</v>
      </c>
      <c r="U197" s="234">
        <f t="shared" si="39"/>
        <v>1</v>
      </c>
      <c r="V197" s="234">
        <f t="shared" si="39"/>
        <v>0.99999999999999989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2.0262971213136239E-3</v>
      </c>
      <c r="C198" s="268">
        <f t="shared" si="40"/>
        <v>2.0254878186097129E-3</v>
      </c>
      <c r="D198" s="268">
        <f t="shared" si="40"/>
        <v>2.1071128430208861E-3</v>
      </c>
      <c r="E198" s="268">
        <f t="shared" si="40"/>
        <v>1.9951512628636672E-3</v>
      </c>
      <c r="F198" s="268">
        <f t="shared" si="40"/>
        <v>2.0125280817507693E-3</v>
      </c>
      <c r="G198" s="268">
        <f t="shared" si="40"/>
        <v>1.9672957186203889E-3</v>
      </c>
      <c r="H198" s="268">
        <f t="shared" si="40"/>
        <v>2.1187564715504864E-3</v>
      </c>
      <c r="I198" s="268">
        <f t="shared" si="40"/>
        <v>1.4708132412144823E-3</v>
      </c>
      <c r="J198" s="268">
        <f t="shared" si="40"/>
        <v>1.3592670959901628E-3</v>
      </c>
      <c r="K198" s="268">
        <f t="shared" si="40"/>
        <v>1.2533828090713771E-3</v>
      </c>
      <c r="L198" s="268">
        <f t="shared" si="40"/>
        <v>1.3226009482873809E-3</v>
      </c>
      <c r="M198" s="268">
        <f t="shared" si="40"/>
        <v>1.3428506271623516E-3</v>
      </c>
      <c r="N198" s="268">
        <f t="shared" si="40"/>
        <v>8.5325808979675138E-4</v>
      </c>
      <c r="O198" s="268">
        <f t="shared" si="40"/>
        <v>2.2888791423539001E-3</v>
      </c>
      <c r="P198" s="268">
        <f t="shared" si="40"/>
        <v>2.7243914470077854E-3</v>
      </c>
      <c r="Q198" s="268">
        <f t="shared" si="40"/>
        <v>3.0387374521838291E-3</v>
      </c>
      <c r="R198" s="268">
        <f t="shared" si="40"/>
        <v>3.247959669392514E-3</v>
      </c>
      <c r="S198" s="268">
        <f t="shared" si="40"/>
        <v>2.9942673625015233E-3</v>
      </c>
      <c r="T198" s="268">
        <f t="shared" si="40"/>
        <v>3.331425700489817E-3</v>
      </c>
      <c r="U198" s="268">
        <f t="shared" si="40"/>
        <v>2.9887427941435916E-3</v>
      </c>
      <c r="V198" s="268">
        <f t="shared" si="40"/>
        <v>3.1143176197468482E-3</v>
      </c>
      <c r="W198" s="268">
        <f t="shared" si="40"/>
        <v>3.1962504778620211E-3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4.3577344987204506E-3</v>
      </c>
      <c r="C199" s="269">
        <f t="shared" si="41"/>
        <v>4.3559940203495113E-3</v>
      </c>
      <c r="D199" s="269">
        <f t="shared" si="41"/>
        <v>4.5315359885505398E-3</v>
      </c>
      <c r="E199" s="269">
        <f t="shared" si="41"/>
        <v>4.2907525243436381E-3</v>
      </c>
      <c r="F199" s="269">
        <f t="shared" si="41"/>
        <v>4.3281229387541606E-3</v>
      </c>
      <c r="G199" s="269">
        <f t="shared" si="41"/>
        <v>4.2308466670768234E-3</v>
      </c>
      <c r="H199" s="269">
        <f t="shared" si="41"/>
        <v>4.5565766606217844E-3</v>
      </c>
      <c r="I199" s="269">
        <f t="shared" si="41"/>
        <v>3.1631163737034025E-3</v>
      </c>
      <c r="J199" s="269">
        <f t="shared" si="41"/>
        <v>2.923226339744229E-3</v>
      </c>
      <c r="K199" s="269">
        <f t="shared" si="41"/>
        <v>2.6955126421206177E-3</v>
      </c>
      <c r="L199" s="269">
        <f t="shared" si="41"/>
        <v>2.8443724860329794E-3</v>
      </c>
      <c r="M199" s="269">
        <f t="shared" si="41"/>
        <v>2.8879212446495158E-3</v>
      </c>
      <c r="N199" s="269">
        <f t="shared" si="41"/>
        <v>1.83500838801425E-3</v>
      </c>
      <c r="O199" s="269">
        <f t="shared" si="41"/>
        <v>4.9224407897155023E-3</v>
      </c>
      <c r="P199" s="269">
        <f t="shared" si="41"/>
        <v>5.8590492340768741E-3</v>
      </c>
      <c r="Q199" s="269">
        <f t="shared" si="41"/>
        <v>6.535078636123578E-3</v>
      </c>
      <c r="R199" s="269">
        <f t="shared" si="41"/>
        <v>6.9850298620513984E-3</v>
      </c>
      <c r="S199" s="269">
        <f t="shared" si="41"/>
        <v>6.4394417021658669E-3</v>
      </c>
      <c r="T199" s="269">
        <f t="shared" si="41"/>
        <v>7.1645310809783595E-3</v>
      </c>
      <c r="U199" s="269">
        <f t="shared" si="41"/>
        <v>6.4275606202304127E-3</v>
      </c>
      <c r="V199" s="269">
        <f t="shared" si="41"/>
        <v>6.6976205951206477E-3</v>
      </c>
      <c r="W199" s="269">
        <f t="shared" si="41"/>
        <v>6.8738245874333742E-3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2.8030523222938929E-2</v>
      </c>
      <c r="C200" s="269">
        <f t="shared" si="42"/>
        <v>2.801932783703141E-2</v>
      </c>
      <c r="D200" s="269">
        <f t="shared" si="42"/>
        <v>2.9148477219056428E-2</v>
      </c>
      <c r="E200" s="269">
        <f t="shared" si="42"/>
        <v>2.7599670955817363E-2</v>
      </c>
      <c r="F200" s="269">
        <f t="shared" si="42"/>
        <v>2.7840050967333121E-2</v>
      </c>
      <c r="G200" s="269">
        <f t="shared" si="42"/>
        <v>2.72143348313241E-2</v>
      </c>
      <c r="H200" s="269">
        <f t="shared" si="42"/>
        <v>2.9309547871758452E-2</v>
      </c>
      <c r="I200" s="269">
        <f t="shared" si="42"/>
        <v>2.0346307696346717E-2</v>
      </c>
      <c r="J200" s="269">
        <f t="shared" si="42"/>
        <v>1.8803248299355323E-2</v>
      </c>
      <c r="K200" s="269">
        <f t="shared" si="42"/>
        <v>1.7338511498319335E-2</v>
      </c>
      <c r="L200" s="269">
        <f t="shared" si="42"/>
        <v>1.8296031813743265E-2</v>
      </c>
      <c r="M200" s="269">
        <f t="shared" si="42"/>
        <v>1.8576153168105129E-2</v>
      </c>
      <c r="N200" s="269">
        <f t="shared" si="42"/>
        <v>1.1803437141391721E-2</v>
      </c>
      <c r="O200" s="269">
        <f t="shared" si="42"/>
        <v>3.1662918176905079E-2</v>
      </c>
      <c r="P200" s="269">
        <f t="shared" si="42"/>
        <v>3.7687522190339315E-2</v>
      </c>
      <c r="Q200" s="269">
        <f t="shared" si="42"/>
        <v>4.2035987627833012E-2</v>
      </c>
      <c r="R200" s="269">
        <f t="shared" si="42"/>
        <v>4.4930236529702287E-2</v>
      </c>
      <c r="S200" s="269">
        <f t="shared" si="42"/>
        <v>4.1420816304509056E-2</v>
      </c>
      <c r="T200" s="269">
        <f t="shared" si="42"/>
        <v>4.6084853243307813E-2</v>
      </c>
      <c r="U200" s="269">
        <f t="shared" si="42"/>
        <v>4.1344392891562928E-2</v>
      </c>
      <c r="V200" s="269">
        <f t="shared" si="42"/>
        <v>4.3081516252329775E-2</v>
      </c>
      <c r="W200" s="269">
        <f t="shared" si="42"/>
        <v>4.4214924012703154E-2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3.9092193844442159E-2</v>
      </c>
      <c r="C201" s="269">
        <f t="shared" si="43"/>
        <v>3.9076580429288264E-2</v>
      </c>
      <c r="D201" s="269">
        <f t="shared" si="43"/>
        <v>4.0651325437448933E-2</v>
      </c>
      <c r="E201" s="269">
        <f t="shared" si="43"/>
        <v>3.8491314573988501E-2</v>
      </c>
      <c r="F201" s="269">
        <f t="shared" si="43"/>
        <v>3.8826555622889544E-2</v>
      </c>
      <c r="G201" s="269">
        <f t="shared" si="43"/>
        <v>3.7953913457564492E-2</v>
      </c>
      <c r="H201" s="269">
        <f t="shared" si="43"/>
        <v>4.0875959317023661E-2</v>
      </c>
      <c r="I201" s="269">
        <f t="shared" si="43"/>
        <v>2.8375560390301476E-2</v>
      </c>
      <c r="J201" s="269">
        <f t="shared" si="43"/>
        <v>2.622356427589034E-2</v>
      </c>
      <c r="K201" s="269">
        <f t="shared" si="43"/>
        <v>2.4180799162239929E-2</v>
      </c>
      <c r="L201" s="269">
        <f t="shared" si="43"/>
        <v>2.551618521560876E-2</v>
      </c>
      <c r="M201" s="269">
        <f t="shared" si="43"/>
        <v>2.5906850712559614E-2</v>
      </c>
      <c r="N201" s="269">
        <f t="shared" si="43"/>
        <v>1.6461421326033843E-2</v>
      </c>
      <c r="O201" s="269">
        <f t="shared" si="43"/>
        <v>4.415803890664962E-2</v>
      </c>
      <c r="P201" s="269">
        <f t="shared" si="43"/>
        <v>5.256012922997403E-2</v>
      </c>
      <c r="Q201" s="269">
        <f t="shared" si="43"/>
        <v>5.86246272936152E-2</v>
      </c>
      <c r="R201" s="269">
        <f t="shared" si="43"/>
        <v>6.2661032115817916E-2</v>
      </c>
      <c r="S201" s="269">
        <f t="shared" si="43"/>
        <v>5.7766691234853229E-2</v>
      </c>
      <c r="T201" s="269">
        <f t="shared" si="43"/>
        <v>6.4271294615212249E-2</v>
      </c>
      <c r="U201" s="269">
        <f t="shared" si="43"/>
        <v>5.7660108890692778E-2</v>
      </c>
      <c r="V201" s="269">
        <f t="shared" si="43"/>
        <v>6.0082752328730192E-2</v>
      </c>
      <c r="W201" s="269">
        <f t="shared" si="43"/>
        <v>6.1663436196844786E-2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9.3417251316216629E-2</v>
      </c>
      <c r="C202" s="270">
        <f t="shared" si="44"/>
        <v>9.4478444702865191E-2</v>
      </c>
      <c r="D202" s="270">
        <f t="shared" si="44"/>
        <v>9.8093091246924682E-2</v>
      </c>
      <c r="E202" s="270">
        <f t="shared" si="44"/>
        <v>9.2892433804876454E-2</v>
      </c>
      <c r="F202" s="270">
        <f t="shared" si="44"/>
        <v>9.3731712352478028E-2</v>
      </c>
      <c r="G202" s="270">
        <f t="shared" si="44"/>
        <v>9.1462854010668365E-2</v>
      </c>
      <c r="H202" s="270">
        <f t="shared" si="44"/>
        <v>9.7934273467328789E-2</v>
      </c>
      <c r="I202" s="270">
        <f t="shared" si="44"/>
        <v>6.7568950664485622E-2</v>
      </c>
      <c r="J202" s="270">
        <f t="shared" si="44"/>
        <v>6.2544028257077167E-2</v>
      </c>
      <c r="K202" s="270">
        <f t="shared" si="44"/>
        <v>5.8126602809800636E-2</v>
      </c>
      <c r="L202" s="270">
        <f t="shared" si="44"/>
        <v>6.1303674444853878E-2</v>
      </c>
      <c r="M202" s="270">
        <f t="shared" si="44"/>
        <v>6.2208126042466311E-2</v>
      </c>
      <c r="N202" s="270">
        <f t="shared" si="44"/>
        <v>6.275359897704065E-2</v>
      </c>
      <c r="O202" s="270">
        <f t="shared" si="44"/>
        <v>6.2476705617121681E-2</v>
      </c>
      <c r="P202" s="270">
        <f t="shared" si="44"/>
        <v>6.5741840105311214E-2</v>
      </c>
      <c r="Q202" s="270">
        <f t="shared" si="44"/>
        <v>6.4147369159541778E-2</v>
      </c>
      <c r="R202" s="270">
        <f t="shared" si="44"/>
        <v>6.4209298376716656E-2</v>
      </c>
      <c r="S202" s="270">
        <f t="shared" si="44"/>
        <v>6.3320631564003707E-2</v>
      </c>
      <c r="T202" s="270">
        <f t="shared" si="44"/>
        <v>6.1498313424980446E-2</v>
      </c>
      <c r="U202" s="270">
        <f t="shared" si="44"/>
        <v>6.4077390849863705E-2</v>
      </c>
      <c r="V202" s="270">
        <f t="shared" si="44"/>
        <v>6.3882235213609945E-2</v>
      </c>
      <c r="W202" s="270">
        <f t="shared" si="44"/>
        <v>6.558994332070836E-2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0.38734489804134231</v>
      </c>
      <c r="C203" s="271">
        <f t="shared" si="45"/>
        <v>0.38402364875550249</v>
      </c>
      <c r="D203" s="271">
        <f t="shared" si="45"/>
        <v>0.36592677365884196</v>
      </c>
      <c r="E203" s="271">
        <f t="shared" si="45"/>
        <v>0.39109167054566618</v>
      </c>
      <c r="F203" s="271">
        <f t="shared" si="45"/>
        <v>0.38728137191135731</v>
      </c>
      <c r="G203" s="271">
        <f t="shared" si="45"/>
        <v>0.39780088035307509</v>
      </c>
      <c r="H203" s="271">
        <f t="shared" si="45"/>
        <v>0.35830886520992855</v>
      </c>
      <c r="I203" s="271">
        <f t="shared" si="45"/>
        <v>0.52227833904590315</v>
      </c>
      <c r="J203" s="271">
        <f t="shared" si="45"/>
        <v>0.55062774400809</v>
      </c>
      <c r="K203" s="271">
        <f t="shared" si="45"/>
        <v>0.57512596503897384</v>
      </c>
      <c r="L203" s="271">
        <f t="shared" si="45"/>
        <v>0.55779285787424748</v>
      </c>
      <c r="M203" s="271">
        <f t="shared" si="45"/>
        <v>0.5526079010803735</v>
      </c>
      <c r="N203" s="271">
        <f t="shared" si="45"/>
        <v>0.57772060151222782</v>
      </c>
      <c r="O203" s="271">
        <f t="shared" si="45"/>
        <v>0.48980249710193713</v>
      </c>
      <c r="P203" s="271">
        <f t="shared" si="45"/>
        <v>0.45251643853485946</v>
      </c>
      <c r="Q203" s="271">
        <f t="shared" si="45"/>
        <v>0.44238439170544891</v>
      </c>
      <c r="R203" s="271">
        <f t="shared" si="45"/>
        <v>0.43189178334417422</v>
      </c>
      <c r="S203" s="271">
        <f t="shared" si="45"/>
        <v>0.44830884299559981</v>
      </c>
      <c r="T203" s="271">
        <f t="shared" si="45"/>
        <v>0.43636442976731404</v>
      </c>
      <c r="U203" s="271">
        <f t="shared" si="45"/>
        <v>0.44389296167035042</v>
      </c>
      <c r="V203" s="271">
        <f t="shared" si="45"/>
        <v>0.43851173175286373</v>
      </c>
      <c r="W203" s="271">
        <f t="shared" si="45"/>
        <v>0.42795280927678675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0.38659770927839981</v>
      </c>
      <c r="C204" s="320">
        <f t="shared" si="46"/>
        <v>0.38327675841961689</v>
      </c>
      <c r="D204" s="320">
        <f t="shared" si="46"/>
        <v>0.36514978442957424</v>
      </c>
      <c r="E204" s="320">
        <f t="shared" si="46"/>
        <v>0.39035596669044104</v>
      </c>
      <c r="F204" s="320">
        <f t="shared" si="46"/>
        <v>0.38653926042535003</v>
      </c>
      <c r="G204" s="320">
        <f t="shared" si="46"/>
        <v>0.39707544811568191</v>
      </c>
      <c r="H204" s="320">
        <f t="shared" si="46"/>
        <v>0.35752758244033755</v>
      </c>
      <c r="I204" s="320">
        <f t="shared" si="46"/>
        <v>0.52173598268825805</v>
      </c>
      <c r="J204" s="320">
        <f t="shared" si="46"/>
        <v>0.55012651983455774</v>
      </c>
      <c r="K204" s="320">
        <f t="shared" si="46"/>
        <v>0.5746637852624974</v>
      </c>
      <c r="L204" s="320">
        <f t="shared" si="46"/>
        <v>0.55730515419248106</v>
      </c>
      <c r="M204" s="320">
        <f t="shared" si="46"/>
        <v>0.55211273041247289</v>
      </c>
      <c r="N204" s="320">
        <f t="shared" si="46"/>
        <v>0.57722179123557027</v>
      </c>
      <c r="O204" s="320">
        <f t="shared" si="46"/>
        <v>0.48931162214494306</v>
      </c>
      <c r="P204" s="320">
        <f t="shared" si="46"/>
        <v>0.4519991811128185</v>
      </c>
      <c r="Q204" s="320">
        <f t="shared" si="46"/>
        <v>0.44187911208363112</v>
      </c>
      <c r="R204" s="320">
        <f t="shared" si="46"/>
        <v>0.43138187559381941</v>
      </c>
      <c r="S204" s="320">
        <f t="shared" si="46"/>
        <v>0.44779712204534428</v>
      </c>
      <c r="T204" s="320">
        <f t="shared" si="46"/>
        <v>0.43586815019952391</v>
      </c>
      <c r="U204" s="320">
        <f t="shared" si="46"/>
        <v>0.44337792360430678</v>
      </c>
      <c r="V204" s="320">
        <f t="shared" si="46"/>
        <v>0.43799860727264739</v>
      </c>
      <c r="W204" s="320">
        <f t="shared" si="46"/>
        <v>0.42742618528869547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7.4718876294244346E-4</v>
      </c>
      <c r="C205" s="320">
        <f t="shared" si="47"/>
        <v>7.468903358856105E-4</v>
      </c>
      <c r="D205" s="320">
        <f t="shared" si="47"/>
        <v>7.7698922926773832E-4</v>
      </c>
      <c r="E205" s="320">
        <f t="shared" si="47"/>
        <v>7.3570385522519913E-4</v>
      </c>
      <c r="F205" s="320">
        <f t="shared" si="47"/>
        <v>7.4211148600725944E-4</v>
      </c>
      <c r="G205" s="320">
        <f t="shared" si="47"/>
        <v>7.2543223739319498E-4</v>
      </c>
      <c r="H205" s="320">
        <f t="shared" si="47"/>
        <v>7.8128276959096236E-4</v>
      </c>
      <c r="I205" s="320">
        <f t="shared" si="47"/>
        <v>5.4235635764510247E-4</v>
      </c>
      <c r="J205" s="320">
        <f t="shared" si="47"/>
        <v>5.0122417353227837E-4</v>
      </c>
      <c r="K205" s="320">
        <f t="shared" si="47"/>
        <v>4.6217977647633213E-4</v>
      </c>
      <c r="L205" s="320">
        <f t="shared" si="47"/>
        <v>4.8770368176641863E-4</v>
      </c>
      <c r="M205" s="320">
        <f t="shared" si="47"/>
        <v>4.9517066790059515E-4</v>
      </c>
      <c r="N205" s="320">
        <f t="shared" si="47"/>
        <v>4.9881027665754055E-4</v>
      </c>
      <c r="O205" s="320">
        <f t="shared" si="47"/>
        <v>4.9087495699410579E-4</v>
      </c>
      <c r="P205" s="320">
        <f t="shared" si="47"/>
        <v>5.1725742204095722E-4</v>
      </c>
      <c r="Q205" s="320">
        <f t="shared" si="47"/>
        <v>5.0527962181776652E-4</v>
      </c>
      <c r="R205" s="320">
        <f t="shared" si="47"/>
        <v>5.0990775035484432E-4</v>
      </c>
      <c r="S205" s="320">
        <f t="shared" si="47"/>
        <v>5.1172095025551307E-4</v>
      </c>
      <c r="T205" s="320">
        <f t="shared" si="47"/>
        <v>4.9627956779015406E-4</v>
      </c>
      <c r="U205" s="320">
        <f t="shared" si="47"/>
        <v>5.1503806604361361E-4</v>
      </c>
      <c r="V205" s="320">
        <f t="shared" si="47"/>
        <v>5.1312448021631138E-4</v>
      </c>
      <c r="W205" s="320">
        <f t="shared" si="47"/>
        <v>5.266239880912985E-4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0.13559185775373023</v>
      </c>
      <c r="C206" s="271">
        <f t="shared" si="48"/>
        <v>0.13468222881175151</v>
      </c>
      <c r="D206" s="271">
        <f t="shared" si="48"/>
        <v>0.13669085788785124</v>
      </c>
      <c r="E206" s="271">
        <f t="shared" si="48"/>
        <v>0.13401947830985358</v>
      </c>
      <c r="F206" s="271">
        <f t="shared" si="48"/>
        <v>0.13444375139786463</v>
      </c>
      <c r="G206" s="271">
        <f t="shared" si="48"/>
        <v>0.13348766750729699</v>
      </c>
      <c r="H206" s="271">
        <f t="shared" si="48"/>
        <v>0.14490928573638009</v>
      </c>
      <c r="I206" s="271">
        <f t="shared" si="48"/>
        <v>0.11127317535146418</v>
      </c>
      <c r="J206" s="271">
        <f t="shared" si="48"/>
        <v>0.10441695133464733</v>
      </c>
      <c r="K206" s="271">
        <f t="shared" si="48"/>
        <v>9.8735933049378721E-2</v>
      </c>
      <c r="L206" s="271">
        <f t="shared" si="48"/>
        <v>0.10249462630882436</v>
      </c>
      <c r="M206" s="271">
        <f t="shared" si="48"/>
        <v>0.10434624976028936</v>
      </c>
      <c r="N206" s="271">
        <f t="shared" si="48"/>
        <v>0.10485517797609258</v>
      </c>
      <c r="O206" s="271">
        <f t="shared" si="48"/>
        <v>0.1137257966383854</v>
      </c>
      <c r="P206" s="271">
        <f t="shared" si="48"/>
        <v>0.11642708694968879</v>
      </c>
      <c r="Q206" s="271">
        <f t="shared" si="48"/>
        <v>0.11377265616387726</v>
      </c>
      <c r="R206" s="271">
        <f t="shared" si="48"/>
        <v>0.11254056116771596</v>
      </c>
      <c r="S206" s="271">
        <f t="shared" si="48"/>
        <v>0.1148904646940576</v>
      </c>
      <c r="T206" s="271">
        <f t="shared" si="48"/>
        <v>0.11367633515825783</v>
      </c>
      <c r="U206" s="271">
        <f t="shared" si="48"/>
        <v>0.11722844311058479</v>
      </c>
      <c r="V206" s="271">
        <f t="shared" si="48"/>
        <v>0.11638903763990871</v>
      </c>
      <c r="W206" s="271">
        <f t="shared" si="48"/>
        <v>0.11673277598433131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8.3899941285643737E-2</v>
      </c>
      <c r="C207" s="320">
        <f t="shared" si="49"/>
        <v>8.3823631325493628E-2</v>
      </c>
      <c r="D207" s="320">
        <f t="shared" si="49"/>
        <v>7.9122044197211666E-2</v>
      </c>
      <c r="E207" s="320">
        <f t="shared" si="49"/>
        <v>8.6909655848436657E-2</v>
      </c>
      <c r="F207" s="320">
        <f t="shared" si="49"/>
        <v>8.4328994719127914E-2</v>
      </c>
      <c r="G207" s="320">
        <f t="shared" si="49"/>
        <v>8.7845245832939386E-2</v>
      </c>
      <c r="H207" s="320">
        <f t="shared" si="49"/>
        <v>5.8744546541551958E-2</v>
      </c>
      <c r="I207" s="320">
        <f t="shared" si="49"/>
        <v>6.3378632054796574E-2</v>
      </c>
      <c r="J207" s="320">
        <f t="shared" si="49"/>
        <v>6.0419439400945067E-2</v>
      </c>
      <c r="K207" s="320">
        <f t="shared" si="49"/>
        <v>4.1879027011253872E-2</v>
      </c>
      <c r="L207" s="320">
        <f t="shared" si="49"/>
        <v>5.1623366664209962E-2</v>
      </c>
      <c r="M207" s="320">
        <f t="shared" si="49"/>
        <v>5.9703862519108496E-2</v>
      </c>
      <c r="N207" s="320">
        <f t="shared" si="49"/>
        <v>5.2080553723295821E-2</v>
      </c>
      <c r="O207" s="320">
        <f t="shared" si="49"/>
        <v>9.0012275512657988E-2</v>
      </c>
      <c r="P207" s="320">
        <f t="shared" si="49"/>
        <v>9.1711199686980618E-2</v>
      </c>
      <c r="Q207" s="320">
        <f t="shared" si="49"/>
        <v>8.9751940695411758E-2</v>
      </c>
      <c r="R207" s="320">
        <f t="shared" si="49"/>
        <v>8.6181805117586233E-2</v>
      </c>
      <c r="S207" s="320">
        <f t="shared" si="49"/>
        <v>9.0292341582520974E-2</v>
      </c>
      <c r="T207" s="320">
        <f t="shared" si="49"/>
        <v>9.155901792734368E-2</v>
      </c>
      <c r="U207" s="320">
        <f t="shared" si="49"/>
        <v>9.4623547451742604E-2</v>
      </c>
      <c r="V207" s="320">
        <f t="shared" si="49"/>
        <v>9.3747827606199111E-2</v>
      </c>
      <c r="W207" s="320">
        <f t="shared" si="49"/>
        <v>9.2315154764030155E-2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5.1691916468086428E-2</v>
      </c>
      <c r="C208" s="320">
        <f t="shared" si="50"/>
        <v>5.0858597486257928E-2</v>
      </c>
      <c r="D208" s="320">
        <f t="shared" si="50"/>
        <v>5.756881369063957E-2</v>
      </c>
      <c r="E208" s="320">
        <f t="shared" si="50"/>
        <v>4.7109822461416942E-2</v>
      </c>
      <c r="F208" s="320">
        <f t="shared" si="50"/>
        <v>5.0114756678736716E-2</v>
      </c>
      <c r="G208" s="320">
        <f t="shared" si="50"/>
        <v>4.5642421674357649E-2</v>
      </c>
      <c r="H208" s="320">
        <f t="shared" si="50"/>
        <v>8.6164739194828144E-2</v>
      </c>
      <c r="I208" s="320">
        <f t="shared" si="50"/>
        <v>4.7894543296667591E-2</v>
      </c>
      <c r="J208" s="320">
        <f t="shared" si="50"/>
        <v>4.3997511933702271E-2</v>
      </c>
      <c r="K208" s="320">
        <f t="shared" si="50"/>
        <v>5.6856906038124849E-2</v>
      </c>
      <c r="L208" s="320">
        <f t="shared" si="50"/>
        <v>5.0871259644614406E-2</v>
      </c>
      <c r="M208" s="320">
        <f t="shared" si="50"/>
        <v>4.4642387241180866E-2</v>
      </c>
      <c r="N208" s="320">
        <f t="shared" si="50"/>
        <v>5.2774624252796755E-2</v>
      </c>
      <c r="O208" s="320">
        <f t="shared" si="50"/>
        <v>2.3713521125727423E-2</v>
      </c>
      <c r="P208" s="320">
        <f t="shared" si="50"/>
        <v>2.4715887262708153E-2</v>
      </c>
      <c r="Q208" s="320">
        <f t="shared" si="50"/>
        <v>2.4020715468465549E-2</v>
      </c>
      <c r="R208" s="320">
        <f t="shared" si="50"/>
        <v>2.6358756050129741E-2</v>
      </c>
      <c r="S208" s="320">
        <f t="shared" si="50"/>
        <v>2.4598123111536613E-2</v>
      </c>
      <c r="T208" s="320">
        <f t="shared" si="50"/>
        <v>2.2117317230914139E-2</v>
      </c>
      <c r="U208" s="320">
        <f t="shared" si="50"/>
        <v>2.2604895658842227E-2</v>
      </c>
      <c r="V208" s="320">
        <f t="shared" si="50"/>
        <v>2.26412100337096E-2</v>
      </c>
      <c r="W208" s="320">
        <f t="shared" si="50"/>
        <v>2.4417621220301163E-2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0.25966396153891808</v>
      </c>
      <c r="C209" s="271">
        <f t="shared" si="51"/>
        <v>0.26288316478099388</v>
      </c>
      <c r="D209" s="271">
        <f t="shared" si="51"/>
        <v>0.2703624145991817</v>
      </c>
      <c r="E209" s="271">
        <f t="shared" si="51"/>
        <v>0.25992009209684735</v>
      </c>
      <c r="F209" s="271">
        <f t="shared" si="51"/>
        <v>0.26140361234495602</v>
      </c>
      <c r="G209" s="271">
        <f t="shared" si="51"/>
        <v>0.25687665617891436</v>
      </c>
      <c r="H209" s="271">
        <f t="shared" si="51"/>
        <v>0.26920828008756059</v>
      </c>
      <c r="I209" s="271">
        <f t="shared" si="51"/>
        <v>0.20888561871340022</v>
      </c>
      <c r="J209" s="271">
        <f t="shared" si="51"/>
        <v>0.19924247852984064</v>
      </c>
      <c r="K209" s="271">
        <f t="shared" si="51"/>
        <v>0.19132139028560505</v>
      </c>
      <c r="L209" s="271">
        <f t="shared" si="51"/>
        <v>0.19748351679404483</v>
      </c>
      <c r="M209" s="271">
        <f t="shared" si="51"/>
        <v>0.19867339153700908</v>
      </c>
      <c r="N209" s="271">
        <f t="shared" si="51"/>
        <v>0.2024627443551737</v>
      </c>
      <c r="O209" s="271">
        <f t="shared" si="51"/>
        <v>0.19396534435971721</v>
      </c>
      <c r="P209" s="271">
        <f t="shared" si="51"/>
        <v>0.19861865372738102</v>
      </c>
      <c r="Q209" s="271">
        <f t="shared" si="51"/>
        <v>0.19376587004916751</v>
      </c>
      <c r="R209" s="271">
        <f t="shared" si="51"/>
        <v>0.19262706873428276</v>
      </c>
      <c r="S209" s="271">
        <f t="shared" si="51"/>
        <v>0.19027131702238845</v>
      </c>
      <c r="T209" s="271">
        <f t="shared" si="51"/>
        <v>0.18462263885611871</v>
      </c>
      <c r="U209" s="271">
        <f t="shared" si="51"/>
        <v>0.19193048965399898</v>
      </c>
      <c r="V209" s="271">
        <f t="shared" si="51"/>
        <v>0.19066279645444636</v>
      </c>
      <c r="W209" s="271">
        <f t="shared" si="51"/>
        <v>0.19415708755337405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5.3863028738874753E-3</v>
      </c>
      <c r="C210" s="320">
        <f t="shared" si="52"/>
        <v>2.8231540052455449E-3</v>
      </c>
      <c r="D210" s="320">
        <f t="shared" si="52"/>
        <v>2.6899206353709717E-3</v>
      </c>
      <c r="E210" s="320">
        <f t="shared" si="52"/>
        <v>3.0961326866872042E-3</v>
      </c>
      <c r="F210" s="320">
        <f t="shared" si="52"/>
        <v>3.0763841887287836E-3</v>
      </c>
      <c r="G210" s="320">
        <f t="shared" si="52"/>
        <v>3.5394292390375161E-3</v>
      </c>
      <c r="H210" s="320">
        <f t="shared" si="52"/>
        <v>2.9215290191725303E-3</v>
      </c>
      <c r="I210" s="320">
        <f t="shared" si="52"/>
        <v>5.3402807231781929E-3</v>
      </c>
      <c r="J210" s="320">
        <f t="shared" si="52"/>
        <v>5.0061162917810001E-3</v>
      </c>
      <c r="K210" s="320">
        <f t="shared" si="52"/>
        <v>2.4450062047801577E-3</v>
      </c>
      <c r="L210" s="320">
        <f t="shared" si="52"/>
        <v>2.9304933090854284E-3</v>
      </c>
      <c r="M210" s="320">
        <f t="shared" si="52"/>
        <v>3.8759611186715746E-3</v>
      </c>
      <c r="N210" s="320">
        <f t="shared" si="52"/>
        <v>3.0253044040862071E-3</v>
      </c>
      <c r="O210" s="320">
        <f t="shared" si="52"/>
        <v>3.1059452661874403E-3</v>
      </c>
      <c r="P210" s="320">
        <f t="shared" si="52"/>
        <v>3.2984608212978249E-3</v>
      </c>
      <c r="Q210" s="320">
        <f t="shared" si="52"/>
        <v>3.6091081629257664E-3</v>
      </c>
      <c r="R210" s="320">
        <f t="shared" si="52"/>
        <v>5.324108107011785E-3</v>
      </c>
      <c r="S210" s="320">
        <f t="shared" si="52"/>
        <v>1.1363275495991001E-2</v>
      </c>
      <c r="T210" s="320">
        <f t="shared" si="52"/>
        <v>1.183353060794363E-2</v>
      </c>
      <c r="U210" s="320">
        <f t="shared" si="52"/>
        <v>1.053740468341734E-2</v>
      </c>
      <c r="V210" s="320">
        <f t="shared" si="52"/>
        <v>1.0678440362517663E-2</v>
      </c>
      <c r="W210" s="320">
        <f t="shared" si="52"/>
        <v>9.6477528561246459E-3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3.3816774536560179E-2</v>
      </c>
      <c r="C211" s="320">
        <f t="shared" si="53"/>
        <v>3.3526281748467675E-2</v>
      </c>
      <c r="D211" s="320">
        <f t="shared" si="53"/>
        <v>3.1940665026641918E-2</v>
      </c>
      <c r="E211" s="320">
        <f t="shared" si="53"/>
        <v>3.4145519742501976E-2</v>
      </c>
      <c r="F211" s="320">
        <f t="shared" si="53"/>
        <v>3.3811661853173643E-2</v>
      </c>
      <c r="G211" s="320">
        <f t="shared" si="53"/>
        <v>3.4733291431020559E-2</v>
      </c>
      <c r="H211" s="320">
        <f t="shared" si="53"/>
        <v>3.1273929865113778E-2</v>
      </c>
      <c r="I211" s="320">
        <f t="shared" si="53"/>
        <v>4.5637694354453542E-2</v>
      </c>
      <c r="J211" s="320">
        <f t="shared" si="53"/>
        <v>4.8121093429528923E-2</v>
      </c>
      <c r="K211" s="320">
        <f t="shared" si="53"/>
        <v>5.026743613360022E-2</v>
      </c>
      <c r="L211" s="320">
        <f t="shared" si="53"/>
        <v>4.874902849933422E-2</v>
      </c>
      <c r="M211" s="320">
        <f t="shared" si="53"/>
        <v>4.8294832781013604E-2</v>
      </c>
      <c r="N211" s="320">
        <f t="shared" si="53"/>
        <v>5.0491192015175511E-2</v>
      </c>
      <c r="O211" s="320">
        <f t="shared" si="53"/>
        <v>4.280144555196564E-2</v>
      </c>
      <c r="P211" s="320">
        <f t="shared" si="53"/>
        <v>3.9537622783467515E-2</v>
      </c>
      <c r="Q211" s="320">
        <f t="shared" si="53"/>
        <v>3.8652392259744976E-2</v>
      </c>
      <c r="R211" s="320">
        <f t="shared" si="53"/>
        <v>3.7734169851506939E-2</v>
      </c>
      <c r="S211" s="320">
        <f t="shared" si="53"/>
        <v>3.9170057015063674E-2</v>
      </c>
      <c r="T211" s="320">
        <f t="shared" si="53"/>
        <v>3.8126596741809481E-2</v>
      </c>
      <c r="U211" s="320">
        <f t="shared" si="53"/>
        <v>3.878349746303781E-2</v>
      </c>
      <c r="V211" s="320">
        <f t="shared" si="53"/>
        <v>3.8312953734550369E-2</v>
      </c>
      <c r="W211" s="320">
        <f t="shared" si="53"/>
        <v>3.7388154642481228E-2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0.22046088412847042</v>
      </c>
      <c r="C212" s="320">
        <f t="shared" si="54"/>
        <v>0.22653372902728064</v>
      </c>
      <c r="D212" s="320">
        <f t="shared" si="54"/>
        <v>0.23573182893716879</v>
      </c>
      <c r="E212" s="320">
        <f t="shared" si="54"/>
        <v>0.22267843966765818</v>
      </c>
      <c r="F212" s="320">
        <f t="shared" si="54"/>
        <v>0.22451556630305355</v>
      </c>
      <c r="G212" s="320">
        <f t="shared" si="54"/>
        <v>0.21860393550885629</v>
      </c>
      <c r="H212" s="320">
        <f t="shared" si="54"/>
        <v>0.2350128212032743</v>
      </c>
      <c r="I212" s="320">
        <f t="shared" si="54"/>
        <v>0.15790764363576848</v>
      </c>
      <c r="J212" s="320">
        <f t="shared" si="54"/>
        <v>0.14611526880853071</v>
      </c>
      <c r="K212" s="320">
        <f t="shared" si="54"/>
        <v>0.13860894794722467</v>
      </c>
      <c r="L212" s="320">
        <f t="shared" si="54"/>
        <v>0.14580399498562521</v>
      </c>
      <c r="M212" s="320">
        <f t="shared" si="54"/>
        <v>0.1465025976373239</v>
      </c>
      <c r="N212" s="320">
        <f t="shared" si="54"/>
        <v>0.14894624793591196</v>
      </c>
      <c r="O212" s="320">
        <f t="shared" si="54"/>
        <v>0.14805795354156412</v>
      </c>
      <c r="P212" s="320">
        <f t="shared" si="54"/>
        <v>0.15578257012261568</v>
      </c>
      <c r="Q212" s="320">
        <f t="shared" si="54"/>
        <v>0.15150436962649677</v>
      </c>
      <c r="R212" s="320">
        <f t="shared" si="54"/>
        <v>0.14956879077576404</v>
      </c>
      <c r="S212" s="320">
        <f t="shared" si="54"/>
        <v>0.13973798451133376</v>
      </c>
      <c r="T212" s="320">
        <f t="shared" si="54"/>
        <v>0.13466251150636563</v>
      </c>
      <c r="U212" s="320">
        <f t="shared" si="54"/>
        <v>0.14260958750754379</v>
      </c>
      <c r="V212" s="320">
        <f t="shared" si="54"/>
        <v>0.14167140235737832</v>
      </c>
      <c r="W212" s="320">
        <f t="shared" si="54"/>
        <v>0.14712118005476815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5.0475282662377864E-2</v>
      </c>
      <c r="C213" s="321">
        <f t="shared" si="55"/>
        <v>5.0455122843608063E-2</v>
      </c>
      <c r="D213" s="321">
        <f t="shared" si="55"/>
        <v>5.2488411119123446E-2</v>
      </c>
      <c r="E213" s="321">
        <f t="shared" si="55"/>
        <v>4.9699435925742913E-2</v>
      </c>
      <c r="F213" s="321">
        <f t="shared" si="55"/>
        <v>5.0132294382616592E-2</v>
      </c>
      <c r="G213" s="321">
        <f t="shared" si="55"/>
        <v>4.9005551275459074E-2</v>
      </c>
      <c r="H213" s="321">
        <f t="shared" si="55"/>
        <v>5.2778455177847787E-2</v>
      </c>
      <c r="I213" s="321">
        <f t="shared" si="55"/>
        <v>3.6638118523181044E-2</v>
      </c>
      <c r="J213" s="321">
        <f t="shared" si="55"/>
        <v>3.3859491859364765E-2</v>
      </c>
      <c r="K213" s="321">
        <f t="shared" si="55"/>
        <v>3.1221902704490368E-2</v>
      </c>
      <c r="L213" s="321">
        <f t="shared" si="55"/>
        <v>3.2946134114357158E-2</v>
      </c>
      <c r="M213" s="321">
        <f t="shared" si="55"/>
        <v>3.3450555827385084E-2</v>
      </c>
      <c r="N213" s="321">
        <f t="shared" si="55"/>
        <v>2.1254752234228555E-2</v>
      </c>
      <c r="O213" s="321">
        <f t="shared" si="55"/>
        <v>5.6997379267214689E-2</v>
      </c>
      <c r="P213" s="321">
        <f t="shared" si="55"/>
        <v>6.7864888581361346E-2</v>
      </c>
      <c r="Q213" s="321">
        <f t="shared" si="55"/>
        <v>7.5695281912209145E-2</v>
      </c>
      <c r="R213" s="321">
        <f t="shared" si="55"/>
        <v>8.0907030200146113E-2</v>
      </c>
      <c r="S213" s="321">
        <f t="shared" si="55"/>
        <v>7.4587527119920616E-2</v>
      </c>
      <c r="T213" s="321">
        <f t="shared" si="55"/>
        <v>8.298617815334064E-2</v>
      </c>
      <c r="U213" s="321">
        <f t="shared" si="55"/>
        <v>7.4449909518572291E-2</v>
      </c>
      <c r="V213" s="321">
        <f t="shared" si="55"/>
        <v>7.7577992143243776E-2</v>
      </c>
      <c r="W213" s="321">
        <f t="shared" si="55"/>
        <v>7.9618948589956162E-2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0.48807803953517931</v>
      </c>
      <c r="C217" s="324">
        <f>IF(C$5=0,0,(C$5-C$16)/(CHI_fec!C$5-CHI_fec!C$16))</f>
        <v>0.48783066229726912</v>
      </c>
      <c r="D217" s="324">
        <f>IF(D$5=0,0,(D$5-D$16)/(CHI_fec!D$5-CHI_fec!D$16))</f>
        <v>0.48629939958149876</v>
      </c>
      <c r="E217" s="324">
        <f>IF(E$5=0,0,(E$5-E$16)/(CHI_fec!E$5-CHI_fec!E$16))</f>
        <v>0.49015242271903392</v>
      </c>
      <c r="F217" s="324">
        <f>IF(F$5=0,0,(F$5-F$16)/(CHI_fec!F$5-CHI_fec!F$16))</f>
        <v>0.49249147451372943</v>
      </c>
      <c r="G217" s="324">
        <f>IF(G$5=0,0,(G$5-G$16)/(CHI_fec!G$5-CHI_fec!G$16))</f>
        <v>0.49222210558448243</v>
      </c>
      <c r="H217" s="324">
        <f>IF(H$5=0,0,(H$5-H$16)/(CHI_fec!H$5-CHI_fec!H$16))</f>
        <v>0.4994705892365438</v>
      </c>
      <c r="I217" s="324">
        <f>IF(I$5=0,0,(I$5-I$16)/(CHI_fec!I$5-CHI_fec!I$16))</f>
        <v>0.54505291147514079</v>
      </c>
      <c r="J217" s="324">
        <f>IF(J$5=0,0,(J$5-J$16)/(CHI_fec!J$5-CHI_fec!J$16))</f>
        <v>0.55845882256127044</v>
      </c>
      <c r="K217" s="324">
        <f>IF(K$5=0,0,(K$5-K$16)/(CHI_fec!K$5-CHI_fec!K$16))</f>
        <v>0.56802131548043833</v>
      </c>
      <c r="L217" s="324">
        <f>IF(L$5=0,0,(L$5-L$16)/(CHI_fec!L$5-CHI_fec!L$16))</f>
        <v>0.56249726558628543</v>
      </c>
      <c r="M217" s="324">
        <f>IF(M$5=0,0,(M$5-M$16)/(CHI_fec!M$5-CHI_fec!M$16))</f>
        <v>0.56886195856663502</v>
      </c>
      <c r="N217" s="324">
        <f>IF(N$5=0,0,(N$5-N$16)/(CHI_fec!N$5-CHI_fec!N$16))</f>
        <v>0.57785680526019279</v>
      </c>
      <c r="O217" s="324">
        <f>IF(O$5=0,0,(O$5-O$16)/(CHI_fec!O$5-CHI_fec!O$16))</f>
        <v>0.57727762783770964</v>
      </c>
      <c r="P217" s="324">
        <f>IF(P$5=0,0,(P$5-P$16)/(CHI_fec!P$5-CHI_fec!P$16))</f>
        <v>0.57487413780043628</v>
      </c>
      <c r="Q217" s="324">
        <f>IF(Q$5=0,0,(Q$5-Q$16)/(CHI_fec!Q$5-CHI_fec!Q$16))</f>
        <v>0.57832367393614603</v>
      </c>
      <c r="R217" s="324">
        <f>IF(R$5=0,0,(R$5-R$16)/(CHI_fec!R$5-CHI_fec!R$16))</f>
        <v>0.57777898702498487</v>
      </c>
      <c r="S217" s="324">
        <f>IF(S$5=0,0,(S$5-S$16)/(CHI_fec!S$5-CHI_fec!S$16))</f>
        <v>0.57960985652890118</v>
      </c>
      <c r="T217" s="324">
        <f>IF(T$5=0,0,(T$5-T$16)/(CHI_fec!T$5-CHI_fec!T$16))</f>
        <v>0.58730497447274266</v>
      </c>
      <c r="U217" s="324">
        <f>IF(U$5=0,0,(U$5-U$16)/(CHI_fec!U$5-CHI_fec!U$16))</f>
        <v>0.59701811220604817</v>
      </c>
      <c r="V217" s="324">
        <f>IF(V$5=0,0,(V$5-V$16)/(CHI_fec!V$5-CHI_fec!V$16))</f>
        <v>0.60449232905955008</v>
      </c>
      <c r="W217" s="324">
        <f>IF(W$5=0,0,(W$5-W$16)/(CHI_fec!W$5-CHI_fec!W$16))</f>
        <v>0.60624273336353118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0.42338911180563138</v>
      </c>
      <c r="C218" s="307">
        <f>IF(C$6=0,0,C$6/CHI_fec!C$6)</f>
        <v>0.42391436743005001</v>
      </c>
      <c r="D218" s="307">
        <f>IF(D$6=0,0,D$6/CHI_fec!D$6)</f>
        <v>0.42391436743004995</v>
      </c>
      <c r="E218" s="307">
        <f>IF(E$6=0,0,E$6/CHI_fec!E$6)</f>
        <v>0.42679396753477933</v>
      </c>
      <c r="F218" s="307">
        <f>IF(F$6=0,0,F$6/CHI_fec!F$6)</f>
        <v>0.4285250667035983</v>
      </c>
      <c r="G218" s="307">
        <f>IF(G$6=0,0,G$6/CHI_fec!G$6)</f>
        <v>0.42852506670359836</v>
      </c>
      <c r="H218" s="307">
        <f>IF(H$6=0,0,H$6/CHI_fec!H$6)</f>
        <v>0.42852506670359813</v>
      </c>
      <c r="I218" s="307">
        <f>IF(I$6=0,0,I$6/CHI_fec!I$6)</f>
        <v>0.4373751675299391</v>
      </c>
      <c r="J218" s="307">
        <f>IF(J$6=0,0,J$6/CHI_fec!J$6)</f>
        <v>0.44439607630646905</v>
      </c>
      <c r="K218" s="307">
        <f>IF(K$6=0,0,K$6/CHI_fec!K$6)</f>
        <v>0.44439607630646888</v>
      </c>
      <c r="L218" s="307">
        <f>IF(L$6=0,0,L$6/CHI_fec!L$6)</f>
        <v>0.4443960763064691</v>
      </c>
      <c r="M218" s="307">
        <f>IF(M$6=0,0,M$6/CHI_fec!M$6)</f>
        <v>0.45082970608895517</v>
      </c>
      <c r="N218" s="307">
        <f>IF(N$6=0,0,N$6/CHI_fec!N$6)</f>
        <v>0.4541148319910514</v>
      </c>
      <c r="O218" s="307">
        <f>IF(O$6=0,0,O$6/CHI_fec!O$6)</f>
        <v>0.4637033487919463</v>
      </c>
      <c r="P218" s="307">
        <f>IF(P$6=0,0,P$6/CHI_fec!P$6)</f>
        <v>0.46832481353467648</v>
      </c>
      <c r="Q218" s="307">
        <f>IF(Q$6=0,0,Q$6/CHI_fec!Q$6)</f>
        <v>0.47127660419311135</v>
      </c>
      <c r="R218" s="307">
        <f>IF(R$6=0,0,R$6/CHI_fec!R$6)</f>
        <v>0.47127660419311146</v>
      </c>
      <c r="S218" s="307">
        <f>IF(S$6=0,0,S$6/CHI_fec!S$6)</f>
        <v>0.47127660419311146</v>
      </c>
      <c r="T218" s="307">
        <f>IF(T$6=0,0,T$6/CHI_fec!T$6)</f>
        <v>0.47886209896617477</v>
      </c>
      <c r="U218" s="307">
        <f>IF(U$6=0,0,U$6/CHI_fec!U$6)</f>
        <v>0.4859758890695573</v>
      </c>
      <c r="V218" s="307">
        <f>IF(V$6=0,0,V$6/CHI_fec!V$6)</f>
        <v>0.49237830016260148</v>
      </c>
      <c r="W218" s="307">
        <f>IF(W$6=0,0,W$6/CHI_fec!W$6)</f>
        <v>0.49601113394053348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0.11093596801860864</v>
      </c>
      <c r="C219" s="308">
        <f>IF(C$7=0,0,C$7/CHI_fec!C$7)</f>
        <v>0.11107359494270118</v>
      </c>
      <c r="D219" s="308">
        <f>IF(D$7=0,0,D$7/CHI_fec!D$7)</f>
        <v>0.11107359494270121</v>
      </c>
      <c r="E219" s="308">
        <f>IF(E$7=0,0,E$7/CHI_fec!E$7)</f>
        <v>0.11182810472157166</v>
      </c>
      <c r="F219" s="308">
        <f>IF(F$7=0,0,F$7/CHI_fec!F$7)</f>
        <v>0.11228168549791744</v>
      </c>
      <c r="G219" s="308">
        <f>IF(G$7=0,0,G$7/CHI_fec!G$7)</f>
        <v>0.11228168549791745</v>
      </c>
      <c r="H219" s="308">
        <f>IF(H$7=0,0,H$7/CHI_fec!H$7)</f>
        <v>0.11228168549791744</v>
      </c>
      <c r="I219" s="308">
        <f>IF(I$7=0,0,I$7/CHI_fec!I$7)</f>
        <v>0.11460057957161086</v>
      </c>
      <c r="J219" s="308">
        <f>IF(J$7=0,0,J$7/CHI_fec!J$7)</f>
        <v>0.11644019067585737</v>
      </c>
      <c r="K219" s="308">
        <f>IF(K$7=0,0,K$7/CHI_fec!K$7)</f>
        <v>0.11644019067585737</v>
      </c>
      <c r="L219" s="308">
        <f>IF(L$7=0,0,L$7/CHI_fec!L$7)</f>
        <v>0.11644019067585736</v>
      </c>
      <c r="M219" s="308">
        <f>IF(M$7=0,0,M$7/CHI_fec!M$7)</f>
        <v>0.11812592355819251</v>
      </c>
      <c r="N219" s="308">
        <f>IF(N$7=0,0,N$7/CHI_fec!N$7)</f>
        <v>0.11898668877829424</v>
      </c>
      <c r="O219" s="308">
        <f>IF(O$7=0,0,O$7/CHI_fec!O$7)</f>
        <v>0.12200135891925495</v>
      </c>
      <c r="P219" s="308">
        <f>IF(P$7=0,0,P$7/CHI_fec!P$7)</f>
        <v>0.12270997313803077</v>
      </c>
      <c r="Q219" s="308">
        <f>IF(Q$7=0,0,Q$7/CHI_fec!Q$7)</f>
        <v>0.12348339820955712</v>
      </c>
      <c r="R219" s="308">
        <f>IF(R$7=0,0,R$7/CHI_fec!R$7)</f>
        <v>0.12348339820955709</v>
      </c>
      <c r="S219" s="308">
        <f>IF(S$7=0,0,S$7/CHI_fec!S$7)</f>
        <v>0.12348339820955712</v>
      </c>
      <c r="T219" s="308">
        <f>IF(T$7=0,0,T$7/CHI_fec!T$7)</f>
        <v>0.12547094154046873</v>
      </c>
      <c r="U219" s="308">
        <f>IF(U$7=0,0,U$7/CHI_fec!U$7)</f>
        <v>0.12823505503311525</v>
      </c>
      <c r="V219" s="308">
        <f>IF(V$7=0,0,V$7/CHI_fec!V$7)</f>
        <v>0.12996431357677851</v>
      </c>
      <c r="W219" s="308">
        <f>IF(W$7=0,0,W$7/CHI_fec!W$7)</f>
        <v>0.12996431357677848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0.60128599959796858</v>
      </c>
      <c r="C220" s="308">
        <f>IF(C$8=0,0,C$8/CHI_fec!C$8)</f>
        <v>0.60203195371999618</v>
      </c>
      <c r="D220" s="308">
        <f>IF(D$8=0,0,D$8/CHI_fec!D$8)</f>
        <v>0.60203195371999607</v>
      </c>
      <c r="E220" s="308">
        <f>IF(E$8=0,0,E$8/CHI_fec!E$8)</f>
        <v>0.6061214854985304</v>
      </c>
      <c r="F220" s="308">
        <f>IF(F$8=0,0,F$8/CHI_fec!F$8)</f>
        <v>0.60857994667550186</v>
      </c>
      <c r="G220" s="308">
        <f>IF(G$8=0,0,G$8/CHI_fec!G$8)</f>
        <v>0.60857994667550197</v>
      </c>
      <c r="H220" s="308">
        <f>IF(H$8=0,0,H$8/CHI_fec!H$8)</f>
        <v>0.60857994667550186</v>
      </c>
      <c r="I220" s="308">
        <f>IF(I$8=0,0,I$8/CHI_fec!I$8)</f>
        <v>0.62114862540041005</v>
      </c>
      <c r="J220" s="308">
        <f>IF(J$8=0,0,J$8/CHI_fec!J$8)</f>
        <v>0.63111953403756904</v>
      </c>
      <c r="K220" s="308">
        <f>IF(K$8=0,0,K$8/CHI_fec!K$8)</f>
        <v>0.63111953403756915</v>
      </c>
      <c r="L220" s="308">
        <f>IF(L$8=0,0,L$8/CHI_fec!L$8)</f>
        <v>0.63111953403756926</v>
      </c>
      <c r="M220" s="308">
        <f>IF(M$8=0,0,M$8/CHI_fec!M$8)</f>
        <v>0.64025640460636446</v>
      </c>
      <c r="N220" s="308">
        <f>IF(N$8=0,0,N$8/CHI_fec!N$8)</f>
        <v>0.64492185337859009</v>
      </c>
      <c r="O220" s="308">
        <f>IF(O$8=0,0,O$8/CHI_fec!O$8)</f>
        <v>0.65704566995646407</v>
      </c>
      <c r="P220" s="308">
        <f>IF(P$8=0,0,P$8/CHI_fec!P$8)</f>
        <v>0.6651024926970851</v>
      </c>
      <c r="Q220" s="308">
        <f>IF(Q$8=0,0,Q$8/CHI_fec!Q$8)</f>
        <v>0.66929454758742379</v>
      </c>
      <c r="R220" s="308">
        <f>IF(R$8=0,0,R$8/CHI_fec!R$8)</f>
        <v>0.66929454758742357</v>
      </c>
      <c r="S220" s="308">
        <f>IF(S$8=0,0,S$8/CHI_fec!S$8)</f>
        <v>0.66929454758742357</v>
      </c>
      <c r="T220" s="308">
        <f>IF(T$8=0,0,T$8/CHI_fec!T$8)</f>
        <v>0.67898109474441415</v>
      </c>
      <c r="U220" s="308">
        <f>IF(U$8=0,0,U$8/CHI_fec!U$8)</f>
        <v>0.68769898718570577</v>
      </c>
      <c r="V220" s="308">
        <f>IF(V$8=0,0,V$8/CHI_fec!V$8)</f>
        <v>0.69554509038286827</v>
      </c>
      <c r="W220" s="308">
        <f>IF(W$8=0,0,W$8/CHI_fec!W$8)</f>
        <v>0.70260658326031444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0.42682422631709588</v>
      </c>
      <c r="C221" s="308">
        <f>IF(C$9=0,0,C$9/CHI_fec!C$9)</f>
        <v>0.42735374353721323</v>
      </c>
      <c r="D221" s="308">
        <f>IF(D$9=0,0,D$9/CHI_fec!D$9)</f>
        <v>0.42735374353721306</v>
      </c>
      <c r="E221" s="308">
        <f>IF(E$9=0,0,E$9/CHI_fec!E$9)</f>
        <v>0.43025670691660189</v>
      </c>
      <c r="F221" s="308">
        <f>IF(F$9=0,0,F$9/CHI_fec!F$9)</f>
        <v>0.43200185114163459</v>
      </c>
      <c r="G221" s="308">
        <f>IF(G$9=0,0,G$9/CHI_fec!G$9)</f>
        <v>0.43200185114163459</v>
      </c>
      <c r="H221" s="308">
        <f>IF(H$9=0,0,H$9/CHI_fec!H$9)</f>
        <v>0.43200185114163459</v>
      </c>
      <c r="I221" s="308">
        <f>IF(I$9=0,0,I$9/CHI_fec!I$9)</f>
        <v>0.44092375615218521</v>
      </c>
      <c r="J221" s="308">
        <f>IF(J$9=0,0,J$9/CHI_fec!J$9)</f>
        <v>0.44800162819241141</v>
      </c>
      <c r="K221" s="308">
        <f>IF(K$9=0,0,K$9/CHI_fec!K$9)</f>
        <v>0.44800162819241129</v>
      </c>
      <c r="L221" s="308">
        <f>IF(L$9=0,0,L$9/CHI_fec!L$9)</f>
        <v>0.44800162819241152</v>
      </c>
      <c r="M221" s="308">
        <f>IF(M$9=0,0,M$9/CHI_fec!M$9)</f>
        <v>0.45448745642405669</v>
      </c>
      <c r="N221" s="308">
        <f>IF(N$9=0,0,N$9/CHI_fec!N$9)</f>
        <v>0.45779923578356035</v>
      </c>
      <c r="O221" s="308">
        <f>IF(O$9=0,0,O$9/CHI_fec!O$9)</f>
        <v>0.46939812722966878</v>
      </c>
      <c r="P221" s="308">
        <f>IF(P$9=0,0,P$9/CHI_fec!P$9)</f>
        <v>0.47212450823204605</v>
      </c>
      <c r="Q221" s="308">
        <f>IF(Q$9=0,0,Q$9/CHI_fec!Q$9)</f>
        <v>0.475100247874153</v>
      </c>
      <c r="R221" s="308">
        <f>IF(R$9=0,0,R$9/CHI_fec!R$9)</f>
        <v>0.47510024787415311</v>
      </c>
      <c r="S221" s="308">
        <f>IF(S$9=0,0,S$9/CHI_fec!S$9)</f>
        <v>0.47510024787415317</v>
      </c>
      <c r="T221" s="308">
        <f>IF(T$9=0,0,T$9/CHI_fec!T$9)</f>
        <v>0.48274728660865746</v>
      </c>
      <c r="U221" s="308">
        <f>IF(U$9=0,0,U$9/CHI_fec!U$9)</f>
        <v>0.49338216566567916</v>
      </c>
      <c r="V221" s="308">
        <f>IF(V$9=0,0,V$9/CHI_fec!V$9)</f>
        <v>0.50003545812964811</v>
      </c>
      <c r="W221" s="308">
        <f>IF(W$9=0,0,W$9/CHI_fec!W$9)</f>
        <v>0.500035458129648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0.7426198255483778</v>
      </c>
      <c r="C222" s="309">
        <f>IF(C$10=0,0,C$10/CHI_fec!C$10)</f>
        <v>0.74589647274664961</v>
      </c>
      <c r="D222" s="309">
        <f>IF(D$10=0,0,D$10/CHI_fec!D$10)</f>
        <v>0.74605864374595443</v>
      </c>
      <c r="E222" s="309">
        <f>IF(E$10=0,0,E$10/CHI_fec!E$10)</f>
        <v>0.75008921362087866</v>
      </c>
      <c r="F222" s="309">
        <f>IF(F$10=0,0,F$10/CHI_fec!F$10)</f>
        <v>0.7535542696033436</v>
      </c>
      <c r="G222" s="309">
        <f>IF(G$10=0,0,G$10/CHI_fec!G$10)</f>
        <v>0.7525783150799189</v>
      </c>
      <c r="H222" s="309">
        <f>IF(H$10=0,0,H$10/CHI_fec!H$10)</f>
        <v>0.7542606321183376</v>
      </c>
      <c r="I222" s="309">
        <f>IF(I$10=0,0,I$10/CHI_fec!I$10)</f>
        <v>0.76429254449332895</v>
      </c>
      <c r="J222" s="309">
        <f>IF(J$10=0,0,J$10/CHI_fec!J$10)</f>
        <v>0.77627165968726719</v>
      </c>
      <c r="K222" s="309">
        <f>IF(K$10=0,0,K$10/CHI_fec!K$10)</f>
        <v>0.78040455435477096</v>
      </c>
      <c r="L222" s="309">
        <f>IF(L$10=0,0,L$10/CHI_fec!L$10)</f>
        <v>0.77952410932926497</v>
      </c>
      <c r="M222" s="309">
        <f>IF(M$10=0,0,M$10/CHI_fec!M$10)</f>
        <v>0.78987969948963266</v>
      </c>
      <c r="N222" s="309">
        <f>IF(N$10=0,0,N$10/CHI_fec!N$10)</f>
        <v>0.79715858022086239</v>
      </c>
      <c r="O222" s="309">
        <f>IF(O$10=0,0,O$10/CHI_fec!O$10)</f>
        <v>0.81645472710756095</v>
      </c>
      <c r="P222" s="309">
        <f>IF(P$10=0,0,P$10/CHI_fec!P$10)</f>
        <v>0.82124273400508907</v>
      </c>
      <c r="Q222" s="309">
        <f>IF(Q$10=0,0,Q$10/CHI_fec!Q$10)</f>
        <v>0.82579445239407923</v>
      </c>
      <c r="R222" s="309">
        <f>IF(R$10=0,0,R$10/CHI_fec!R$10)</f>
        <v>0.82289679664387771</v>
      </c>
      <c r="S222" s="309">
        <f>IF(S$10=0,0,S$10/CHI_fec!S$10)</f>
        <v>0.81289941648324882</v>
      </c>
      <c r="T222" s="309">
        <f>IF(T$10=0,0,T$10/CHI_fec!T$10)</f>
        <v>0.8246780536099686</v>
      </c>
      <c r="U222" s="309">
        <f>IF(U$10=0,0,U$10/CHI_fec!U$10)</f>
        <v>0.84570421877766699</v>
      </c>
      <c r="V222" s="309">
        <f>IF(V$10=0,0,V$10/CHI_fec!V$10)</f>
        <v>0.85807114837568432</v>
      </c>
      <c r="W222" s="309">
        <f>IF(W$10=0,0,W$10/CHI_fec!W$10)</f>
        <v>0.86031986373240521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0.5573282127108391</v>
      </c>
      <c r="C224" s="310">
        <f>IF(C$25=0,0,C$25/CHI_fec!C$25)</f>
        <v>0.55750412191880427</v>
      </c>
      <c r="D224" s="310">
        <f>IF(D$25=0,0,D$25/CHI_fec!D$25)</f>
        <v>0.55456378264580974</v>
      </c>
      <c r="E224" s="310">
        <f>IF(E$25=0,0,E$25/CHI_fec!E$25)</f>
        <v>0.56012931068179672</v>
      </c>
      <c r="F224" s="310">
        <f>IF(F$25=0,0,F$25/CHI_fec!F$25)</f>
        <v>0.56269375718919201</v>
      </c>
      <c r="G224" s="310">
        <f>IF(G$25=0,0,G$25/CHI_fec!G$25)</f>
        <v>0.56189761408094607</v>
      </c>
      <c r="H224" s="310">
        <f>IF(H$25=0,0,H$25/CHI_fec!H$25)</f>
        <v>0.5693362985343664</v>
      </c>
      <c r="I224" s="310">
        <f>IF(I$25=0,0,I$25/CHI_fec!I$25)</f>
        <v>0.63127442154205116</v>
      </c>
      <c r="J224" s="310">
        <f>IF(J$25=0,0,J$25/CHI_fec!J$25)</f>
        <v>0.6403855656576436</v>
      </c>
      <c r="K224" s="310">
        <f>IF(K$25=0,0,K$25/CHI_fec!K$25)</f>
        <v>0.6410928056907319</v>
      </c>
      <c r="L224" s="310">
        <f>IF(L$25=0,0,L$25/CHI_fec!L$25)</f>
        <v>0.64000068335510418</v>
      </c>
      <c r="M224" s="310">
        <f>IF(M$25=0,0,M$25/CHI_fec!M$25)</f>
        <v>0.6509356730682565</v>
      </c>
      <c r="N224" s="310">
        <f>IF(N$25=0,0,N$25/CHI_fec!N$25)</f>
        <v>0.65860522045255476</v>
      </c>
      <c r="O224" s="310">
        <f>IF(O$25=0,0,O$25/CHI_fec!O$25)</f>
        <v>0.67544235701113597</v>
      </c>
      <c r="P224" s="310">
        <f>IF(P$25=0,0,P$25/CHI_fec!P$25)</f>
        <v>0.67693198237318819</v>
      </c>
      <c r="Q224" s="310">
        <f>IF(Q$25=0,0,Q$25/CHI_fec!Q$25)</f>
        <v>0.68087826862889478</v>
      </c>
      <c r="R224" s="310">
        <f>IF(R$25=0,0,R$25/CHI_fec!R$25)</f>
        <v>0.67988756639178782</v>
      </c>
      <c r="S224" s="310">
        <f>IF(S$25=0,0,S$25/CHI_fec!S$25)</f>
        <v>0.68400233256135901</v>
      </c>
      <c r="T224" s="310">
        <f>IF(T$25=0,0,T$25/CHI_fec!T$25)</f>
        <v>0.6927707957402196</v>
      </c>
      <c r="U224" s="310">
        <f>IF(U$25=0,0,U$25/CHI_fec!U$25)</f>
        <v>0.70423151890339941</v>
      </c>
      <c r="V224" s="310">
        <f>IF(V$25=0,0,V$25/CHI_fec!V$25)</f>
        <v>0.71324863166696084</v>
      </c>
      <c r="W224" s="310">
        <f>IF(W$25=0,0,W$25/CHI_fec!W$25)</f>
        <v>0.71912915865622484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0.39437984479846738</v>
      </c>
      <c r="C225" s="310">
        <f>IF(C$36=0,0,C$36/CHI_fec!C$36)</f>
        <v>0.39242203020473881</v>
      </c>
      <c r="D225" s="310">
        <f>IF(D$36=0,0,D$36/CHI_fec!D$36)</f>
        <v>0.39748163751213017</v>
      </c>
      <c r="E225" s="310">
        <f>IF(E$36=0,0,E$36/CHI_fec!E$36)</f>
        <v>0.39107843510001206</v>
      </c>
      <c r="F225" s="310">
        <f>IF(F$36=0,0,F$36/CHI_fec!F$36)</f>
        <v>0.39598612325071442</v>
      </c>
      <c r="G225" s="310">
        <f>IF(G$36=0,0,G$36/CHI_fec!G$36)</f>
        <v>0.39181784108677048</v>
      </c>
      <c r="H225" s="310">
        <f>IF(H$36=0,0,H$36/CHI_fec!H$36)</f>
        <v>0.43510393398872577</v>
      </c>
      <c r="I225" s="310">
        <f>IF(I$36=0,0,I$36/CHI_fec!I$36)</f>
        <v>0.42537116380575252</v>
      </c>
      <c r="J225" s="310">
        <f>IF(J$36=0,0,J$36/CHI_fec!J$36)</f>
        <v>0.4309910697089166</v>
      </c>
      <c r="K225" s="310">
        <f>IF(K$36=0,0,K$36/CHI_fec!K$36)</f>
        <v>0.45542082901272457</v>
      </c>
      <c r="L225" s="310">
        <f>IF(L$36=0,0,L$36/CHI_fec!L$36)</f>
        <v>0.44448612168242174</v>
      </c>
      <c r="M225" s="310">
        <f>IF(M$36=0,0,M$36/CHI_fec!M$36)</f>
        <v>0.44332207291013387</v>
      </c>
      <c r="N225" s="310">
        <f>IF(N$36=0,0,N$36/CHI_fec!N$36)</f>
        <v>0.45693695411351243</v>
      </c>
      <c r="O225" s="310">
        <f>IF(O$36=0,0,O$36/CHI_fec!O$36)</f>
        <v>0.43813859331402544</v>
      </c>
      <c r="P225" s="310">
        <f>IF(P$36=0,0,P$36/CHI_fec!P$36)</f>
        <v>0.44042064612377962</v>
      </c>
      <c r="Q225" s="310">
        <f>IF(Q$36=0,0,Q$36/CHI_fec!Q$36)</f>
        <v>0.44305654519807286</v>
      </c>
      <c r="R225" s="310">
        <f>IF(R$36=0,0,R$36/CHI_fec!R$36)</f>
        <v>0.44812218399914039</v>
      </c>
      <c r="S225" s="310">
        <f>IF(S$36=0,0,S$36/CHI_fec!S$36)</f>
        <v>0.44777975169657308</v>
      </c>
      <c r="T225" s="310">
        <f>IF(T$36=0,0,T$36/CHI_fec!T$36)</f>
        <v>0.45367881269174409</v>
      </c>
      <c r="U225" s="310">
        <f>IF(U$36=0,0,U$36/CHI_fec!U$36)</f>
        <v>0.46286301346283865</v>
      </c>
      <c r="V225" s="310">
        <f>IF(V$36=0,0,V$36/CHI_fec!V$36)</f>
        <v>0.46962291523595318</v>
      </c>
      <c r="W225" s="310">
        <f>IF(W$36=0,0,W$36/CHI_fec!W$36)</f>
        <v>0.47106233384840684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0.72520710746030881</v>
      </c>
      <c r="C226" s="310">
        <f>IF(C$44=0,0,C$44/CHI_fec!C$44)</f>
        <v>0.73121321240027348</v>
      </c>
      <c r="D226" s="310">
        <f>IF(D$44=0,0,D$44/CHI_fec!D$44)</f>
        <v>0.73639246422559723</v>
      </c>
      <c r="E226" s="310">
        <f>IF(E$44=0,0,E$44/CHI_fec!E$44)</f>
        <v>0.7330592937086341</v>
      </c>
      <c r="F226" s="310">
        <f>IF(F$44=0,0,F$44/CHI_fec!F$44)</f>
        <v>0.73740897186143317</v>
      </c>
      <c r="G226" s="310">
        <f>IF(G$44=0,0,G$44/CHI_fec!G$44)</f>
        <v>0.73285992969199076</v>
      </c>
      <c r="H226" s="310">
        <f>IF(H$44=0,0,H$44/CHI_fec!H$44)</f>
        <v>0.74777102695435538</v>
      </c>
      <c r="I226" s="310">
        <f>IF(I$44=0,0,I$44/CHI_fec!I$44)</f>
        <v>0.72137667384268589</v>
      </c>
      <c r="J226" s="310">
        <f>IF(J$44=0,0,J$44/CHI_fec!J$44)</f>
        <v>0.72234500407331759</v>
      </c>
      <c r="K226" s="310">
        <f>IF(K$44=0,0,K$44/CHI_fec!K$44)</f>
        <v>0.71751484515012431</v>
      </c>
      <c r="L226" s="310">
        <f>IF(L$44=0,0,L$44/CHI_fec!L$44)</f>
        <v>0.72328473015187578</v>
      </c>
      <c r="M226" s="310">
        <f>IF(M$44=0,0,M$44/CHI_fec!M$44)</f>
        <v>0.73457481092032573</v>
      </c>
      <c r="N226" s="310">
        <f>IF(N$44=0,0,N$44/CHI_fec!N$44)</f>
        <v>0.73998599063395254</v>
      </c>
      <c r="O226" s="310">
        <f>IF(O$44=0,0,O$44/CHI_fec!O$44)</f>
        <v>0.77233623620859204</v>
      </c>
      <c r="P226" s="310">
        <f>IF(P$44=0,0,P$44/CHI_fec!P$44)</f>
        <v>0.78570405413344846</v>
      </c>
      <c r="Q226" s="310">
        <f>IF(Q$44=0,0,Q$44/CHI_fec!Q$44)</f>
        <v>0.78955480706019998</v>
      </c>
      <c r="R226" s="310">
        <f>IF(R$44=0,0,R$44/CHI_fec!R$44)</f>
        <v>0.78753372121165466</v>
      </c>
      <c r="S226" s="310">
        <f>IF(S$44=0,0,S$44/CHI_fec!S$44)</f>
        <v>0.77225253449571796</v>
      </c>
      <c r="T226" s="310">
        <f>IF(T$44=0,0,T$44/CHI_fec!T$44)</f>
        <v>0.78205852385816343</v>
      </c>
      <c r="U226" s="310">
        <f>IF(U$44=0,0,U$44/CHI_fec!U$44)</f>
        <v>0.80408368214163528</v>
      </c>
      <c r="V226" s="310">
        <f>IF(V$44=0,0,V$44/CHI_fec!V$44)</f>
        <v>0.81504789007261447</v>
      </c>
      <c r="W226" s="310">
        <f>IF(W$44=0,0,W$44/CHI_fec!W$44)</f>
        <v>0.82339958567055727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0.60389719102401973</v>
      </c>
      <c r="C227" s="311">
        <f>IF(C$58=0,0,C$58/CHI_fec!C$58)</f>
        <v>0.60464638458453224</v>
      </c>
      <c r="D227" s="311">
        <f>IF(D$58=0,0,D$58/CHI_fec!D$58)</f>
        <v>0.60464638458453235</v>
      </c>
      <c r="E227" s="311">
        <f>IF(E$58=0,0,E$58/CHI_fec!E$58)</f>
        <v>0.60875367588236973</v>
      </c>
      <c r="F227" s="311">
        <f>IF(F$58=0,0,F$58/CHI_fec!F$58)</f>
        <v>0.61122281336437889</v>
      </c>
      <c r="G227" s="311">
        <f>IF(G$58=0,0,G$58/CHI_fec!G$58)</f>
        <v>0.611222813364379</v>
      </c>
      <c r="H227" s="311">
        <f>IF(H$58=0,0,H$58/CHI_fec!H$58)</f>
        <v>0.61122281336437889</v>
      </c>
      <c r="I227" s="311">
        <f>IF(I$58=0,0,I$58/CHI_fec!I$58)</f>
        <v>0.62384607381270163</v>
      </c>
      <c r="J227" s="311">
        <f>IF(J$58=0,0,J$58/CHI_fec!J$58)</f>
        <v>0.63386028289450924</v>
      </c>
      <c r="K227" s="311">
        <f>IF(K$58=0,0,K$58/CHI_fec!K$58)</f>
        <v>0.63386028289450924</v>
      </c>
      <c r="L227" s="311">
        <f>IF(L$58=0,0,L$58/CHI_fec!L$58)</f>
        <v>0.63386028289450902</v>
      </c>
      <c r="M227" s="311">
        <f>IF(M$58=0,0,M$58/CHI_fec!M$58)</f>
        <v>0.64303683194926009</v>
      </c>
      <c r="N227" s="311">
        <f>IF(N$58=0,0,N$58/CHI_fec!N$58)</f>
        <v>0.64772254126279327</v>
      </c>
      <c r="O227" s="311">
        <f>IF(O$58=0,0,O$58/CHI_fec!O$58)</f>
        <v>0.66203778713651384</v>
      </c>
      <c r="P227" s="311">
        <f>IF(P$58=0,0,P$58/CHI_fec!P$58)</f>
        <v>0.66799081859779919</v>
      </c>
      <c r="Q227" s="311">
        <f>IF(Q$58=0,0,Q$58/CHI_fec!Q$58)</f>
        <v>0.6722010782322938</v>
      </c>
      <c r="R227" s="311">
        <f>IF(R$58=0,0,R$58/CHI_fec!R$58)</f>
        <v>0.67220107823229347</v>
      </c>
      <c r="S227" s="311">
        <f>IF(S$58=0,0,S$58/CHI_fec!S$58)</f>
        <v>0.6722010782322938</v>
      </c>
      <c r="T227" s="311">
        <f>IF(T$58=0,0,T$58/CHI_fec!T$58)</f>
        <v>0.68302057939150929</v>
      </c>
      <c r="U227" s="311">
        <f>IF(U$58=0,0,U$58/CHI_fec!U$58)</f>
        <v>0.69380602145235848</v>
      </c>
      <c r="V227" s="311">
        <f>IF(V$58=0,0,V$58/CHI_fec!V$58)</f>
        <v>0.70351291930712267</v>
      </c>
      <c r="W227" s="311">
        <f>IF(W$58=0,0,W$58/CHI_fec!W$58)</f>
        <v>0.70748094873266132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0.48970748329466435</v>
      </c>
      <c r="C229" s="324">
        <f>IF(C$61=0,0,C$61/CHI_fec!C$61)</f>
        <v>0.48936333996413511</v>
      </c>
      <c r="D229" s="324">
        <f>IF(D$61=0,0,D$61/CHI_fec!D$61)</f>
        <v>0.48909896896014704</v>
      </c>
      <c r="E229" s="324">
        <f>IF(E$61=0,0,E$61/CHI_fec!E$61)</f>
        <v>0.492429407128948</v>
      </c>
      <c r="F229" s="324">
        <f>IF(F$61=0,0,F$61/CHI_fec!F$61)</f>
        <v>0.49742698942595037</v>
      </c>
      <c r="G229" s="324">
        <f>IF(G$61=0,0,G$61/CHI_fec!G$61)</f>
        <v>0.49735888877909445</v>
      </c>
      <c r="H229" s="324">
        <f>IF(H$61=0,0,H$61/CHI_fec!H$61)</f>
        <v>0.50329159083038844</v>
      </c>
      <c r="I229" s="324">
        <f>IF(I$61=0,0,I$61/CHI_fec!I$61)</f>
        <v>0.55444353310336048</v>
      </c>
      <c r="J229" s="324">
        <f>IF(J$61=0,0,J$61/CHI_fec!J$61)</f>
        <v>0.55939728831195845</v>
      </c>
      <c r="K229" s="324">
        <f>IF(K$61=0,0,K$61/CHI_fec!K$61)</f>
        <v>0.56911584946208882</v>
      </c>
      <c r="L229" s="324">
        <f>IF(L$61=0,0,L$61/CHI_fec!L$61)</f>
        <v>0.56335452904147232</v>
      </c>
      <c r="M229" s="324">
        <f>IF(M$61=0,0,M$61/CHI_fec!M$61)</f>
        <v>0.56172462584578031</v>
      </c>
      <c r="N229" s="324">
        <f>IF(N$61=0,0,N$61/CHI_fec!N$61)</f>
        <v>0.5667093867634776</v>
      </c>
      <c r="O229" s="324">
        <f>IF(O$61=0,0,O$61/CHI_fec!O$61)</f>
        <v>0.55484593204631882</v>
      </c>
      <c r="P229" s="324">
        <f>IF(P$61=0,0,P$61/CHI_fec!P$61)</f>
        <v>0.55565119556404785</v>
      </c>
      <c r="Q229" s="324">
        <f>IF(Q$61=0,0,Q$61/CHI_fec!Q$61)</f>
        <v>0.55546954866188558</v>
      </c>
      <c r="R229" s="324">
        <f>IF(R$61=0,0,R$61/CHI_fec!R$61)</f>
        <v>0.56457482407533666</v>
      </c>
      <c r="S229" s="324">
        <f>IF(S$61=0,0,S$61/CHI_fec!S$61)</f>
        <v>0.58503170249087189</v>
      </c>
      <c r="T229" s="324">
        <f>IF(T$61=0,0,T$61/CHI_fec!T$61)</f>
        <v>0.60091840611256464</v>
      </c>
      <c r="U229" s="324">
        <f>IF(U$61=0,0,U$61/CHI_fec!U$61)</f>
        <v>0.60553873759957533</v>
      </c>
      <c r="V229" s="324">
        <f>IF(V$61=0,0,V$61/CHI_fec!V$61)</f>
        <v>0.60962095260969928</v>
      </c>
      <c r="W229" s="324">
        <f>IF(W$61=0,0,W$61/CHI_fec!W$61)</f>
        <v>0.61191950836562792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0.41596784651849167</v>
      </c>
      <c r="C230" s="307">
        <f>IF(C$62=0,0,C$62/CHI_fec!C$62)</f>
        <v>0.41596784651849161</v>
      </c>
      <c r="D230" s="307">
        <f>IF(D$62=0,0,D$62/CHI_fec!D$62)</f>
        <v>0.41729647703846984</v>
      </c>
      <c r="E230" s="307">
        <f>IF(E$62=0,0,E$62/CHI_fec!E$62)</f>
        <v>0.41899008293279194</v>
      </c>
      <c r="F230" s="307">
        <f>IF(F$62=0,0,F$62/CHI_fec!F$62)</f>
        <v>0.42293572630982773</v>
      </c>
      <c r="G230" s="307">
        <f>IF(G$62=0,0,G$62/CHI_fec!G$62)</f>
        <v>0.42293572630982779</v>
      </c>
      <c r="H230" s="307">
        <f>IF(H$62=0,0,H$62/CHI_fec!H$62)</f>
        <v>0.42293572630982762</v>
      </c>
      <c r="I230" s="307">
        <f>IF(I$62=0,0,I$62/CHI_fec!I$62)</f>
        <v>0.43163319595466459</v>
      </c>
      <c r="J230" s="307">
        <f>IF(J$62=0,0,J$62/CHI_fec!J$62)</f>
        <v>0.43163319595466465</v>
      </c>
      <c r="K230" s="307">
        <f>IF(K$62=0,0,K$62/CHI_fec!K$62)</f>
        <v>0.43163319595466448</v>
      </c>
      <c r="L230" s="307">
        <f>IF(L$62=0,0,L$62/CHI_fec!L$62)</f>
        <v>0.43163319595466471</v>
      </c>
      <c r="M230" s="307">
        <f>IF(M$62=0,0,M$62/CHI_fec!M$62)</f>
        <v>0.43163319595466476</v>
      </c>
      <c r="N230" s="307">
        <f>IF(N$62=0,0,N$62/CHI_fec!N$62)</f>
        <v>0.43163319595466465</v>
      </c>
      <c r="O230" s="307">
        <f>IF(O$62=0,0,O$62/CHI_fec!O$62)</f>
        <v>0.43163319595466465</v>
      </c>
      <c r="P230" s="307">
        <f>IF(P$62=0,0,P$62/CHI_fec!P$62)</f>
        <v>0.43872778476082974</v>
      </c>
      <c r="Q230" s="307">
        <f>IF(Q$62=0,0,Q$62/CHI_fec!Q$62)</f>
        <v>0.43872778476082963</v>
      </c>
      <c r="R230" s="307">
        <f>IF(R$62=0,0,R$62/CHI_fec!R$62)</f>
        <v>0.44657004910323189</v>
      </c>
      <c r="S230" s="307">
        <f>IF(S$62=0,0,S$62/CHI_fec!S$62)</f>
        <v>0.45691304419290873</v>
      </c>
      <c r="T230" s="307">
        <f>IF(T$62=0,0,T$62/CHI_fec!T$62)</f>
        <v>0.46622173977361786</v>
      </c>
      <c r="U230" s="307">
        <f>IF(U$62=0,0,U$62/CHI_fec!U$62)</f>
        <v>0.47459956579625601</v>
      </c>
      <c r="V230" s="307">
        <f>IF(V$62=0,0,V$62/CHI_fec!V$62)</f>
        <v>0.48213960921663029</v>
      </c>
      <c r="W230" s="307">
        <f>IF(W$62=0,0,W$62/CHI_fec!W$62)</f>
        <v>0.48471004191493616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0.11064768465335886</v>
      </c>
      <c r="C231" s="308">
        <f>IF(C$63=0,0,C$63/CHI_fec!C$63)</f>
        <v>0.11064768465335885</v>
      </c>
      <c r="D231" s="308">
        <f>IF(D$63=0,0,D$63/CHI_fec!D$63)</f>
        <v>0.11100110113019905</v>
      </c>
      <c r="E231" s="308">
        <f>IF(E$63=0,0,E$63/CHI_fec!E$63)</f>
        <v>0.1114516012649822</v>
      </c>
      <c r="F231" s="308">
        <f>IF(F$63=0,0,F$63/CHI_fec!F$63)</f>
        <v>0.11250114465587376</v>
      </c>
      <c r="G231" s="308">
        <f>IF(G$63=0,0,G$63/CHI_fec!G$63)</f>
        <v>0.11250114465587374</v>
      </c>
      <c r="H231" s="308">
        <f>IF(H$63=0,0,H$63/CHI_fec!H$63)</f>
        <v>0.11250114465587376</v>
      </c>
      <c r="I231" s="308">
        <f>IF(I$63=0,0,I$63/CHI_fec!I$63)</f>
        <v>0.1148146765468568</v>
      </c>
      <c r="J231" s="308">
        <f>IF(J$63=0,0,J$63/CHI_fec!J$63)</f>
        <v>0.11481467654685676</v>
      </c>
      <c r="K231" s="308">
        <f>IF(K$63=0,0,K$63/CHI_fec!K$63)</f>
        <v>0.11481467654685679</v>
      </c>
      <c r="L231" s="308">
        <f>IF(L$63=0,0,L$63/CHI_fec!L$63)</f>
        <v>0.11481467654685677</v>
      </c>
      <c r="M231" s="308">
        <f>IF(M$63=0,0,M$63/CHI_fec!M$63)</f>
        <v>0.11481467654685679</v>
      </c>
      <c r="N231" s="308">
        <f>IF(N$63=0,0,N$63/CHI_fec!N$63)</f>
        <v>0.11481467654685679</v>
      </c>
      <c r="O231" s="308">
        <f>IF(O$63=0,0,O$63/CHI_fec!O$63)</f>
        <v>0.11481467654685677</v>
      </c>
      <c r="P231" s="308">
        <f>IF(P$63=0,0,P$63/CHI_fec!P$63)</f>
        <v>0.11670184121965539</v>
      </c>
      <c r="Q231" s="308">
        <f>IF(Q$63=0,0,Q$63/CHI_fec!Q$63)</f>
        <v>0.11670184121965538</v>
      </c>
      <c r="R231" s="308">
        <f>IF(R$63=0,0,R$63/CHI_fec!R$63)</f>
        <v>0.11878788801194703</v>
      </c>
      <c r="S231" s="308">
        <f>IF(S$63=0,0,S$63/CHI_fec!S$63)</f>
        <v>0.12368448536600975</v>
      </c>
      <c r="T231" s="308">
        <f>IF(T$63=0,0,T$63/CHI_fec!T$63)</f>
        <v>0.12809142298466622</v>
      </c>
      <c r="U231" s="308">
        <f>IF(U$63=0,0,U$63/CHI_fec!U$63)</f>
        <v>0.12893314787429377</v>
      </c>
      <c r="V231" s="308">
        <f>IF(V$63=0,0,V$63/CHI_fec!V$63)</f>
        <v>0.1289331478742938</v>
      </c>
      <c r="W231" s="308">
        <f>IF(W$63=0,0,W$63/CHI_fec!W$63)</f>
        <v>0.12893314787429375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0.58844834106373012</v>
      </c>
      <c r="C232" s="308">
        <f>IF(C$64=0,0,C$64/CHI_fec!C$64)</f>
        <v>0.58844834106372979</v>
      </c>
      <c r="D232" s="308">
        <f>IF(D$64=0,0,D$64/CHI_fec!D$64)</f>
        <v>0.59032788639857126</v>
      </c>
      <c r="E232" s="308">
        <f>IF(E$64=0,0,E$64/CHI_fec!E$64)</f>
        <v>0.59272374364395874</v>
      </c>
      <c r="F232" s="308">
        <f>IF(F$64=0,0,F$64/CHI_fec!F$64)</f>
        <v>0.59830544261198881</v>
      </c>
      <c r="G232" s="308">
        <f>IF(G$64=0,0,G$64/CHI_fec!G$64)</f>
        <v>0.59830544261198837</v>
      </c>
      <c r="H232" s="308">
        <f>IF(H$64=0,0,H$64/CHI_fec!H$64)</f>
        <v>0.59830544261198859</v>
      </c>
      <c r="I232" s="308">
        <f>IF(I$64=0,0,I$64/CHI_fec!I$64)</f>
        <v>0.61060930606391761</v>
      </c>
      <c r="J232" s="308">
        <f>IF(J$64=0,0,J$64/CHI_fec!J$64)</f>
        <v>0.61060930606391739</v>
      </c>
      <c r="K232" s="308">
        <f>IF(K$64=0,0,K$64/CHI_fec!K$64)</f>
        <v>0.61060930606391739</v>
      </c>
      <c r="L232" s="308">
        <f>IF(L$64=0,0,L$64/CHI_fec!L$64)</f>
        <v>0.6106093060639175</v>
      </c>
      <c r="M232" s="308">
        <f>IF(M$64=0,0,M$64/CHI_fec!M$64)</f>
        <v>0.6106093060639175</v>
      </c>
      <c r="N232" s="308">
        <f>IF(N$64=0,0,N$64/CHI_fec!N$64)</f>
        <v>0.6106093060639175</v>
      </c>
      <c r="O232" s="308">
        <f>IF(O$64=0,0,O$64/CHI_fec!O$64)</f>
        <v>0.6106093060639175</v>
      </c>
      <c r="P232" s="308">
        <f>IF(P$64=0,0,P$64/CHI_fec!P$64)</f>
        <v>0.62064565634545665</v>
      </c>
      <c r="Q232" s="308">
        <f>IF(Q$64=0,0,Q$64/CHI_fec!Q$64)</f>
        <v>0.62064565634545665</v>
      </c>
      <c r="R232" s="308">
        <f>IF(R$64=0,0,R$64/CHI_fec!R$64)</f>
        <v>0.63173970479437835</v>
      </c>
      <c r="S232" s="308">
        <f>IF(S$64=0,0,S$64/CHI_fec!S$64)</f>
        <v>0.64518173623067354</v>
      </c>
      <c r="T232" s="308">
        <f>IF(T$64=0,0,T$64/CHI_fec!T$64)</f>
        <v>0.65727956452333913</v>
      </c>
      <c r="U232" s="308">
        <f>IF(U$64=0,0,U$64/CHI_fec!U$64)</f>
        <v>0.66816760998673841</v>
      </c>
      <c r="V232" s="308">
        <f>IF(V$64=0,0,V$64/CHI_fec!V$64)</f>
        <v>0.6779668509037976</v>
      </c>
      <c r="W232" s="308">
        <f>IF(W$64=0,0,W$64/CHI_fec!W$64)</f>
        <v>0.68569439308597047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0.43257575301576306</v>
      </c>
      <c r="C233" s="308">
        <f>IF(C$65=0,0,C$65/CHI_fec!C$65)</f>
        <v>0.43257575301576301</v>
      </c>
      <c r="D233" s="308">
        <f>IF(D$65=0,0,D$65/CHI_fec!D$65)</f>
        <v>0.43395743035565754</v>
      </c>
      <c r="E233" s="308">
        <f>IF(E$65=0,0,E$65/CHI_fec!E$65)</f>
        <v>0.43571865505410484</v>
      </c>
      <c r="F233" s="308">
        <f>IF(F$65=0,0,F$65/CHI_fec!F$65)</f>
        <v>0.43982183194442986</v>
      </c>
      <c r="G233" s="308">
        <f>IF(G$65=0,0,G$65/CHI_fec!G$65)</f>
        <v>0.43982183194442975</v>
      </c>
      <c r="H233" s="308">
        <f>IF(H$65=0,0,H$65/CHI_fec!H$65)</f>
        <v>0.43982183194442981</v>
      </c>
      <c r="I233" s="308">
        <f>IF(I$65=0,0,I$65/CHI_fec!I$65)</f>
        <v>0.44886655622404992</v>
      </c>
      <c r="J233" s="308">
        <f>IF(J$65=0,0,J$65/CHI_fec!J$65)</f>
        <v>0.44886655622404992</v>
      </c>
      <c r="K233" s="308">
        <f>IF(K$65=0,0,K$65/CHI_fec!K$65)</f>
        <v>0.44886655622404986</v>
      </c>
      <c r="L233" s="308">
        <f>IF(L$65=0,0,L$65/CHI_fec!L$65)</f>
        <v>0.44886655622404997</v>
      </c>
      <c r="M233" s="308">
        <f>IF(M$65=0,0,M$65/CHI_fec!M$65)</f>
        <v>0.44886655622405014</v>
      </c>
      <c r="N233" s="308">
        <f>IF(N$65=0,0,N$65/CHI_fec!N$65)</f>
        <v>0.44886655622404997</v>
      </c>
      <c r="O233" s="308">
        <f>IF(O$65=0,0,O$65/CHI_fec!O$65)</f>
        <v>0.44886655622404997</v>
      </c>
      <c r="P233" s="308">
        <f>IF(P$65=0,0,P$65/CHI_fec!P$65)</f>
        <v>0.45624440314382997</v>
      </c>
      <c r="Q233" s="308">
        <f>IF(Q$65=0,0,Q$65/CHI_fec!Q$65)</f>
        <v>0.45624440314383002</v>
      </c>
      <c r="R233" s="308">
        <f>IF(R$65=0,0,R$65/CHI_fec!R$65)</f>
        <v>0.46439977724703607</v>
      </c>
      <c r="S233" s="308">
        <f>IF(S$65=0,0,S$65/CHI_fec!S$65)</f>
        <v>0.48311201744756105</v>
      </c>
      <c r="T233" s="308">
        <f>IF(T$65=0,0,T$65/CHI_fec!T$65)</f>
        <v>0.49995303362803339</v>
      </c>
      <c r="U233" s="308">
        <f>IF(U$65=0,0,U$65/CHI_fec!U$65)</f>
        <v>0.50406254505138703</v>
      </c>
      <c r="V233" s="308">
        <f>IF(V$65=0,0,V$65/CHI_fec!V$65)</f>
        <v>0.50406254505138726</v>
      </c>
      <c r="W233" s="308">
        <f>IF(W$65=0,0,W$65/CHI_fec!W$65)</f>
        <v>0.50406254505138692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0.72742760078803193</v>
      </c>
      <c r="C234" s="309">
        <f>IF(C$66=0,0,C$66/CHI_fec!C$66)</f>
        <v>0.72973191177936847</v>
      </c>
      <c r="D234" s="309">
        <f>IF(D$66=0,0,D$66/CHI_fec!D$66)</f>
        <v>0.73222189006289851</v>
      </c>
      <c r="E234" s="309">
        <f>IF(E$66=0,0,E$66/CHI_fec!E$66)</f>
        <v>0.73417831234018582</v>
      </c>
      <c r="F234" s="309">
        <f>IF(F$66=0,0,F$66/CHI_fec!F$66)</f>
        <v>0.74150799110177057</v>
      </c>
      <c r="G234" s="309">
        <f>IF(G$66=0,0,G$66/CHI_fec!G$66)</f>
        <v>0.74054763813548452</v>
      </c>
      <c r="H234" s="309">
        <f>IF(H$66=0,0,H$66/CHI_fec!H$66)</f>
        <v>0.74220306174314399</v>
      </c>
      <c r="I234" s="309">
        <f>IF(I$66=0,0,I$66/CHI_fec!I$66)</f>
        <v>0.75200979742607255</v>
      </c>
      <c r="J234" s="309">
        <f>IF(J$66=0,0,J$66/CHI_fec!J$66)</f>
        <v>0.7517293602355184</v>
      </c>
      <c r="K234" s="309">
        <f>IF(K$66=0,0,K$66/CHI_fec!K$66)</f>
        <v>0.75573159093085907</v>
      </c>
      <c r="L234" s="309">
        <f>IF(L$66=0,0,L$66/CHI_fec!L$66)</f>
        <v>0.75487898170896284</v>
      </c>
      <c r="M234" s="309">
        <f>IF(M$66=0,0,M$66/CHI_fec!M$66)</f>
        <v>0.7539914564131891</v>
      </c>
      <c r="N234" s="309">
        <f>IF(N$66=0,0,N$66/CHI_fec!N$66)</f>
        <v>0.75543488422824634</v>
      </c>
      <c r="O234" s="309">
        <f>IF(O$66=0,0,O$66/CHI_fec!O$66)</f>
        <v>0.75460230827402974</v>
      </c>
      <c r="P234" s="309">
        <f>IF(P$66=0,0,P$66/CHI_fec!P$66)</f>
        <v>0.76704822635394354</v>
      </c>
      <c r="Q234" s="309">
        <f>IF(Q$66=0,0,Q$66/CHI_fec!Q$66)</f>
        <v>0.7664686205003004</v>
      </c>
      <c r="R234" s="309">
        <f>IF(R$66=0,0,R$66/CHI_fec!R$66)</f>
        <v>0.77743169607352069</v>
      </c>
      <c r="S234" s="309">
        <f>IF(S$66=0,0,S$66/CHI_fec!S$66)</f>
        <v>0.80258562934153332</v>
      </c>
      <c r="T234" s="309">
        <f>IF(T$66=0,0,T$66/CHI_fec!T$66)</f>
        <v>0.8322602435384876</v>
      </c>
      <c r="U234" s="309">
        <f>IF(U$66=0,0,U$66/CHI_fec!U$66)</f>
        <v>0.83508292452612309</v>
      </c>
      <c r="V234" s="309">
        <f>IF(V$66=0,0,V$66/CHI_fec!V$66)</f>
        <v>0.8360207392536374</v>
      </c>
      <c r="W234" s="309">
        <f>IF(W$66=0,0,W$66/CHI_fec!W$66)</f>
        <v>0.8382116679178343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0.56752311028869129</v>
      </c>
      <c r="C235" s="310">
        <f>IF(C$72=0,0,C$72/CHI_fec!C$72)</f>
        <v>0.5669993059716778</v>
      </c>
      <c r="D235" s="310">
        <f>IF(D$72=0,0,D$72/CHI_fec!D$72)</f>
        <v>0.56581210566476425</v>
      </c>
      <c r="E235" s="310">
        <f>IF(E$72=0,0,E$72/CHI_fec!E$72)</f>
        <v>0.56993937927531568</v>
      </c>
      <c r="F235" s="310">
        <f>IF(F$72=0,0,F$72/CHI_fec!F$72)</f>
        <v>0.57560477133417887</v>
      </c>
      <c r="G235" s="310">
        <f>IF(G$72=0,0,G$72/CHI_fec!G$72)</f>
        <v>0.57479297223701686</v>
      </c>
      <c r="H235" s="310">
        <f>IF(H$72=0,0,H$72/CHI_fec!H$72)</f>
        <v>0.58238422314551919</v>
      </c>
      <c r="I235" s="310">
        <f>IF(I$72=0,0,I$72/CHI_fec!I$72)</f>
        <v>0.65145890290573105</v>
      </c>
      <c r="J235" s="310">
        <f>IF(J$72=0,0,J$72/CHI_fec!J$72)</f>
        <v>0.65025536507941384</v>
      </c>
      <c r="K235" s="310">
        <f>IF(K$72=0,0,K$72/CHI_fec!K$72)</f>
        <v>0.65101699050233519</v>
      </c>
      <c r="L235" s="310">
        <f>IF(L$72=0,0,L$72/CHI_fec!L$72)</f>
        <v>0.64974263158641554</v>
      </c>
      <c r="M235" s="310">
        <f>IF(M$72=0,0,M$72/CHI_fec!M$72)</f>
        <v>0.6516021412053119</v>
      </c>
      <c r="N235" s="310">
        <f>IF(N$72=0,0,N$72/CHI_fec!N$72)</f>
        <v>0.65497508115077985</v>
      </c>
      <c r="O235" s="310">
        <f>IF(O$72=0,0,O$72/CHI_fec!O$72)</f>
        <v>0.65957440695078706</v>
      </c>
      <c r="P235" s="310">
        <f>IF(P$72=0,0,P$72/CHI_fec!P$72)</f>
        <v>0.66378217906173065</v>
      </c>
      <c r="Q235" s="310">
        <f>IF(Q$72=0,0,Q$72/CHI_fec!Q$72)</f>
        <v>0.66344711055352146</v>
      </c>
      <c r="R235" s="310">
        <f>IF(R$72=0,0,R$72/CHI_fec!R$72)</f>
        <v>0.6742109869270887</v>
      </c>
      <c r="S235" s="310">
        <f>IF(S$72=0,0,S$72/CHI_fec!S$72)</f>
        <v>0.69815781491544748</v>
      </c>
      <c r="T235" s="310">
        <f>IF(T$72=0,0,T$72/CHI_fec!T$72)</f>
        <v>0.71509892401477526</v>
      </c>
      <c r="U235" s="310">
        <f>IF(U$72=0,0,U$72/CHI_fec!U$72)</f>
        <v>0.7229856460031826</v>
      </c>
      <c r="V235" s="310">
        <f>IF(V$72=0,0,V$72/CHI_fec!V$72)</f>
        <v>0.73028383898830906</v>
      </c>
      <c r="W235" s="310">
        <f>IF(W$72=0,0,W$72/CHI_fec!W$72)</f>
        <v>0.73785742518052788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0.40381388309068816</v>
      </c>
      <c r="C236" s="310">
        <f>IF(C$85=0,0,C$85/CHI_fec!C$85)</f>
        <v>0.40131136920244892</v>
      </c>
      <c r="D236" s="310">
        <f>IF(D$85=0,0,D$85/CHI_fec!D$85)</f>
        <v>0.4077839327751604</v>
      </c>
      <c r="E236" s="310">
        <f>IF(E$85=0,0,E$85/CHI_fec!E$85)</f>
        <v>0.40012510178137467</v>
      </c>
      <c r="F236" s="310">
        <f>IF(F$85=0,0,F$85/CHI_fec!F$85)</f>
        <v>0.40730952454864161</v>
      </c>
      <c r="G236" s="310">
        <f>IF(G$85=0,0,G$85/CHI_fec!G$85)</f>
        <v>0.40302204848144191</v>
      </c>
      <c r="H236" s="310">
        <f>IF(H$85=0,0,H$85/CHI_fec!H$85)</f>
        <v>0.44754592667881249</v>
      </c>
      <c r="I236" s="310">
        <f>IF(I$85=0,0,I$85/CHI_fec!I$85)</f>
        <v>0.43749714070891504</v>
      </c>
      <c r="J236" s="310">
        <f>IF(J$85=0,0,J$85/CHI_fec!J$85)</f>
        <v>0.43627401948889427</v>
      </c>
      <c r="K236" s="310">
        <f>IF(K$85=0,0,K$85/CHI_fec!K$85)</f>
        <v>0.46100323091737416</v>
      </c>
      <c r="L236" s="310">
        <f>IF(L$85=0,0,L$85/CHI_fec!L$85)</f>
        <v>0.44993448946491704</v>
      </c>
      <c r="M236" s="310">
        <f>IF(M$85=0,0,M$85/CHI_fec!M$85)</f>
        <v>0.44235213303749638</v>
      </c>
      <c r="N236" s="310">
        <f>IF(N$85=0,0,N$85/CHI_fec!N$85)</f>
        <v>0.45263891703949244</v>
      </c>
      <c r="O236" s="310">
        <f>IF(O$85=0,0,O$85/CHI_fec!O$85)</f>
        <v>0.42329274893449037</v>
      </c>
      <c r="P236" s="310">
        <f>IF(P$85=0,0,P$85/CHI_fec!P$85)</f>
        <v>0.429993704923955</v>
      </c>
      <c r="Q236" s="310">
        <f>IF(Q$85=0,0,Q$85/CHI_fec!Q$85)</f>
        <v>0.42985786075699278</v>
      </c>
      <c r="R236" s="310">
        <f>IF(R$85=0,0,R$85/CHI_fec!R$85)</f>
        <v>0.44254415909346395</v>
      </c>
      <c r="S236" s="310">
        <f>IF(S$85=0,0,S$85/CHI_fec!S$85)</f>
        <v>0.46212803580923362</v>
      </c>
      <c r="T236" s="310">
        <f>IF(T$85=0,0,T$85/CHI_fec!T$85)</f>
        <v>0.47859318223996283</v>
      </c>
      <c r="U236" s="310">
        <f>IF(U$85=0,0,U$85/CHI_fec!U$85)</f>
        <v>0.4777568062665925</v>
      </c>
      <c r="V236" s="310">
        <f>IF(V$85=0,0,V$85/CHI_fec!V$85)</f>
        <v>0.47828452530018439</v>
      </c>
      <c r="W236" s="310">
        <f>IF(W$85=0,0,W$85/CHI_fec!W$85)</f>
        <v>0.47975049219709315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0.75585002558059056</v>
      </c>
      <c r="C237" s="310">
        <f>IF(C$93=0,0,C$93/CHI_fec!C$93)</f>
        <v>0.76116722095012557</v>
      </c>
      <c r="D237" s="310">
        <f>IF(D$93=0,0,D$93/CHI_fec!D$93)</f>
        <v>0.76810255224318325</v>
      </c>
      <c r="E237" s="310">
        <f>IF(E$93=0,0,E$93/CHI_fec!E$93)</f>
        <v>0.76395056646552317</v>
      </c>
      <c r="F237" s="310">
        <f>IF(F$93=0,0,F$93/CHI_fec!F$93)</f>
        <v>0.77233025953523171</v>
      </c>
      <c r="G237" s="310">
        <f>IF(G$93=0,0,G$93/CHI_fec!G$93)</f>
        <v>0.76824980373614116</v>
      </c>
      <c r="H237" s="310">
        <f>IF(H$93=0,0,H$93/CHI_fec!H$93)</f>
        <v>0.78110765368979096</v>
      </c>
      <c r="I237" s="310">
        <f>IF(I$93=0,0,I$93/CHI_fec!I$93)</f>
        <v>0.75906799822828031</v>
      </c>
      <c r="J237" s="310">
        <f>IF(J$93=0,0,J$93/CHI_fec!J$93)</f>
        <v>0.74951547158498555</v>
      </c>
      <c r="K237" s="310">
        <f>IF(K$93=0,0,K$93/CHI_fec!K$93)</f>
        <v>0.74609100480812895</v>
      </c>
      <c r="L237" s="310">
        <f>IF(L$93=0,0,L$93/CHI_fec!L$93)</f>
        <v>0.75122907943223627</v>
      </c>
      <c r="M237" s="310">
        <f>IF(M$93=0,0,M$93/CHI_fec!M$93)</f>
        <v>0.75155528384956172</v>
      </c>
      <c r="N237" s="310">
        <f>IF(N$93=0,0,N$93/CHI_fec!N$93)</f>
        <v>0.752004517178404</v>
      </c>
      <c r="O237" s="310">
        <f>IF(O$93=0,0,O$93/CHI_fec!O$93)</f>
        <v>0.76457584070140217</v>
      </c>
      <c r="P237" s="310">
        <f>IF(P$93=0,0,P$93/CHI_fec!P$93)</f>
        <v>0.78382765737313198</v>
      </c>
      <c r="Q237" s="310">
        <f>IF(Q$93=0,0,Q$93/CHI_fec!Q$93)</f>
        <v>0.7827115347784126</v>
      </c>
      <c r="R237" s="310">
        <f>IF(R$93=0,0,R$93/CHI_fec!R$93)</f>
        <v>0.7941062527953654</v>
      </c>
      <c r="S237" s="310">
        <f>IF(S$93=0,0,S$93/CHI_fec!S$93)</f>
        <v>0.81084759758869374</v>
      </c>
      <c r="T237" s="310">
        <f>IF(T$93=0,0,T$93/CHI_fec!T$93)</f>
        <v>0.83787769710612026</v>
      </c>
      <c r="U237" s="310">
        <f>IF(U$93=0,0,U$93/CHI_fec!U$93)</f>
        <v>0.84553646567670471</v>
      </c>
      <c r="V237" s="310">
        <f>IF(V$93=0,0,V$93/CHI_fec!V$93)</f>
        <v>0.84704319215888213</v>
      </c>
      <c r="W237" s="310">
        <f>IF(W$93=0,0,W$93/CHI_fec!W$93)</f>
        <v>0.85520545821543836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0.59825510038693885</v>
      </c>
      <c r="C238" s="311">
        <f>IF(C$107=0,0,C$107/CHI_fec!C$107)</f>
        <v>0.59825510038693885</v>
      </c>
      <c r="D238" s="311">
        <f>IF(D$107=0,0,D$107/CHI_fec!D$107)</f>
        <v>0.60016596919989962</v>
      </c>
      <c r="E238" s="311">
        <f>IF(E$107=0,0,E$107/CHI_fec!E$107)</f>
        <v>0.6026017544962966</v>
      </c>
      <c r="F238" s="311">
        <f>IF(F$107=0,0,F$107/CHI_fec!F$107)</f>
        <v>0.60827647501706805</v>
      </c>
      <c r="G238" s="311">
        <f>IF(G$107=0,0,G$107/CHI_fec!G$107)</f>
        <v>0.60827647501706816</v>
      </c>
      <c r="H238" s="311">
        <f>IF(H$107=0,0,H$107/CHI_fec!H$107)</f>
        <v>0.60827647501706816</v>
      </c>
      <c r="I238" s="311">
        <f>IF(I$107=0,0,I$107/CHI_fec!I$107)</f>
        <v>0.62078538795116656</v>
      </c>
      <c r="J238" s="311">
        <f>IF(J$107=0,0,J$107/CHI_fec!J$107)</f>
        <v>0.62078538795116667</v>
      </c>
      <c r="K238" s="311">
        <f>IF(K$107=0,0,K$107/CHI_fec!K$107)</f>
        <v>0.62078538795116678</v>
      </c>
      <c r="L238" s="311">
        <f>IF(L$107=0,0,L$107/CHI_fec!L$107)</f>
        <v>0.62078538795116656</v>
      </c>
      <c r="M238" s="311">
        <f>IF(M$107=0,0,M$107/CHI_fec!M$107)</f>
        <v>0.62078538795116667</v>
      </c>
      <c r="N238" s="311">
        <f>IF(N$107=0,0,N$107/CHI_fec!N$107)</f>
        <v>0.62078538795116667</v>
      </c>
      <c r="O238" s="311">
        <f>IF(O$107=0,0,O$107/CHI_fec!O$107)</f>
        <v>0.62078538795116656</v>
      </c>
      <c r="P238" s="311">
        <f>IF(P$107=0,0,P$107/CHI_fec!P$107)</f>
        <v>0.630988998576267</v>
      </c>
      <c r="Q238" s="311">
        <f>IF(Q$107=0,0,Q$107/CHI_fec!Q$107)</f>
        <v>0.63098899857626733</v>
      </c>
      <c r="R238" s="311">
        <f>IF(R$107=0,0,R$107/CHI_fec!R$107)</f>
        <v>0.64226793438991847</v>
      </c>
      <c r="S238" s="311">
        <f>IF(S$107=0,0,S$107/CHI_fec!S$107)</f>
        <v>0.6571286409509266</v>
      </c>
      <c r="T238" s="311">
        <f>IF(T$107=0,0,T$107/CHI_fec!T$107)</f>
        <v>0.67050327685583411</v>
      </c>
      <c r="U238" s="311">
        <f>IF(U$107=0,0,U$107/CHI_fec!U$107)</f>
        <v>0.68254044917025036</v>
      </c>
      <c r="V238" s="311">
        <f>IF(V$107=0,0,V$107/CHI_fec!V$107)</f>
        <v>0.69337390425322543</v>
      </c>
      <c r="W238" s="311">
        <f>IF(W$107=0,0,W$107/CHI_fec!W$107)</f>
        <v>0.6971218021090162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0.56123617213808685</v>
      </c>
      <c r="C240" s="324">
        <f>IF(C$110=0,0,C$110/CHI_fec!C$110)</f>
        <v>0.56204564385715305</v>
      </c>
      <c r="D240" s="324">
        <f>IF(D$110=0,0,D$110/CHI_fec!D$110)</f>
        <v>0.56708082357279987</v>
      </c>
      <c r="E240" s="324">
        <f>IF(E$110=0,0,E$110/CHI_fec!E$110)</f>
        <v>0.56765057466086188</v>
      </c>
      <c r="F240" s="324">
        <f>IF(F$110=0,0,F$110/CHI_fec!F$110)</f>
        <v>0.56897195732433381</v>
      </c>
      <c r="G240" s="324">
        <f>IF(G$110=0,0,G$110/CHI_fec!G$110)</f>
        <v>0.57251228225069128</v>
      </c>
      <c r="H240" s="324">
        <f>IF(H$110=0,0,H$110/CHI_fec!H$110)</f>
        <v>0.58799798895347755</v>
      </c>
      <c r="I240" s="324">
        <f>IF(I$110=0,0,I$110/CHI_fec!I$110)</f>
        <v>0.62069366090856481</v>
      </c>
      <c r="J240" s="324">
        <f>IF(J$110=0,0,J$110/CHI_fec!J$110)</f>
        <v>0.62851239802242076</v>
      </c>
      <c r="K240" s="324">
        <f>IF(K$110=0,0,K$110/CHI_fec!K$110)</f>
        <v>0.63791742494292747</v>
      </c>
      <c r="L240" s="324">
        <f>IF(L$110=0,0,L$110/CHI_fec!L$110)</f>
        <v>0.64227180458984356</v>
      </c>
      <c r="M240" s="324">
        <f>IF(M$110=0,0,M$110/CHI_fec!M$110)</f>
        <v>0.64090939996466012</v>
      </c>
      <c r="N240" s="324">
        <f>IF(N$110=0,0,N$110/CHI_fec!N$110)</f>
        <v>0.66465612727092271</v>
      </c>
      <c r="O240" s="324">
        <f>IF(O$110=0,0,O$110/CHI_fec!O$110)</f>
        <v>0.65119075910000823</v>
      </c>
      <c r="P240" s="324">
        <f>IF(P$110=0,0,P$110/CHI_fec!P$110)</f>
        <v>0.65365938575772131</v>
      </c>
      <c r="Q240" s="324">
        <f>IF(Q$110=0,0,Q$110/CHI_fec!Q$110)</f>
        <v>0.64967219748472316</v>
      </c>
      <c r="R240" s="324">
        <f>IF(R$110=0,0,R$110/CHI_fec!R$110)</f>
        <v>0.64771549861998323</v>
      </c>
      <c r="S240" s="324">
        <f>IF(S$110=0,0,S$110/CHI_fec!S$110)</f>
        <v>0.6491850631272903</v>
      </c>
      <c r="T240" s="324">
        <f>IF(T$110=0,0,T$110/CHI_fec!T$110)</f>
        <v>0.65309338614269197</v>
      </c>
      <c r="U240" s="324">
        <f>IF(U$110=0,0,U$110/CHI_fec!U$110)</f>
        <v>0.65784238110162596</v>
      </c>
      <c r="V240" s="324">
        <f>IF(V$110=0,0,V$110/CHI_fec!V$110)</f>
        <v>0.6611550724451597</v>
      </c>
      <c r="W240" s="324">
        <f>IF(W$110=0,0,W$110/CHI_fec!W$110)</f>
        <v>0.66654413842466742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0.40683950041752054</v>
      </c>
      <c r="C241" s="307">
        <f>IF(C$111=0,0,C$111/CHI_fec!C$111)</f>
        <v>0.40683950041752048</v>
      </c>
      <c r="D241" s="307">
        <f>IF(D$111=0,0,D$111/CHI_fec!D$111)</f>
        <v>0.40950168296974188</v>
      </c>
      <c r="E241" s="307">
        <f>IF(E$111=0,0,E$111/CHI_fec!E$111)</f>
        <v>0.41252765890177839</v>
      </c>
      <c r="F241" s="307">
        <f>IF(F$111=0,0,F$111/CHI_fec!F$111)</f>
        <v>0.41252765890177839</v>
      </c>
      <c r="G241" s="307">
        <f>IF(G$111=0,0,G$111/CHI_fec!G$111)</f>
        <v>0.41688534822556761</v>
      </c>
      <c r="H241" s="307">
        <f>IF(H$111=0,0,H$111/CHI_fec!H$111)</f>
        <v>0.41688534822556772</v>
      </c>
      <c r="I241" s="307">
        <f>IF(I$111=0,0,I$111/CHI_fec!I$111)</f>
        <v>0.42608056532392524</v>
      </c>
      <c r="J241" s="307">
        <f>IF(J$111=0,0,J$111/CHI_fec!J$111)</f>
        <v>0.43115110367602461</v>
      </c>
      <c r="K241" s="307">
        <f>IF(K$111=0,0,K$111/CHI_fec!K$111)</f>
        <v>0.43244288389568791</v>
      </c>
      <c r="L241" s="307">
        <f>IF(L$111=0,0,L$111/CHI_fec!L$111)</f>
        <v>0.43786689323016148</v>
      </c>
      <c r="M241" s="307">
        <f>IF(M$111=0,0,M$111/CHI_fec!M$111)</f>
        <v>0.43786689323016159</v>
      </c>
      <c r="N241" s="307">
        <f>IF(N$111=0,0,N$111/CHI_fec!N$111)</f>
        <v>0.44639956322052615</v>
      </c>
      <c r="O241" s="307">
        <f>IF(O$111=0,0,O$111/CHI_fec!O$111)</f>
        <v>0.45567329329379064</v>
      </c>
      <c r="P241" s="307">
        <f>IF(P$111=0,0,P$111/CHI_fec!P$111)</f>
        <v>0.46318838188303835</v>
      </c>
      <c r="Q241" s="307">
        <f>IF(Q$111=0,0,Q$111/CHI_fec!Q$111)</f>
        <v>0.46318838188303857</v>
      </c>
      <c r="R241" s="307">
        <f>IF(R$111=0,0,R$111/CHI_fec!R$111)</f>
        <v>0.46318838188303851</v>
      </c>
      <c r="S241" s="307">
        <f>IF(S$111=0,0,S$111/CHI_fec!S$111)</f>
        <v>0.46318838188303857</v>
      </c>
      <c r="T241" s="307">
        <f>IF(T$111=0,0,T$111/CHI_fec!T$111)</f>
        <v>0.46999158042016365</v>
      </c>
      <c r="U241" s="307">
        <f>IF(U$111=0,0,U$111/CHI_fec!U$111)</f>
        <v>0.46999158042016359</v>
      </c>
      <c r="V241" s="307">
        <f>IF(V$111=0,0,V$111/CHI_fec!V$111)</f>
        <v>0.47302283235551518</v>
      </c>
      <c r="W241" s="307">
        <f>IF(W$111=0,0,W$111/CHI_fec!W$111)</f>
        <v>0.47613832691923091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0.10964052603402895</v>
      </c>
      <c r="C242" s="308">
        <f>IF(C$112=0,0,C$112/CHI_fec!C$112)</f>
        <v>0.10964052603402895</v>
      </c>
      <c r="D242" s="308">
        <f>IF(D$112=0,0,D$112/CHI_fec!D$112)</f>
        <v>0.11035796643773763</v>
      </c>
      <c r="E242" s="308">
        <f>IF(E$112=0,0,E$112/CHI_fec!E$112)</f>
        <v>0.11117344672569961</v>
      </c>
      <c r="F242" s="308">
        <f>IF(F$112=0,0,F$112/CHI_fec!F$112)</f>
        <v>0.11117344672569959</v>
      </c>
      <c r="G242" s="308">
        <f>IF(G$112=0,0,G$112/CHI_fec!G$112)</f>
        <v>0.11234781487152319</v>
      </c>
      <c r="H242" s="308">
        <f>IF(H$112=0,0,H$112/CHI_fec!H$112)</f>
        <v>0.11234781487152316</v>
      </c>
      <c r="I242" s="308">
        <f>IF(I$112=0,0,I$112/CHI_fec!I$112)</f>
        <v>0.1148258644183995</v>
      </c>
      <c r="J242" s="308">
        <f>IF(J$112=0,0,J$112/CHI_fec!J$112)</f>
        <v>0.11619234061264658</v>
      </c>
      <c r="K242" s="308">
        <f>IF(K$112=0,0,K$112/CHI_fec!K$112)</f>
        <v>0.11654046674754467</v>
      </c>
      <c r="L242" s="308">
        <f>IF(L$112=0,0,L$112/CHI_fec!L$112)</f>
        <v>0.11800220100892998</v>
      </c>
      <c r="M242" s="308">
        <f>IF(M$112=0,0,M$112/CHI_fec!M$112)</f>
        <v>0.11800220100892996</v>
      </c>
      <c r="N242" s="308">
        <f>IF(N$112=0,0,N$112/CHI_fec!N$112)</f>
        <v>0.12030169853868866</v>
      </c>
      <c r="O242" s="308">
        <f>IF(O$112=0,0,O$112/CHI_fec!O$112)</f>
        <v>0.12280090680751909</v>
      </c>
      <c r="P242" s="308">
        <f>IF(P$112=0,0,P$112/CHI_fec!P$112)</f>
        <v>0.12482617295122418</v>
      </c>
      <c r="Q242" s="308">
        <f>IF(Q$112=0,0,Q$112/CHI_fec!Q$112)</f>
        <v>0.1248261729512241</v>
      </c>
      <c r="R242" s="308">
        <f>IF(R$112=0,0,R$112/CHI_fec!R$112)</f>
        <v>0.12482617295122407</v>
      </c>
      <c r="S242" s="308">
        <f>IF(S$112=0,0,S$112/CHI_fec!S$112)</f>
        <v>0.12482617295122414</v>
      </c>
      <c r="T242" s="308">
        <f>IF(T$112=0,0,T$112/CHI_fec!T$112)</f>
        <v>0.1266595894841783</v>
      </c>
      <c r="U242" s="308">
        <f>IF(U$112=0,0,U$112/CHI_fec!U$112)</f>
        <v>0.12665958948417846</v>
      </c>
      <c r="V242" s="308">
        <f>IF(V$112=0,0,V$112/CHI_fec!V$112)</f>
        <v>0.12747649161976876</v>
      </c>
      <c r="W242" s="308">
        <f>IF(W$112=0,0,W$112/CHI_fec!W$112)</f>
        <v>0.1283160965806229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0.57519971239575174</v>
      </c>
      <c r="C243" s="308">
        <f>IF(C$113=0,0,C$113/CHI_fec!C$113)</f>
        <v>0.57519971239575196</v>
      </c>
      <c r="D243" s="308">
        <f>IF(D$113=0,0,D$113/CHI_fec!D$113)</f>
        <v>0.57896357169852652</v>
      </c>
      <c r="E243" s="308">
        <f>IF(E$113=0,0,E$113/CHI_fec!E$113)</f>
        <v>0.58324177104750241</v>
      </c>
      <c r="F243" s="308">
        <f>IF(F$113=0,0,F$113/CHI_fec!F$113)</f>
        <v>0.58324177104750241</v>
      </c>
      <c r="G243" s="308">
        <f>IF(G$113=0,0,G$113/CHI_fec!G$113)</f>
        <v>0.5894027796102923</v>
      </c>
      <c r="H243" s="308">
        <f>IF(H$113=0,0,H$113/CHI_fec!H$113)</f>
        <v>0.58940277961029242</v>
      </c>
      <c r="I243" s="308">
        <f>IF(I$113=0,0,I$113/CHI_fec!I$113)</f>
        <v>0.60240320416337489</v>
      </c>
      <c r="J243" s="308">
        <f>IF(J$113=0,0,J$113/CHI_fec!J$113)</f>
        <v>0.60957205625081023</v>
      </c>
      <c r="K243" s="308">
        <f>IF(K$113=0,0,K$113/CHI_fec!K$113)</f>
        <v>0.61139840696175685</v>
      </c>
      <c r="L243" s="308">
        <f>IF(L$113=0,0,L$113/CHI_fec!L$113)</f>
        <v>0.61906700503549184</v>
      </c>
      <c r="M243" s="308">
        <f>IF(M$113=0,0,M$113/CHI_fec!M$113)</f>
        <v>0.61906700503549206</v>
      </c>
      <c r="N243" s="308">
        <f>IF(N$113=0,0,N$113/CHI_fec!N$113)</f>
        <v>0.63113070415858263</v>
      </c>
      <c r="O243" s="308">
        <f>IF(O$113=0,0,O$113/CHI_fec!O$113)</f>
        <v>0.64424213229056893</v>
      </c>
      <c r="P243" s="308">
        <f>IF(P$113=0,0,P$113/CHI_fec!P$113)</f>
        <v>0.65486714975010285</v>
      </c>
      <c r="Q243" s="308">
        <f>IF(Q$113=0,0,Q$113/CHI_fec!Q$113)</f>
        <v>0.65486714975010274</v>
      </c>
      <c r="R243" s="308">
        <f>IF(R$113=0,0,R$113/CHI_fec!R$113)</f>
        <v>0.65486714975010285</v>
      </c>
      <c r="S243" s="308">
        <f>IF(S$113=0,0,S$113/CHI_fec!S$113)</f>
        <v>0.65486714975010274</v>
      </c>
      <c r="T243" s="308">
        <f>IF(T$113=0,0,T$113/CHI_fec!T$113)</f>
        <v>0.66448567950915893</v>
      </c>
      <c r="U243" s="308">
        <f>IF(U$113=0,0,U$113/CHI_fec!U$113)</f>
        <v>0.66448567950915882</v>
      </c>
      <c r="V243" s="308">
        <f>IF(V$113=0,0,V$113/CHI_fec!V$113)</f>
        <v>0.66877133820165069</v>
      </c>
      <c r="W243" s="308">
        <f>IF(W$113=0,0,W$113/CHI_fec!W$113)</f>
        <v>0.67317610119831339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0.43321143691595287</v>
      </c>
      <c r="C244" s="308">
        <f>IF(C$114=0,0,C$114/CHI_fec!C$114)</f>
        <v>0.43321143691595271</v>
      </c>
      <c r="D244" s="308">
        <f>IF(D$114=0,0,D$114/CHI_fec!D$114)</f>
        <v>0.43604618606788342</v>
      </c>
      <c r="E244" s="308">
        <f>IF(E$114=0,0,E$114/CHI_fec!E$114)</f>
        <v>0.43926831022309787</v>
      </c>
      <c r="F244" s="308">
        <f>IF(F$114=0,0,F$114/CHI_fec!F$114)</f>
        <v>0.43926831022309781</v>
      </c>
      <c r="G244" s="308">
        <f>IF(G$114=0,0,G$114/CHI_fec!G$114)</f>
        <v>0.44390847139637291</v>
      </c>
      <c r="H244" s="308">
        <f>IF(H$114=0,0,H$114/CHI_fec!H$114)</f>
        <v>0.44390847139637291</v>
      </c>
      <c r="I244" s="308">
        <f>IF(I$114=0,0,I$114/CHI_fec!I$114)</f>
        <v>0.45369973602983543</v>
      </c>
      <c r="J244" s="308">
        <f>IF(J$114=0,0,J$114/CHI_fec!J$114)</f>
        <v>0.45909895415687624</v>
      </c>
      <c r="K244" s="308">
        <f>IF(K$114=0,0,K$114/CHI_fec!K$114)</f>
        <v>0.46047446947573178</v>
      </c>
      <c r="L244" s="308">
        <f>IF(L$114=0,0,L$114/CHI_fec!L$114)</f>
        <v>0.46625007109558769</v>
      </c>
      <c r="M244" s="308">
        <f>IF(M$114=0,0,M$114/CHI_fec!M$114)</f>
        <v>0.46625007109558791</v>
      </c>
      <c r="N244" s="308">
        <f>IF(N$114=0,0,N$114/CHI_fec!N$114)</f>
        <v>0.47533584134027135</v>
      </c>
      <c r="O244" s="308">
        <f>IF(O$114=0,0,O$114/CHI_fec!O$114)</f>
        <v>0.48521070827547924</v>
      </c>
      <c r="P244" s="308">
        <f>IF(P$114=0,0,P$114/CHI_fec!P$114)</f>
        <v>0.49321293599171107</v>
      </c>
      <c r="Q244" s="308">
        <f>IF(Q$114=0,0,Q$114/CHI_fec!Q$114)</f>
        <v>0.4932129359917114</v>
      </c>
      <c r="R244" s="308">
        <f>IF(R$114=0,0,R$114/CHI_fec!R$114)</f>
        <v>0.49321293599171101</v>
      </c>
      <c r="S244" s="308">
        <f>IF(S$114=0,0,S$114/CHI_fec!S$114)</f>
        <v>0.49321293599171101</v>
      </c>
      <c r="T244" s="308">
        <f>IF(T$114=0,0,T$114/CHI_fec!T$114)</f>
        <v>0.50045712789261521</v>
      </c>
      <c r="U244" s="308">
        <f>IF(U$114=0,0,U$114/CHI_fec!U$114)</f>
        <v>0.50045712789261476</v>
      </c>
      <c r="V244" s="308">
        <f>IF(V$114=0,0,V$114/CHI_fec!V$114)</f>
        <v>0.50368487004946139</v>
      </c>
      <c r="W244" s="308">
        <f>IF(W$114=0,0,W$114/CHI_fec!W$114)</f>
        <v>0.5070023155660992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0.71107248828322789</v>
      </c>
      <c r="C245" s="309">
        <f>IF(C$115=0,0,C$115/CHI_fec!C$115)</f>
        <v>0.71332499031726271</v>
      </c>
      <c r="D245" s="309">
        <f>IF(D$115=0,0,D$115/CHI_fec!D$115)</f>
        <v>0.71814878620272005</v>
      </c>
      <c r="E245" s="309">
        <f>IF(E$115=0,0,E$115/CHI_fec!E$115)</f>
        <v>0.72245637822312814</v>
      </c>
      <c r="F245" s="309">
        <f>IF(F$115=0,0,F$115/CHI_fec!F$115)</f>
        <v>0.72286181741800626</v>
      </c>
      <c r="G245" s="309">
        <f>IF(G$115=0,0,G$115/CHI_fec!G$115)</f>
        <v>0.72955159343319564</v>
      </c>
      <c r="H245" s="309">
        <f>IF(H$115=0,0,H$115/CHI_fec!H$115)</f>
        <v>0.73118243643178471</v>
      </c>
      <c r="I245" s="309">
        <f>IF(I$115=0,0,I$115/CHI_fec!I$115)</f>
        <v>0.74192693165137935</v>
      </c>
      <c r="J245" s="309">
        <f>IF(J$115=0,0,J$115/CHI_fec!J$115)</f>
        <v>0.75047620522209468</v>
      </c>
      <c r="K245" s="309">
        <f>IF(K$115=0,0,K$115/CHI_fec!K$115)</f>
        <v>0.75673225162875846</v>
      </c>
      <c r="L245" s="309">
        <f>IF(L$115=0,0,L$115/CHI_fec!L$115)</f>
        <v>0.76535928484093285</v>
      </c>
      <c r="M245" s="309">
        <f>IF(M$115=0,0,M$115/CHI_fec!M$115)</f>
        <v>0.76445943765732993</v>
      </c>
      <c r="N245" s="309">
        <f>IF(N$115=0,0,N$115/CHI_fec!N$115)</f>
        <v>0.78084837109927718</v>
      </c>
      <c r="O245" s="309">
        <f>IF(O$115=0,0,O$115/CHI_fec!O$115)</f>
        <v>0.79619164693859779</v>
      </c>
      <c r="P245" s="309">
        <f>IF(P$115=0,0,P$115/CHI_fec!P$115)</f>
        <v>0.80936782949170327</v>
      </c>
      <c r="Q245" s="309">
        <f>IF(Q$115=0,0,Q$115/CHI_fec!Q$115)</f>
        <v>0.80875624561000414</v>
      </c>
      <c r="R245" s="309">
        <f>IF(R$115=0,0,R$115/CHI_fec!R$115)</f>
        <v>0.80591837575170011</v>
      </c>
      <c r="S245" s="309">
        <f>IF(S$115=0,0,S$115/CHI_fec!S$115)</f>
        <v>0.79612726657046851</v>
      </c>
      <c r="T245" s="309">
        <f>IF(T$115=0,0,T$115/CHI_fec!T$115)</f>
        <v>0.80654380505569157</v>
      </c>
      <c r="U245" s="309">
        <f>IF(U$115=0,0,U$115/CHI_fec!U$115)</f>
        <v>0.8092792665677615</v>
      </c>
      <c r="V245" s="309">
        <f>IF(V$115=0,0,V$115/CHI_fec!V$115)</f>
        <v>0.81541348253296664</v>
      </c>
      <c r="W245" s="309">
        <f>IF(W$115=0,0,W$115/CHI_fec!W$115)</f>
        <v>0.82293508073283594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0.57052073459795516</v>
      </c>
      <c r="C246" s="310">
        <f>IF(C$121=0,0,C$121/CHI_fec!C$121)</f>
        <v>0.56999426919031593</v>
      </c>
      <c r="D246" s="310">
        <f>IF(D$121=0,0,D$121/CHI_fec!D$121)</f>
        <v>0.57069956535772037</v>
      </c>
      <c r="E246" s="310">
        <f>IF(E$121=0,0,E$121/CHI_fec!E$121)</f>
        <v>0.576771458603488</v>
      </c>
      <c r="F246" s="310">
        <f>IF(F$121=0,0,F$121/CHI_fec!F$121)</f>
        <v>0.57706984430084862</v>
      </c>
      <c r="G246" s="310">
        <f>IF(G$121=0,0,G$121/CHI_fec!G$121)</f>
        <v>0.58234486741981584</v>
      </c>
      <c r="H246" s="310">
        <f>IF(H$121=0,0,H$121/CHI_fec!H$121)</f>
        <v>0.59002598435662967</v>
      </c>
      <c r="I246" s="310">
        <f>IF(I$121=0,0,I$121/CHI_fec!I$121)</f>
        <v>0.66086186099812017</v>
      </c>
      <c r="J246" s="310">
        <f>IF(J$121=0,0,J$121/CHI_fec!J$121)</f>
        <v>0.66749944347367418</v>
      </c>
      <c r="K246" s="310">
        <f>IF(K$121=0,0,K$121/CHI_fec!K$121)</f>
        <v>0.67028655901472123</v>
      </c>
      <c r="L246" s="310">
        <f>IF(L$121=0,0,L$121/CHI_fec!L$121)</f>
        <v>0.67736607179031494</v>
      </c>
      <c r="M246" s="310">
        <f>IF(M$121=0,0,M$121/CHI_fec!M$121)</f>
        <v>0.67929954213175303</v>
      </c>
      <c r="N246" s="310">
        <f>IF(N$121=0,0,N$121/CHI_fec!N$121)</f>
        <v>0.69611290517312774</v>
      </c>
      <c r="O246" s="310">
        <f>IF(O$121=0,0,O$121/CHI_fec!O$121)</f>
        <v>0.71544408928023961</v>
      </c>
      <c r="P246" s="310">
        <f>IF(P$121=0,0,P$121/CHI_fec!P$121)</f>
        <v>0.72015169992855654</v>
      </c>
      <c r="Q246" s="310">
        <f>IF(Q$121=0,0,Q$121/CHI_fec!Q$121)</f>
        <v>0.71978882195936056</v>
      </c>
      <c r="R246" s="310">
        <f>IF(R$121=0,0,R$121/CHI_fec!R$121)</f>
        <v>0.71862251603427196</v>
      </c>
      <c r="S246" s="310">
        <f>IF(S$121=0,0,S$121/CHI_fec!S$121)</f>
        <v>0.72323881452747441</v>
      </c>
      <c r="T246" s="310">
        <f>IF(T$121=0,0,T$121/CHI_fec!T$121)</f>
        <v>0.73257830279026381</v>
      </c>
      <c r="U246" s="310">
        <f>IF(U$121=0,0,U$121/CHI_fec!U$121)</f>
        <v>0.73325616271765559</v>
      </c>
      <c r="V246" s="310">
        <f>IF(V$121=0,0,V$121/CHI_fec!V$121)</f>
        <v>0.73893399612385224</v>
      </c>
      <c r="W246" s="310">
        <f>IF(W$121=0,0,W$121/CHI_fec!W$121)</f>
        <v>0.74560548203507038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0.38345198432954752</v>
      </c>
      <c r="C247" s="310">
        <f>IF(C$134=0,0,C$134/CHI_fec!C$134)</f>
        <v>0.38107565712426866</v>
      </c>
      <c r="D247" s="310">
        <f>IF(D$134=0,0,D$134/CHI_fec!D$134)</f>
        <v>0.38851471813406985</v>
      </c>
      <c r="E247" s="310">
        <f>IF(E$134=0,0,E$134/CHI_fec!E$134)</f>
        <v>0.38248245580689572</v>
      </c>
      <c r="F247" s="310">
        <f>IF(F$134=0,0,F$134/CHI_fec!F$134)</f>
        <v>0.38571778007262186</v>
      </c>
      <c r="G247" s="310">
        <f>IF(G$134=0,0,G$134/CHI_fec!G$134)</f>
        <v>0.3856891827129002</v>
      </c>
      <c r="H247" s="310">
        <f>IF(H$134=0,0,H$134/CHI_fec!H$134)</f>
        <v>0.42829821181653538</v>
      </c>
      <c r="I247" s="310">
        <f>IF(I$134=0,0,I$134/CHI_fec!I$134)</f>
        <v>0.41929385688362475</v>
      </c>
      <c r="J247" s="310">
        <f>IF(J$134=0,0,J$134/CHI_fec!J$134)</f>
        <v>0.42309745065055893</v>
      </c>
      <c r="K247" s="310">
        <f>IF(K$134=0,0,K$134/CHI_fec!K$134)</f>
        <v>0.44841928234496387</v>
      </c>
      <c r="L247" s="310">
        <f>IF(L$134=0,0,L$134/CHI_fec!L$134)</f>
        <v>0.44314203734581181</v>
      </c>
      <c r="M247" s="310">
        <f>IF(M$134=0,0,M$134/CHI_fec!M$134)</f>
        <v>0.43567414823349854</v>
      </c>
      <c r="N247" s="310">
        <f>IF(N$134=0,0,N$134/CHI_fec!N$134)</f>
        <v>0.45449300896703626</v>
      </c>
      <c r="O247" s="310">
        <f>IF(O$134=0,0,O$134/CHI_fec!O$134)</f>
        <v>0.43385635161536074</v>
      </c>
      <c r="P247" s="310">
        <f>IF(P$134=0,0,P$134/CHI_fec!P$134)</f>
        <v>0.4407486684800177</v>
      </c>
      <c r="Q247" s="310">
        <f>IF(Q$134=0,0,Q$134/CHI_fec!Q$134)</f>
        <v>0.44060942659106939</v>
      </c>
      <c r="R247" s="310">
        <f>IF(R$134=0,0,R$134/CHI_fec!R$134)</f>
        <v>0.44564708652781199</v>
      </c>
      <c r="S247" s="310">
        <f>IF(S$134=0,0,S$134/CHI_fec!S$134)</f>
        <v>0.44530654556951726</v>
      </c>
      <c r="T247" s="310">
        <f>IF(T$134=0,0,T$134/CHI_fec!T$134)</f>
        <v>0.45054789133293743</v>
      </c>
      <c r="U247" s="310">
        <f>IF(U$134=0,0,U$134/CHI_fec!U$134)</f>
        <v>0.44976052652050941</v>
      </c>
      <c r="V247" s="310">
        <f>IF(V$134=0,0,V$134/CHI_fec!V$134)</f>
        <v>0.45316129561702545</v>
      </c>
      <c r="W247" s="310">
        <f>IF(W$134=0,0,W$134/CHI_fec!W$134)</f>
        <v>0.45754408621315479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0.74225859035977926</v>
      </c>
      <c r="C248" s="310">
        <f>IF(C$142=0,0,C$142/CHI_fec!C$142)</f>
        <v>0.74750828412137116</v>
      </c>
      <c r="D248" s="310">
        <f>IF(D$142=0,0,D$142/CHI_fec!D$142)</f>
        <v>0.75754615507847767</v>
      </c>
      <c r="E248" s="310">
        <f>IF(E$142=0,0,E$142/CHI_fec!E$142)</f>
        <v>0.75486312312152581</v>
      </c>
      <c r="F248" s="310">
        <f>IF(F$142=0,0,F$142/CHI_fec!F$142)</f>
        <v>0.75621668891441607</v>
      </c>
      <c r="G248" s="310">
        <f>IF(G$142=0,0,G$142/CHI_fec!G$142)</f>
        <v>0.75964175866682637</v>
      </c>
      <c r="H248" s="310">
        <f>IF(H$142=0,0,H$142/CHI_fec!H$142)</f>
        <v>0.77443216495856781</v>
      </c>
      <c r="I248" s="310">
        <f>IF(I$142=0,0,I$142/CHI_fec!I$142)</f>
        <v>0.74983333783017481</v>
      </c>
      <c r="J248" s="310">
        <f>IF(J$142=0,0,J$142/CHI_fec!J$142)</f>
        <v>0.74803881833847008</v>
      </c>
      <c r="K248" s="310">
        <f>IF(K$142=0,0,K$142/CHI_fec!K$142)</f>
        <v>0.74562443844856574</v>
      </c>
      <c r="L248" s="310">
        <f>IF(L$142=0,0,L$142/CHI_fec!L$142)</f>
        <v>0.76084933547794698</v>
      </c>
      <c r="M248" s="310">
        <f>IF(M$142=0,0,M$142/CHI_fec!M$142)</f>
        <v>0.76160273926301347</v>
      </c>
      <c r="N248" s="310">
        <f>IF(N$142=0,0,N$142/CHI_fec!N$142)</f>
        <v>0.77668845196808645</v>
      </c>
      <c r="O248" s="310">
        <f>IF(O$142=0,0,O$142/CHI_fec!O$142)</f>
        <v>0.80780028567754592</v>
      </c>
      <c r="P248" s="310">
        <f>IF(P$142=0,0,P$142/CHI_fec!P$142)</f>
        <v>0.82907944755885143</v>
      </c>
      <c r="Q248" s="310">
        <f>IF(Q$142=0,0,Q$142/CHI_fec!Q$142)</f>
        <v>0.8279096358910919</v>
      </c>
      <c r="R248" s="310">
        <f>IF(R$142=0,0,R$142/CHI_fec!R$142)</f>
        <v>0.82561130491996615</v>
      </c>
      <c r="S248" s="310">
        <f>IF(S$142=0,0,S$142/CHI_fec!S$142)</f>
        <v>0.8093273825335604</v>
      </c>
      <c r="T248" s="310">
        <f>IF(T$142=0,0,T$142/CHI_fec!T$142)</f>
        <v>0.81872759567843678</v>
      </c>
      <c r="U248" s="310">
        <f>IF(U$142=0,0,U$142/CHI_fec!U$142)</f>
        <v>0.8248002165112357</v>
      </c>
      <c r="V248" s="310">
        <f>IF(V$142=0,0,V$142/CHI_fec!V$142)</f>
        <v>0.83053399078210766</v>
      </c>
      <c r="W248" s="310">
        <f>IF(W$142=0,0,W$142/CHI_fec!W$142)</f>
        <v>0.84336565843401279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0.59847660525279822</v>
      </c>
      <c r="C249" s="311">
        <f>IF(C$156=0,0,C$156/CHI_fec!C$156)</f>
        <v>0.59847660525279833</v>
      </c>
      <c r="D249" s="311">
        <f>IF(D$156=0,0,D$156/CHI_fec!D$156)</f>
        <v>0.60239277852206485</v>
      </c>
      <c r="E249" s="311">
        <f>IF(E$156=0,0,E$156/CHI_fec!E$156)</f>
        <v>0.60684410589200632</v>
      </c>
      <c r="F249" s="311">
        <f>IF(F$156=0,0,F$156/CHI_fec!F$156)</f>
        <v>0.60684410589200655</v>
      </c>
      <c r="G249" s="311">
        <f>IF(G$156=0,0,G$156/CHI_fec!G$156)</f>
        <v>0.61325443505269828</v>
      </c>
      <c r="H249" s="311">
        <f>IF(H$156=0,0,H$156/CHI_fec!H$156)</f>
        <v>0.61325443505269839</v>
      </c>
      <c r="I249" s="311">
        <f>IF(I$156=0,0,I$156/CHI_fec!I$156)</f>
        <v>0.62678095425238234</v>
      </c>
      <c r="J249" s="311">
        <f>IF(J$156=0,0,J$156/CHI_fec!J$156)</f>
        <v>0.63423991184291706</v>
      </c>
      <c r="K249" s="311">
        <f>IF(K$156=0,0,K$156/CHI_fec!K$156)</f>
        <v>0.63614017039648219</v>
      </c>
      <c r="L249" s="311">
        <f>IF(L$156=0,0,L$156/CHI_fec!L$156)</f>
        <v>0.64411909744271034</v>
      </c>
      <c r="M249" s="311">
        <f>IF(M$156=0,0,M$156/CHI_fec!M$156)</f>
        <v>0.64411909744271079</v>
      </c>
      <c r="N249" s="311">
        <f>IF(N$156=0,0,N$156/CHI_fec!N$156)</f>
        <v>0.65667098427851467</v>
      </c>
      <c r="O249" s="311">
        <f>IF(O$156=0,0,O$156/CHI_fec!O$156)</f>
        <v>0.67009138585066375</v>
      </c>
      <c r="P249" s="311">
        <f>IF(P$156=0,0,P$156/CHI_fec!P$156)</f>
        <v>0.68136798441993118</v>
      </c>
      <c r="Q249" s="311">
        <f>IF(Q$156=0,0,Q$156/CHI_fec!Q$156)</f>
        <v>0.68136798441993096</v>
      </c>
      <c r="R249" s="311">
        <f>IF(R$156=0,0,R$156/CHI_fec!R$156)</f>
        <v>0.68136798441993107</v>
      </c>
      <c r="S249" s="311">
        <f>IF(S$156=0,0,S$156/CHI_fec!S$156)</f>
        <v>0.68136798441993096</v>
      </c>
      <c r="T249" s="311">
        <f>IF(T$156=0,0,T$156/CHI_fec!T$156)</f>
        <v>0.69137575200685686</v>
      </c>
      <c r="U249" s="311">
        <f>IF(U$156=0,0,U$156/CHI_fec!U$156)</f>
        <v>0.69137575200685675</v>
      </c>
      <c r="V249" s="311">
        <f>IF(V$156=0,0,V$156/CHI_fec!V$156)</f>
        <v>0.6958348405812782</v>
      </c>
      <c r="W249" s="311">
        <f>IF(W$156=0,0,W$156/CHI_fec!W$156)</f>
        <v>0.70041785331298867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FI: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809.83794307260121</v>
      </c>
      <c r="C5" s="225">
        <f t="shared" si="0"/>
        <v>867.68836649047557</v>
      </c>
      <c r="D5" s="225">
        <f t="shared" si="0"/>
        <v>851.69242674381417</v>
      </c>
      <c r="E5" s="225">
        <f t="shared" si="0"/>
        <v>943.45368970330742</v>
      </c>
      <c r="F5" s="225">
        <f t="shared" si="0"/>
        <v>932.77953475849154</v>
      </c>
      <c r="G5" s="225">
        <f t="shared" si="0"/>
        <v>912.64015934204099</v>
      </c>
      <c r="H5" s="225">
        <f t="shared" si="0"/>
        <v>806.1728537626127</v>
      </c>
      <c r="I5" s="225">
        <f t="shared" si="0"/>
        <v>1148.2142089037368</v>
      </c>
      <c r="J5" s="225">
        <f t="shared" si="0"/>
        <v>1350.7288937735705</v>
      </c>
      <c r="K5" s="225">
        <f t="shared" si="0"/>
        <v>1237.4046553094286</v>
      </c>
      <c r="L5" s="225">
        <f t="shared" si="0"/>
        <v>1370.6199253406844</v>
      </c>
      <c r="M5" s="225">
        <f t="shared" si="0"/>
        <v>1342.0101634263447</v>
      </c>
      <c r="N5" s="225">
        <f t="shared" si="0"/>
        <v>1288.5711140898945</v>
      </c>
      <c r="O5" s="225">
        <f t="shared" si="0"/>
        <v>1445.6794004409217</v>
      </c>
      <c r="P5" s="225">
        <f t="shared" si="0"/>
        <v>1287.4359271506351</v>
      </c>
      <c r="Q5" s="225">
        <f t="shared" si="0"/>
        <v>1467.6593920175897</v>
      </c>
      <c r="R5" s="225">
        <f t="shared" si="0"/>
        <v>1571.0166435419951</v>
      </c>
      <c r="S5" s="225">
        <f t="shared" si="0"/>
        <v>1633.0512525714262</v>
      </c>
      <c r="T5" s="225">
        <f t="shared" si="0"/>
        <v>1614.7287032256972</v>
      </c>
      <c r="U5" s="225">
        <f t="shared" si="0"/>
        <v>1754.0883778121083</v>
      </c>
      <c r="V5" s="225">
        <f t="shared" si="0"/>
        <v>1663.2982136595892</v>
      </c>
      <c r="W5" s="225">
        <f t="shared" si="0"/>
        <v>1528.9245496145568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1.144690686210855</v>
      </c>
      <c r="C10" s="262">
        <v>0.75999155864857126</v>
      </c>
      <c r="D10" s="262">
        <v>0.72485317086298529</v>
      </c>
      <c r="E10" s="262">
        <v>0.94775224506034861</v>
      </c>
      <c r="F10" s="262">
        <v>0.8627913650155965</v>
      </c>
      <c r="G10" s="262">
        <v>1.032726328492565</v>
      </c>
      <c r="H10" s="262">
        <v>0.69851523444811503</v>
      </c>
      <c r="I10" s="262">
        <v>1.7607340672008751</v>
      </c>
      <c r="J10" s="262">
        <v>1.9078568615008049</v>
      </c>
      <c r="K10" s="262">
        <v>0.88820209509108294</v>
      </c>
      <c r="L10" s="262">
        <v>1.2834390785635379</v>
      </c>
      <c r="M10" s="262">
        <v>1.497047606573034</v>
      </c>
      <c r="N10" s="262">
        <v>1.0693713908625979</v>
      </c>
      <c r="O10" s="262">
        <v>1.39644603601414</v>
      </c>
      <c r="P10" s="262">
        <v>1.312941158513258</v>
      </c>
      <c r="Q10" s="262">
        <v>1.6035816515060251</v>
      </c>
      <c r="R10" s="262">
        <v>2.1834208702745119</v>
      </c>
      <c r="S10" s="262">
        <v>3.9104529826983692</v>
      </c>
      <c r="T10" s="262">
        <v>4.1261257022659601</v>
      </c>
      <c r="U10" s="262">
        <v>4.3633329671734327</v>
      </c>
      <c r="V10" s="262">
        <v>4.1363912172425188</v>
      </c>
      <c r="W10" s="262">
        <v>3.5290194873848471</v>
      </c>
      <c r="DA10" s="68" t="s">
        <v>1274</v>
      </c>
    </row>
    <row r="11" spans="1:105" ht="12" customHeight="1" x14ac:dyDescent="0.25">
      <c r="A11" s="37" t="s">
        <v>160</v>
      </c>
      <c r="B11" s="228">
        <v>0.14167031045513459</v>
      </c>
      <c r="C11" s="228">
        <v>0.20245102492948561</v>
      </c>
      <c r="D11" s="228">
        <v>0.21539800582141891</v>
      </c>
      <c r="E11" s="228">
        <v>0.31321763151265669</v>
      </c>
      <c r="F11" s="228">
        <v>0.2397369728928658</v>
      </c>
      <c r="G11" s="228">
        <v>0.31390440297241151</v>
      </c>
      <c r="H11" s="228">
        <v>0.1536143933804216</v>
      </c>
      <c r="I11" s="228">
        <v>0.30120038372792118</v>
      </c>
      <c r="J11" s="228">
        <v>0.35423767061150052</v>
      </c>
      <c r="K11" s="228">
        <v>0.2228996281799987</v>
      </c>
      <c r="L11" s="228">
        <v>0.34002335210318763</v>
      </c>
      <c r="M11" s="228">
        <v>0.245543721733647</v>
      </c>
      <c r="N11" s="228">
        <v>0.20537567007917931</v>
      </c>
      <c r="O11" s="228">
        <v>0.38658955954915719</v>
      </c>
      <c r="P11" s="228">
        <v>0.34804246616638868</v>
      </c>
      <c r="Q11" s="228">
        <v>0.37359029383607029</v>
      </c>
      <c r="R11" s="228">
        <v>0.39720450892377712</v>
      </c>
      <c r="S11" s="228">
        <v>0.39304792969443619</v>
      </c>
      <c r="T11" s="228">
        <v>0.38527003711280677</v>
      </c>
      <c r="U11" s="228">
        <v>0.48312710395072939</v>
      </c>
      <c r="V11" s="228">
        <v>0.19722903094020769</v>
      </c>
      <c r="W11" s="228">
        <v>0.16599282764124099</v>
      </c>
      <c r="DA11" s="69" t="s">
        <v>1275</v>
      </c>
    </row>
    <row r="12" spans="1:105" ht="12" customHeight="1" x14ac:dyDescent="0.25">
      <c r="A12" s="37" t="s">
        <v>162</v>
      </c>
      <c r="B12" s="228">
        <v>1.0030203757557199</v>
      </c>
      <c r="C12" s="228">
        <v>0.55754053371908563</v>
      </c>
      <c r="D12" s="228">
        <v>0.5094551650415664</v>
      </c>
      <c r="E12" s="228">
        <v>0.63453461354769181</v>
      </c>
      <c r="F12" s="228">
        <v>0.62305439212273062</v>
      </c>
      <c r="G12" s="228">
        <v>0.71882192552015367</v>
      </c>
      <c r="H12" s="228">
        <v>0.54490084106769343</v>
      </c>
      <c r="I12" s="228">
        <v>1.459533683472954</v>
      </c>
      <c r="J12" s="228">
        <v>1.5536191908893049</v>
      </c>
      <c r="K12" s="228">
        <v>0.66530246691108419</v>
      </c>
      <c r="L12" s="228">
        <v>0.9434157264603501</v>
      </c>
      <c r="M12" s="228">
        <v>1.2515038848393869</v>
      </c>
      <c r="N12" s="228">
        <v>0.86399572078341891</v>
      </c>
      <c r="O12" s="228">
        <v>1.0098564764649831</v>
      </c>
      <c r="P12" s="228">
        <v>0.96489869234686976</v>
      </c>
      <c r="Q12" s="228">
        <v>1.229991357669955</v>
      </c>
      <c r="R12" s="228">
        <v>1.7862163613507349</v>
      </c>
      <c r="S12" s="228">
        <v>3.5174050530039329</v>
      </c>
      <c r="T12" s="228">
        <v>3.7408556651531528</v>
      </c>
      <c r="U12" s="228">
        <v>3.8802058632227041</v>
      </c>
      <c r="V12" s="228">
        <v>3.939162186302311</v>
      </c>
      <c r="W12" s="228">
        <v>3.363026659743606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366.58071450721849</v>
      </c>
      <c r="C25" s="296">
        <v>400.77978960516123</v>
      </c>
      <c r="D25" s="296">
        <v>369.65802972526188</v>
      </c>
      <c r="E25" s="296">
        <v>425.19288347262068</v>
      </c>
      <c r="F25" s="296">
        <v>408.38343989616101</v>
      </c>
      <c r="G25" s="296">
        <v>418.25814478615411</v>
      </c>
      <c r="H25" s="296">
        <v>319.43496617036141</v>
      </c>
      <c r="I25" s="296">
        <v>278.1335551598608</v>
      </c>
      <c r="J25" s="296">
        <v>346.93507220658267</v>
      </c>
      <c r="K25" s="296">
        <v>307.82694899172839</v>
      </c>
      <c r="L25" s="296">
        <v>364.29923089392719</v>
      </c>
      <c r="M25" s="296">
        <v>348.44559273189719</v>
      </c>
      <c r="N25" s="296">
        <v>319.79484719328309</v>
      </c>
      <c r="O25" s="296">
        <v>285.91586451420761</v>
      </c>
      <c r="P25" s="296">
        <v>288.03737266633362</v>
      </c>
      <c r="Q25" s="296">
        <v>314.27132974718597</v>
      </c>
      <c r="R25" s="296">
        <v>306.29434050977022</v>
      </c>
      <c r="S25" s="296">
        <v>271.40877987101243</v>
      </c>
      <c r="T25" s="296">
        <v>284.91497483853482</v>
      </c>
      <c r="U25" s="296">
        <v>335.82470338103178</v>
      </c>
      <c r="V25" s="296">
        <v>337.80576682652708</v>
      </c>
      <c r="W25" s="296">
        <v>304.02175548026202</v>
      </c>
      <c r="DA25" s="70" t="s">
        <v>1280</v>
      </c>
    </row>
    <row r="26" spans="1:105" ht="12" customHeight="1" x14ac:dyDescent="0.25">
      <c r="A26" s="46" t="s">
        <v>30</v>
      </c>
      <c r="B26" s="231">
        <v>67.462756632448801</v>
      </c>
      <c r="C26" s="231">
        <v>83.241716078785231</v>
      </c>
      <c r="D26" s="231">
        <v>88.249534615217414</v>
      </c>
      <c r="E26" s="231">
        <v>97.434463245766153</v>
      </c>
      <c r="F26" s="231">
        <v>85.896077921885123</v>
      </c>
      <c r="G26" s="231">
        <v>92.046783307196719</v>
      </c>
      <c r="H26" s="231">
        <v>26.729579058482159</v>
      </c>
      <c r="I26" s="231">
        <v>10.341474005344731</v>
      </c>
      <c r="J26" s="231">
        <v>10.487015540245549</v>
      </c>
      <c r="K26" s="231">
        <v>0</v>
      </c>
      <c r="L26" s="231">
        <v>0</v>
      </c>
      <c r="M26" s="231">
        <v>3.057631265645619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1281</v>
      </c>
    </row>
    <row r="27" spans="1:105" ht="12" customHeight="1" x14ac:dyDescent="0.25">
      <c r="A27" s="46" t="s">
        <v>32</v>
      </c>
      <c r="B27" s="231">
        <v>203.15623773216231</v>
      </c>
      <c r="C27" s="231">
        <v>217.00703278522741</v>
      </c>
      <c r="D27" s="231">
        <v>182.5848567981686</v>
      </c>
      <c r="E27" s="231">
        <v>225.0083917499428</v>
      </c>
      <c r="F27" s="231">
        <v>220.7280393381219</v>
      </c>
      <c r="G27" s="231">
        <v>223.4152716354094</v>
      </c>
      <c r="H27" s="231">
        <v>204.26621491468421</v>
      </c>
      <c r="I27" s="231">
        <v>203.77311649164349</v>
      </c>
      <c r="J27" s="231">
        <v>271.66779933065288</v>
      </c>
      <c r="K27" s="231">
        <v>260.35831782941273</v>
      </c>
      <c r="L27" s="231">
        <v>308.62660383433558</v>
      </c>
      <c r="M27" s="231">
        <v>284.84274176325181</v>
      </c>
      <c r="N27" s="231">
        <v>232.7641750561171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7.4320219284322127</v>
      </c>
      <c r="C28" s="231">
        <v>15.66285098771198</v>
      </c>
      <c r="D28" s="231">
        <v>11.893874947494631</v>
      </c>
      <c r="E28" s="231">
        <v>14.99601143585642</v>
      </c>
      <c r="F28" s="231">
        <v>14.45862579730883</v>
      </c>
      <c r="G28" s="231">
        <v>14.18304994313293</v>
      </c>
      <c r="H28" s="231">
        <v>13.804055443045071</v>
      </c>
      <c r="I28" s="231">
        <v>6.5427918910643319</v>
      </c>
      <c r="J28" s="231">
        <v>6.0053727733953837</v>
      </c>
      <c r="K28" s="231">
        <v>3.4345623760237318</v>
      </c>
      <c r="L28" s="231">
        <v>7.6059285911458518</v>
      </c>
      <c r="M28" s="231">
        <v>12.333906899808699</v>
      </c>
      <c r="N28" s="231">
        <v>7.9332646965811744</v>
      </c>
      <c r="O28" s="231">
        <v>77.519811488305351</v>
      </c>
      <c r="P28" s="231">
        <v>87.404570386991892</v>
      </c>
      <c r="Q28" s="231">
        <v>93.316445213346697</v>
      </c>
      <c r="R28" s="231">
        <v>85.22707941259587</v>
      </c>
      <c r="S28" s="231">
        <v>66.155865838196291</v>
      </c>
      <c r="T28" s="231">
        <v>76.413967250624836</v>
      </c>
      <c r="U28" s="231">
        <v>103.148729194284</v>
      </c>
      <c r="V28" s="231">
        <v>103.8809431839959</v>
      </c>
      <c r="W28" s="231">
        <v>104.14380387553329</v>
      </c>
      <c r="DA28" s="73" t="s">
        <v>1283</v>
      </c>
    </row>
    <row r="29" spans="1:105" ht="12" customHeight="1" x14ac:dyDescent="0.25">
      <c r="A29" s="46" t="s">
        <v>160</v>
      </c>
      <c r="B29" s="231">
        <v>2.363514247389471</v>
      </c>
      <c r="C29" s="231">
        <v>3.3172292849277749</v>
      </c>
      <c r="D29" s="231">
        <v>4.2139222319004084</v>
      </c>
      <c r="E29" s="231">
        <v>4.7544590386035903</v>
      </c>
      <c r="F29" s="231">
        <v>3.8073727961271548</v>
      </c>
      <c r="G29" s="231">
        <v>4.4679705686291884</v>
      </c>
      <c r="H29" s="231">
        <v>3.6737934349829571</v>
      </c>
      <c r="I29" s="231">
        <v>2.0600312916659171</v>
      </c>
      <c r="J29" s="231">
        <v>1.887620610508423</v>
      </c>
      <c r="K29" s="231">
        <v>1.0069956519905181</v>
      </c>
      <c r="L29" s="231">
        <v>1.7145935626594</v>
      </c>
      <c r="M29" s="231">
        <v>1.260679661957514</v>
      </c>
      <c r="N29" s="231">
        <v>1.0103802973900871</v>
      </c>
      <c r="O29" s="231">
        <v>2.168113068391011</v>
      </c>
      <c r="P29" s="231">
        <v>2.4373254960639228</v>
      </c>
      <c r="Q29" s="231">
        <v>2.6179799003192632</v>
      </c>
      <c r="R29" s="231">
        <v>3.0619755065788161</v>
      </c>
      <c r="S29" s="231">
        <v>3.0135601263647809</v>
      </c>
      <c r="T29" s="231">
        <v>2.909584368568578</v>
      </c>
      <c r="U29" s="231">
        <v>3.684466822167912</v>
      </c>
      <c r="V29" s="231">
        <v>1.5273695918346779</v>
      </c>
      <c r="W29" s="231">
        <v>1.4166299414557471</v>
      </c>
      <c r="DA29" s="73" t="s">
        <v>1284</v>
      </c>
    </row>
    <row r="30" spans="1:105" ht="12" customHeight="1" x14ac:dyDescent="0.25">
      <c r="A30" s="46" t="s">
        <v>70</v>
      </c>
      <c r="B30" s="231">
        <v>48.659854788625729</v>
      </c>
      <c r="C30" s="231">
        <v>48.710945549513532</v>
      </c>
      <c r="D30" s="231">
        <v>47.588988800825163</v>
      </c>
      <c r="E30" s="231">
        <v>46.637096725555388</v>
      </c>
      <c r="F30" s="231">
        <v>48.121366211936397</v>
      </c>
      <c r="G30" s="231">
        <v>42.561158452469193</v>
      </c>
      <c r="H30" s="231">
        <v>27.113780992509739</v>
      </c>
      <c r="I30" s="231">
        <v>14.636173271732581</v>
      </c>
      <c r="J30" s="231">
        <v>10.769321695474179</v>
      </c>
      <c r="K30" s="231">
        <v>5.184460702414591</v>
      </c>
      <c r="L30" s="231">
        <v>10.33301115659842</v>
      </c>
      <c r="M30" s="231">
        <v>10.466742018649059</v>
      </c>
      <c r="N30" s="231">
        <v>7.8521192010281169</v>
      </c>
      <c r="O30" s="231">
        <v>17.928516386305041</v>
      </c>
      <c r="P30" s="231">
        <v>23.2174399050778</v>
      </c>
      <c r="Q30" s="231">
        <v>25.617108483799381</v>
      </c>
      <c r="R30" s="231">
        <v>16.985382688540501</v>
      </c>
      <c r="S30" s="231">
        <v>16.149127448408731</v>
      </c>
      <c r="T30" s="231">
        <v>14.432997848468</v>
      </c>
      <c r="U30" s="231">
        <v>18.273367359493889</v>
      </c>
      <c r="V30" s="231">
        <v>18.136618435137191</v>
      </c>
      <c r="W30" s="231">
        <v>18.075674082755359</v>
      </c>
      <c r="DA30" s="73" t="s">
        <v>1285</v>
      </c>
    </row>
    <row r="31" spans="1:105" ht="12" customHeight="1" x14ac:dyDescent="0.25">
      <c r="A31" s="46" t="s">
        <v>34</v>
      </c>
      <c r="B31" s="231">
        <v>12.587724565160761</v>
      </c>
      <c r="C31" s="231">
        <v>13.11917080190535</v>
      </c>
      <c r="D31" s="231">
        <v>14.09488930524916</v>
      </c>
      <c r="E31" s="231">
        <v>15.581093224036641</v>
      </c>
      <c r="F31" s="231">
        <v>13.668567485788071</v>
      </c>
      <c r="G31" s="231">
        <v>19.191431197720611</v>
      </c>
      <c r="H31" s="231">
        <v>23.21832572436568</v>
      </c>
      <c r="I31" s="231">
        <v>21.95336362837881</v>
      </c>
      <c r="J31" s="231">
        <v>25.971894832383882</v>
      </c>
      <c r="K31" s="231">
        <v>24.73150088598689</v>
      </c>
      <c r="L31" s="231">
        <v>20.048942409551149</v>
      </c>
      <c r="M31" s="231">
        <v>22.475621352540589</v>
      </c>
      <c r="N31" s="231">
        <v>20.326384776602129</v>
      </c>
      <c r="O31" s="231">
        <v>141.92726495467221</v>
      </c>
      <c r="P31" s="231">
        <v>130.7536859041206</v>
      </c>
      <c r="Q31" s="231">
        <v>142.66773725886921</v>
      </c>
      <c r="R31" s="231">
        <v>149.9391256133126</v>
      </c>
      <c r="S31" s="231">
        <v>119.82194250629971</v>
      </c>
      <c r="T31" s="231">
        <v>123.5101303097215</v>
      </c>
      <c r="U31" s="231">
        <v>138.6568489724057</v>
      </c>
      <c r="V31" s="231">
        <v>131.9332063002436</v>
      </c>
      <c r="W31" s="231">
        <v>103.5758938899332</v>
      </c>
      <c r="DA31" s="73" t="s">
        <v>1286</v>
      </c>
    </row>
    <row r="32" spans="1:105" ht="12" customHeight="1" x14ac:dyDescent="0.25">
      <c r="A32" s="46" t="s">
        <v>162</v>
      </c>
      <c r="B32" s="231">
        <v>16.733590410754019</v>
      </c>
      <c r="C32" s="231">
        <v>9.1354923326834054</v>
      </c>
      <c r="D32" s="231">
        <v>9.9666867292402408</v>
      </c>
      <c r="E32" s="231">
        <v>9.6318614444498483</v>
      </c>
      <c r="F32" s="231">
        <v>9.8950124982837728</v>
      </c>
      <c r="G32" s="231">
        <v>10.231379926173499</v>
      </c>
      <c r="H32" s="231">
        <v>13.031676840813031</v>
      </c>
      <c r="I32" s="231">
        <v>9.9823413967184234</v>
      </c>
      <c r="J32" s="231">
        <v>8.2787457374073625</v>
      </c>
      <c r="K32" s="231">
        <v>3.0056429295477121</v>
      </c>
      <c r="L32" s="231">
        <v>4.7572454112200733</v>
      </c>
      <c r="M32" s="231">
        <v>6.4255175548299706</v>
      </c>
      <c r="N32" s="231">
        <v>4.2505728793111466</v>
      </c>
      <c r="O32" s="231">
        <v>5.663585499764701</v>
      </c>
      <c r="P32" s="231">
        <v>6.7571414772456313</v>
      </c>
      <c r="Q32" s="231">
        <v>8.6193156114470817</v>
      </c>
      <c r="R32" s="231">
        <v>13.769608916891331</v>
      </c>
      <c r="S32" s="231">
        <v>26.968496244840289</v>
      </c>
      <c r="T32" s="231">
        <v>28.251185194590938</v>
      </c>
      <c r="U32" s="231">
        <v>29.59157051905629</v>
      </c>
      <c r="V32" s="231">
        <v>30.505430726813969</v>
      </c>
      <c r="W32" s="231">
        <v>28.701024784055441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8.1850142022451848</v>
      </c>
      <c r="C34" s="231">
        <v>10.58535178440655</v>
      </c>
      <c r="D34" s="231">
        <v>11.06527629716623</v>
      </c>
      <c r="E34" s="231">
        <v>11.14950660840992</v>
      </c>
      <c r="F34" s="231">
        <v>11.80837784670976</v>
      </c>
      <c r="G34" s="231">
        <v>12.161099755422541</v>
      </c>
      <c r="H34" s="231">
        <v>7.5975397614785942</v>
      </c>
      <c r="I34" s="231">
        <v>8.8442631833125116</v>
      </c>
      <c r="J34" s="231">
        <v>11.86730168651505</v>
      </c>
      <c r="K34" s="231">
        <v>10.10546861635224</v>
      </c>
      <c r="L34" s="231">
        <v>11.212905928416649</v>
      </c>
      <c r="M34" s="231">
        <v>7.5827522152140174</v>
      </c>
      <c r="N34" s="231">
        <v>45.657950286253403</v>
      </c>
      <c r="O34" s="231">
        <v>40.708573116769308</v>
      </c>
      <c r="P34" s="231">
        <v>37.467209496833753</v>
      </c>
      <c r="Q34" s="231">
        <v>41.432743279404427</v>
      </c>
      <c r="R34" s="231">
        <v>37.311168371851089</v>
      </c>
      <c r="S34" s="231">
        <v>39.29978770690262</v>
      </c>
      <c r="T34" s="231">
        <v>39.397109866560939</v>
      </c>
      <c r="U34" s="231">
        <v>42.469720513624068</v>
      </c>
      <c r="V34" s="231">
        <v>51.82219858850177</v>
      </c>
      <c r="W34" s="231">
        <v>48.108728906529016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163.87272569095049</v>
      </c>
      <c r="C36" s="263">
        <v>179.63397776965579</v>
      </c>
      <c r="D36" s="263">
        <v>165.74357361676871</v>
      </c>
      <c r="E36" s="263">
        <v>198.70057886356861</v>
      </c>
      <c r="F36" s="263">
        <v>186.90882754574289</v>
      </c>
      <c r="G36" s="263">
        <v>197.12524444284779</v>
      </c>
      <c r="H36" s="263">
        <v>105.90766406835181</v>
      </c>
      <c r="I36" s="263">
        <v>158.6231243877871</v>
      </c>
      <c r="J36" s="263">
        <v>173.81146168159421</v>
      </c>
      <c r="K36" s="263">
        <v>94.132688821934778</v>
      </c>
      <c r="L36" s="263">
        <v>138.83579649593179</v>
      </c>
      <c r="M36" s="263">
        <v>163.0210043270732</v>
      </c>
      <c r="N36" s="263">
        <v>124.1062906281245</v>
      </c>
      <c r="O36" s="263">
        <v>241.90717582153101</v>
      </c>
      <c r="P36" s="263">
        <v>222.60164598578561</v>
      </c>
      <c r="Q36" s="263">
        <v>241.49569195061139</v>
      </c>
      <c r="R36" s="263">
        <v>223.377727151709</v>
      </c>
      <c r="S36" s="263">
        <v>211.67278671501231</v>
      </c>
      <c r="T36" s="263">
        <v>217.78094184579919</v>
      </c>
      <c r="U36" s="263">
        <v>264.01854270674221</v>
      </c>
      <c r="V36" s="263">
        <v>259.45802737540242</v>
      </c>
      <c r="W36" s="263">
        <v>241.70818153867981</v>
      </c>
      <c r="DA36" s="70" t="s">
        <v>1291</v>
      </c>
    </row>
    <row r="37" spans="1:105" ht="12" customHeight="1" x14ac:dyDescent="0.25">
      <c r="A37" s="60" t="s">
        <v>1014</v>
      </c>
      <c r="B37" s="264">
        <v>163.87272569095049</v>
      </c>
      <c r="C37" s="264">
        <v>179.63397776965579</v>
      </c>
      <c r="D37" s="264">
        <v>165.74357361676871</v>
      </c>
      <c r="E37" s="264">
        <v>198.70057886356861</v>
      </c>
      <c r="F37" s="264">
        <v>186.90882754574289</v>
      </c>
      <c r="G37" s="264">
        <v>197.12524444284779</v>
      </c>
      <c r="H37" s="264">
        <v>105.90766406835181</v>
      </c>
      <c r="I37" s="264">
        <v>158.6231243877871</v>
      </c>
      <c r="J37" s="264">
        <v>173.81146168159421</v>
      </c>
      <c r="K37" s="264">
        <v>94.132688821934778</v>
      </c>
      <c r="L37" s="264">
        <v>138.83579649593179</v>
      </c>
      <c r="M37" s="264">
        <v>163.0210043270732</v>
      </c>
      <c r="N37" s="264">
        <v>124.1062906281245</v>
      </c>
      <c r="O37" s="264">
        <v>241.90717582153101</v>
      </c>
      <c r="P37" s="264">
        <v>222.60164598578561</v>
      </c>
      <c r="Q37" s="264">
        <v>241.49569195061139</v>
      </c>
      <c r="R37" s="264">
        <v>223.377727151709</v>
      </c>
      <c r="S37" s="264">
        <v>211.67278671501231</v>
      </c>
      <c r="T37" s="264">
        <v>217.78094184579919</v>
      </c>
      <c r="U37" s="264">
        <v>264.01854270674221</v>
      </c>
      <c r="V37" s="264">
        <v>259.45802737540242</v>
      </c>
      <c r="W37" s="264">
        <v>241.70818153867981</v>
      </c>
      <c r="DA37" s="72" t="s">
        <v>1292</v>
      </c>
    </row>
    <row r="38" spans="1:105" ht="12" customHeight="1" x14ac:dyDescent="0.25">
      <c r="A38" s="59" t="s">
        <v>30</v>
      </c>
      <c r="B38" s="232">
        <v>77.498570759732004</v>
      </c>
      <c r="C38" s="232">
        <v>93.416664756733226</v>
      </c>
      <c r="D38" s="232">
        <v>90.337357565178991</v>
      </c>
      <c r="E38" s="232">
        <v>111.616315074941</v>
      </c>
      <c r="F38" s="232">
        <v>98.994254155584557</v>
      </c>
      <c r="G38" s="232">
        <v>110.9835872609433</v>
      </c>
      <c r="H38" s="232">
        <v>33.559815455970792</v>
      </c>
      <c r="I38" s="232">
        <v>37.655900700476067</v>
      </c>
      <c r="J38" s="232">
        <v>48.700432326259943</v>
      </c>
      <c r="K38" s="232">
        <v>0</v>
      </c>
      <c r="L38" s="232">
        <v>0</v>
      </c>
      <c r="M38" s="232">
        <v>14.85961798809157</v>
      </c>
      <c r="N38" s="232">
        <v>0</v>
      </c>
      <c r="O38" s="232">
        <v>0</v>
      </c>
      <c r="P38" s="232">
        <v>0</v>
      </c>
      <c r="Q38" s="232">
        <v>0</v>
      </c>
      <c r="R38" s="232">
        <v>0</v>
      </c>
      <c r="S38" s="232">
        <v>0</v>
      </c>
      <c r="T38" s="232">
        <v>0</v>
      </c>
      <c r="U38" s="232">
        <v>0</v>
      </c>
      <c r="V38" s="232">
        <v>0</v>
      </c>
      <c r="W38" s="232">
        <v>0</v>
      </c>
      <c r="DA38" s="71" t="s">
        <v>1293</v>
      </c>
    </row>
    <row r="39" spans="1:105" ht="12" customHeight="1" x14ac:dyDescent="0.25">
      <c r="A39" s="59" t="s">
        <v>33</v>
      </c>
      <c r="B39" s="297">
        <v>8.5376155090503474</v>
      </c>
      <c r="C39" s="297">
        <v>17.57738029414147</v>
      </c>
      <c r="D39" s="297">
        <v>12.17526232463633</v>
      </c>
      <c r="E39" s="297">
        <v>17.178721794464249</v>
      </c>
      <c r="F39" s="297">
        <v>16.663402003301481</v>
      </c>
      <c r="G39" s="297">
        <v>17.10093177006155</v>
      </c>
      <c r="H39" s="297">
        <v>17.331419705450759</v>
      </c>
      <c r="I39" s="297">
        <v>23.82394633748207</v>
      </c>
      <c r="J39" s="297">
        <v>27.888225131576181</v>
      </c>
      <c r="K39" s="297">
        <v>25.594779221023479</v>
      </c>
      <c r="L39" s="297">
        <v>43.258560740116963</v>
      </c>
      <c r="M39" s="297">
        <v>59.940891791327587</v>
      </c>
      <c r="N39" s="297">
        <v>46.78096956194441</v>
      </c>
      <c r="O39" s="297">
        <v>181.5704286031085</v>
      </c>
      <c r="P39" s="297">
        <v>162.38502148357469</v>
      </c>
      <c r="Q39" s="297">
        <v>173.1226280240441</v>
      </c>
      <c r="R39" s="297">
        <v>159.9225819917734</v>
      </c>
      <c r="S39" s="297">
        <v>124.7106992497375</v>
      </c>
      <c r="T39" s="297">
        <v>136.39713747725051</v>
      </c>
      <c r="U39" s="297">
        <v>176.04076066238241</v>
      </c>
      <c r="V39" s="297">
        <v>174.96060548888269</v>
      </c>
      <c r="W39" s="297">
        <v>165.24145498737619</v>
      </c>
      <c r="DA39" s="122" t="s">
        <v>1294</v>
      </c>
    </row>
    <row r="40" spans="1:105" ht="12" customHeight="1" x14ac:dyDescent="0.25">
      <c r="A40" s="59" t="s">
        <v>160</v>
      </c>
      <c r="B40" s="297">
        <v>2.7151125344742519</v>
      </c>
      <c r="C40" s="297">
        <v>3.72270672240853</v>
      </c>
      <c r="D40" s="297">
        <v>4.3136159422805873</v>
      </c>
      <c r="E40" s="297">
        <v>5.4464835170807904</v>
      </c>
      <c r="F40" s="297">
        <v>4.3879539015464069</v>
      </c>
      <c r="G40" s="297">
        <v>5.3871670868482644</v>
      </c>
      <c r="H40" s="297">
        <v>4.6125615907243622</v>
      </c>
      <c r="I40" s="297">
        <v>7.501090629706554</v>
      </c>
      <c r="J40" s="297">
        <v>8.7658819086260671</v>
      </c>
      <c r="K40" s="297">
        <v>7.5042548562087346</v>
      </c>
      <c r="L40" s="297">
        <v>9.7517152424042308</v>
      </c>
      <c r="M40" s="297">
        <v>6.1267093885794441</v>
      </c>
      <c r="N40" s="297">
        <v>5.9580225475854176</v>
      </c>
      <c r="O40" s="297">
        <v>5.0782530495078069</v>
      </c>
      <c r="P40" s="297">
        <v>4.5281974533874916</v>
      </c>
      <c r="Q40" s="297">
        <v>4.85693126673638</v>
      </c>
      <c r="R40" s="297">
        <v>5.7455803059617931</v>
      </c>
      <c r="S40" s="297">
        <v>5.6808747921048388</v>
      </c>
      <c r="T40" s="297">
        <v>5.1935397859880412</v>
      </c>
      <c r="U40" s="297">
        <v>6.2881660983729661</v>
      </c>
      <c r="V40" s="297">
        <v>2.5724593982495998</v>
      </c>
      <c r="W40" s="297">
        <v>2.2477188655850839</v>
      </c>
      <c r="DA40" s="122" t="s">
        <v>1295</v>
      </c>
    </row>
    <row r="41" spans="1:105" ht="12" customHeight="1" x14ac:dyDescent="0.25">
      <c r="A41" s="59" t="s">
        <v>70</v>
      </c>
      <c r="B41" s="297">
        <v>55.898534061395807</v>
      </c>
      <c r="C41" s="297">
        <v>54.665068005993447</v>
      </c>
      <c r="D41" s="297">
        <v>48.714857434773712</v>
      </c>
      <c r="E41" s="297">
        <v>53.425253333309563</v>
      </c>
      <c r="F41" s="297">
        <v>55.459327973398118</v>
      </c>
      <c r="G41" s="297">
        <v>51.317274469787321</v>
      </c>
      <c r="H41" s="297">
        <v>34.042192899161442</v>
      </c>
      <c r="I41" s="297">
        <v>53.29397792524373</v>
      </c>
      <c r="J41" s="297">
        <v>50.011427981338038</v>
      </c>
      <c r="K41" s="297">
        <v>38.635235739115579</v>
      </c>
      <c r="L41" s="297">
        <v>58.768786136957203</v>
      </c>
      <c r="M41" s="297">
        <v>50.866757455199817</v>
      </c>
      <c r="N41" s="297">
        <v>46.302469839227179</v>
      </c>
      <c r="O41" s="297">
        <v>41.992986592470672</v>
      </c>
      <c r="P41" s="297">
        <v>43.134637709297209</v>
      </c>
      <c r="Q41" s="297">
        <v>47.525397403994518</v>
      </c>
      <c r="R41" s="297">
        <v>31.871868359111129</v>
      </c>
      <c r="S41" s="297">
        <v>30.442787662849689</v>
      </c>
      <c r="T41" s="297">
        <v>25.762562298193611</v>
      </c>
      <c r="U41" s="297">
        <v>31.18659352331332</v>
      </c>
      <c r="V41" s="297">
        <v>30.54644716993004</v>
      </c>
      <c r="W41" s="297">
        <v>28.680061359020598</v>
      </c>
      <c r="DA41" s="122" t="s">
        <v>1296</v>
      </c>
    </row>
    <row r="42" spans="1:105" ht="12" customHeight="1" x14ac:dyDescent="0.25">
      <c r="A42" s="59" t="s">
        <v>162</v>
      </c>
      <c r="B42" s="297">
        <v>19.222892826298089</v>
      </c>
      <c r="C42" s="297">
        <v>10.252157990379169</v>
      </c>
      <c r="D42" s="297">
        <v>10.20248034989914</v>
      </c>
      <c r="E42" s="297">
        <v>11.03380514377295</v>
      </c>
      <c r="F42" s="297">
        <v>11.40388951191232</v>
      </c>
      <c r="G42" s="297">
        <v>12.336283855207361</v>
      </c>
      <c r="H42" s="297">
        <v>16.361674417044419</v>
      </c>
      <c r="I42" s="297">
        <v>36.34820879487868</v>
      </c>
      <c r="J42" s="297">
        <v>38.445494333794016</v>
      </c>
      <c r="K42" s="297">
        <v>22.39841900558698</v>
      </c>
      <c r="L42" s="297">
        <v>27.056734376453448</v>
      </c>
      <c r="M42" s="297">
        <v>31.227027703874789</v>
      </c>
      <c r="N42" s="297">
        <v>25.064828679367459</v>
      </c>
      <c r="O42" s="297">
        <v>13.26550757644403</v>
      </c>
      <c r="P42" s="297">
        <v>12.55378933952619</v>
      </c>
      <c r="Q42" s="297">
        <v>15.9907352558364</v>
      </c>
      <c r="R42" s="297">
        <v>25.837696494862652</v>
      </c>
      <c r="S42" s="297">
        <v>50.838425010320258</v>
      </c>
      <c r="T42" s="297">
        <v>50.427702284367072</v>
      </c>
      <c r="U42" s="297">
        <v>50.503022422673517</v>
      </c>
      <c r="V42" s="297">
        <v>51.378515318339993</v>
      </c>
      <c r="W42" s="297">
        <v>45.538946326697932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10.122917065511537</v>
      </c>
      <c r="C44" s="263">
        <f t="shared" si="1"/>
        <v>10.548541706174319</v>
      </c>
      <c r="D44" s="263">
        <f t="shared" si="1"/>
        <v>9.7253797113686424</v>
      </c>
      <c r="E44" s="263">
        <f t="shared" si="1"/>
        <v>11.23484397482774</v>
      </c>
      <c r="F44" s="263">
        <f t="shared" si="1"/>
        <v>10.802453695828312</v>
      </c>
      <c r="G44" s="263">
        <f t="shared" si="1"/>
        <v>11.143410338649716</v>
      </c>
      <c r="H44" s="263">
        <f t="shared" si="1"/>
        <v>8.5046426855408264</v>
      </c>
      <c r="I44" s="263">
        <f t="shared" si="1"/>
        <v>8.3605463212313964</v>
      </c>
      <c r="J44" s="263">
        <f t="shared" si="1"/>
        <v>10.171384768158706</v>
      </c>
      <c r="K44" s="263">
        <f t="shared" si="1"/>
        <v>8.3324532456019647</v>
      </c>
      <c r="L44" s="263">
        <f t="shared" si="1"/>
        <v>10.013602424159014</v>
      </c>
      <c r="M44" s="263">
        <f t="shared" si="1"/>
        <v>9.9117840965087503</v>
      </c>
      <c r="N44" s="263">
        <f t="shared" si="1"/>
        <v>8.8217529282567533</v>
      </c>
      <c r="O44" s="263">
        <f t="shared" si="1"/>
        <v>8.118180020638702</v>
      </c>
      <c r="P44" s="263">
        <f t="shared" si="1"/>
        <v>8.1275225505095747</v>
      </c>
      <c r="Q44" s="263">
        <f t="shared" si="1"/>
        <v>9.0391430650205304</v>
      </c>
      <c r="R44" s="263">
        <f t="shared" si="1"/>
        <v>9.3797675975335384</v>
      </c>
      <c r="S44" s="263">
        <f t="shared" si="1"/>
        <v>10.186194582853169</v>
      </c>
      <c r="T44" s="263">
        <f t="shared" si="1"/>
        <v>10.738578522436327</v>
      </c>
      <c r="U44" s="263">
        <f t="shared" si="1"/>
        <v>12.146728684218749</v>
      </c>
      <c r="V44" s="263">
        <f t="shared" si="1"/>
        <v>12.230122324721224</v>
      </c>
      <c r="W44" s="263">
        <f t="shared" si="1"/>
        <v>10.830545204620119</v>
      </c>
      <c r="DA44" s="70"/>
    </row>
    <row r="45" spans="1:105" ht="12" customHeight="1" x14ac:dyDescent="0.25">
      <c r="A45" s="60" t="s">
        <v>1024</v>
      </c>
      <c r="B45" s="264">
        <v>0.96731700889205963</v>
      </c>
      <c r="C45" s="264">
        <v>0.53879673272807915</v>
      </c>
      <c r="D45" s="264">
        <v>0.49292163612036738</v>
      </c>
      <c r="E45" s="264">
        <v>0.6153655518310297</v>
      </c>
      <c r="F45" s="264">
        <v>0.60280243904589215</v>
      </c>
      <c r="G45" s="264">
        <v>0.69713168148302451</v>
      </c>
      <c r="H45" s="264">
        <v>0.52653942310634649</v>
      </c>
      <c r="I45" s="264">
        <v>1.4139735949696199</v>
      </c>
      <c r="J45" s="264">
        <v>1.506447849674623</v>
      </c>
      <c r="K45" s="264">
        <v>0.6442680244937975</v>
      </c>
      <c r="L45" s="264">
        <v>0.91498395623851003</v>
      </c>
      <c r="M45" s="264">
        <v>1.20912091131234</v>
      </c>
      <c r="N45" s="264">
        <v>0.83466139507194592</v>
      </c>
      <c r="O45" s="264">
        <v>0.97723888069463638</v>
      </c>
      <c r="P45" s="264">
        <v>0.93359531667392537</v>
      </c>
      <c r="Q45" s="264">
        <v>1.1900050974241529</v>
      </c>
      <c r="R45" s="264">
        <v>1.729860304720245</v>
      </c>
      <c r="S45" s="264">
        <v>3.4075776452588342</v>
      </c>
      <c r="T45" s="264">
        <v>3.6226352757490852</v>
      </c>
      <c r="U45" s="264">
        <v>3.7592807045213612</v>
      </c>
      <c r="V45" s="264">
        <v>3.7931959522007852</v>
      </c>
      <c r="W45" s="264">
        <v>3.237397252387002</v>
      </c>
      <c r="DA45" s="72" t="s">
        <v>1299</v>
      </c>
    </row>
    <row r="46" spans="1:105" ht="12" customHeight="1" x14ac:dyDescent="0.25">
      <c r="A46" s="60" t="s">
        <v>1026</v>
      </c>
      <c r="B46" s="264">
        <v>9.1556000566194768</v>
      </c>
      <c r="C46" s="264">
        <v>10.00974497344624</v>
      </c>
      <c r="D46" s="264">
        <v>9.2324580752482746</v>
      </c>
      <c r="E46" s="264">
        <v>10.619478422996711</v>
      </c>
      <c r="F46" s="264">
        <v>10.19965125678242</v>
      </c>
      <c r="G46" s="264">
        <v>10.44627865716669</v>
      </c>
      <c r="H46" s="264">
        <v>7.9781032624344794</v>
      </c>
      <c r="I46" s="264">
        <v>6.9465727262617767</v>
      </c>
      <c r="J46" s="264">
        <v>8.6649369184840825</v>
      </c>
      <c r="K46" s="264">
        <v>7.6881852211081672</v>
      </c>
      <c r="L46" s="264">
        <v>9.0986184679205042</v>
      </c>
      <c r="M46" s="264">
        <v>8.7026631851964105</v>
      </c>
      <c r="N46" s="264">
        <v>7.9870915331848069</v>
      </c>
      <c r="O46" s="264">
        <v>7.140941139944065</v>
      </c>
      <c r="P46" s="264">
        <v>7.1939272338356499</v>
      </c>
      <c r="Q46" s="264">
        <v>7.8491379675963771</v>
      </c>
      <c r="R46" s="264">
        <v>7.6499072928132934</v>
      </c>
      <c r="S46" s="264">
        <v>6.778616937594335</v>
      </c>
      <c r="T46" s="264">
        <v>7.1159432466872419</v>
      </c>
      <c r="U46" s="264">
        <v>8.387447979697388</v>
      </c>
      <c r="V46" s="264">
        <v>8.4369263725204391</v>
      </c>
      <c r="W46" s="264">
        <v>7.5931479522331173</v>
      </c>
      <c r="DA46" s="72" t="s">
        <v>1300</v>
      </c>
    </row>
    <row r="47" spans="1:105" ht="12" customHeight="1" x14ac:dyDescent="0.25">
      <c r="A47" s="64" t="s">
        <v>30</v>
      </c>
      <c r="B47" s="231">
        <v>1.6849277498791919</v>
      </c>
      <c r="C47" s="231">
        <v>2.07901788141946</v>
      </c>
      <c r="D47" s="231">
        <v>2.2040915196694471</v>
      </c>
      <c r="E47" s="231">
        <v>2.4334912937490571</v>
      </c>
      <c r="F47" s="231">
        <v>2.1453123548579822</v>
      </c>
      <c r="G47" s="231">
        <v>2.2989303613308789</v>
      </c>
      <c r="H47" s="231">
        <v>0.66758922620964856</v>
      </c>
      <c r="I47" s="231">
        <v>0.25828527317958139</v>
      </c>
      <c r="J47" s="231">
        <v>0.26192027096436588</v>
      </c>
      <c r="K47" s="231">
        <v>0</v>
      </c>
      <c r="L47" s="231">
        <v>0</v>
      </c>
      <c r="M47" s="231">
        <v>7.6366398670204116E-2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1301</v>
      </c>
    </row>
    <row r="48" spans="1:105" ht="12" customHeight="1" x14ac:dyDescent="0.25">
      <c r="A48" s="64" t="s">
        <v>32</v>
      </c>
      <c r="B48" s="231">
        <v>5.0739637631607017</v>
      </c>
      <c r="C48" s="231">
        <v>5.4198966913087059</v>
      </c>
      <c r="D48" s="231">
        <v>4.5601796796275638</v>
      </c>
      <c r="E48" s="231">
        <v>5.6197360164321122</v>
      </c>
      <c r="F48" s="231">
        <v>5.5128313342349093</v>
      </c>
      <c r="G48" s="231">
        <v>5.5799467693888518</v>
      </c>
      <c r="H48" s="231">
        <v>5.1016861903178556</v>
      </c>
      <c r="I48" s="231">
        <v>5.0893707253431666</v>
      </c>
      <c r="J48" s="231">
        <v>6.7850861229210588</v>
      </c>
      <c r="K48" s="231">
        <v>6.502624211054572</v>
      </c>
      <c r="L48" s="231">
        <v>7.7081571389764969</v>
      </c>
      <c r="M48" s="231">
        <v>7.114139177018604</v>
      </c>
      <c r="N48" s="231">
        <v>5.8134419242090498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0.1856197494737854</v>
      </c>
      <c r="C49" s="231">
        <v>0.39119024464418328</v>
      </c>
      <c r="D49" s="231">
        <v>0.29705753148823238</v>
      </c>
      <c r="E49" s="231">
        <v>0.37453547804814952</v>
      </c>
      <c r="F49" s="231">
        <v>0.36111391006051913</v>
      </c>
      <c r="G49" s="231">
        <v>0.35423121763768561</v>
      </c>
      <c r="H49" s="231">
        <v>0.3447655749316107</v>
      </c>
      <c r="I49" s="231">
        <v>0.16341063083147681</v>
      </c>
      <c r="J49" s="231">
        <v>0.1499882266802586</v>
      </c>
      <c r="K49" s="231">
        <v>8.5780506829599729E-2</v>
      </c>
      <c r="L49" s="231">
        <v>0.18996318541565671</v>
      </c>
      <c r="M49" s="231">
        <v>0.30804762564235871</v>
      </c>
      <c r="N49" s="231">
        <v>0.19813862494876461</v>
      </c>
      <c r="O49" s="231">
        <v>1.936109463383906</v>
      </c>
      <c r="P49" s="231">
        <v>2.18298796940172</v>
      </c>
      <c r="Q49" s="231">
        <v>2.3306410219297611</v>
      </c>
      <c r="R49" s="231">
        <v>2.1286036668470469</v>
      </c>
      <c r="S49" s="231">
        <v>1.652287272744605</v>
      </c>
      <c r="T49" s="231">
        <v>1.908490259305671</v>
      </c>
      <c r="U49" s="231">
        <v>2.5762089315607382</v>
      </c>
      <c r="V49" s="231">
        <v>2.5944964687397629</v>
      </c>
      <c r="W49" s="231">
        <v>2.6010615914182922</v>
      </c>
      <c r="DA49" s="73" t="s">
        <v>1303</v>
      </c>
    </row>
    <row r="50" spans="1:105" ht="12" customHeight="1" x14ac:dyDescent="0.25">
      <c r="A50" s="64" t="s">
        <v>160</v>
      </c>
      <c r="B50" s="231">
        <v>5.9030358992859328E-2</v>
      </c>
      <c r="C50" s="231">
        <v>8.2850033913353854E-2</v>
      </c>
      <c r="D50" s="231">
        <v>0.10524554374564001</v>
      </c>
      <c r="E50" s="231">
        <v>0.1187458142787183</v>
      </c>
      <c r="F50" s="231">
        <v>9.5091697976126974E-2</v>
      </c>
      <c r="G50" s="231">
        <v>0.11159057193203779</v>
      </c>
      <c r="H50" s="231">
        <v>9.1755463531554352E-2</v>
      </c>
      <c r="I50" s="231">
        <v>5.1450667927166627E-2</v>
      </c>
      <c r="J50" s="231">
        <v>4.7144595131467827E-2</v>
      </c>
      <c r="K50" s="231">
        <v>2.5150394124725299E-2</v>
      </c>
      <c r="L50" s="231">
        <v>4.2823128162828308E-2</v>
      </c>
      <c r="M50" s="231">
        <v>3.1486323005052573E-2</v>
      </c>
      <c r="N50" s="231">
        <v>2.523492792147344E-2</v>
      </c>
      <c r="O50" s="231">
        <v>5.4150083040790449E-2</v>
      </c>
      <c r="P50" s="231">
        <v>6.0873844604074343E-2</v>
      </c>
      <c r="Q50" s="231">
        <v>6.5385809932234487E-2</v>
      </c>
      <c r="R50" s="231">
        <v>7.647489901122019E-2</v>
      </c>
      <c r="S50" s="231">
        <v>7.5265692306430071E-2</v>
      </c>
      <c r="T50" s="231">
        <v>7.2668827778939432E-2</v>
      </c>
      <c r="U50" s="231">
        <v>9.2022038559774963E-2</v>
      </c>
      <c r="V50" s="231">
        <v>3.8147083488226131E-2</v>
      </c>
      <c r="W50" s="231">
        <v>3.5381286191327119E-2</v>
      </c>
      <c r="DA50" s="73" t="s">
        <v>1304</v>
      </c>
    </row>
    <row r="51" spans="1:105" ht="12" customHeight="1" x14ac:dyDescent="0.25">
      <c r="A51" s="64" t="s">
        <v>70</v>
      </c>
      <c r="B51" s="231">
        <v>1.215312621823875</v>
      </c>
      <c r="C51" s="231">
        <v>1.216588647961546</v>
      </c>
      <c r="D51" s="231">
        <v>1.1885670230770391</v>
      </c>
      <c r="E51" s="231">
        <v>1.164792877866069</v>
      </c>
      <c r="F51" s="231">
        <v>1.201863507213869</v>
      </c>
      <c r="G51" s="231">
        <v>1.0629935763561409</v>
      </c>
      <c r="H51" s="231">
        <v>0.67718492808301312</v>
      </c>
      <c r="I51" s="231">
        <v>0.36554827772514642</v>
      </c>
      <c r="J51" s="231">
        <v>0.26897105718553882</v>
      </c>
      <c r="K51" s="231">
        <v>0.1294853952270143</v>
      </c>
      <c r="L51" s="231">
        <v>0.25807390783657619</v>
      </c>
      <c r="M51" s="231">
        <v>0.26141392611824871</v>
      </c>
      <c r="N51" s="231">
        <v>0.1961119615857487</v>
      </c>
      <c r="O51" s="231">
        <v>0.44777676278528111</v>
      </c>
      <c r="P51" s="231">
        <v>0.57987118715516572</v>
      </c>
      <c r="Q51" s="231">
        <v>0.63980452490520334</v>
      </c>
      <c r="R51" s="231">
        <v>0.42422136394696419</v>
      </c>
      <c r="S51" s="231">
        <v>0.40333532651809662</v>
      </c>
      <c r="T51" s="231">
        <v>0.36047383479040151</v>
      </c>
      <c r="U51" s="231">
        <v>0.45638964792818182</v>
      </c>
      <c r="V51" s="231">
        <v>0.45297425150923498</v>
      </c>
      <c r="W51" s="231">
        <v>0.45145212529245399</v>
      </c>
      <c r="DA51" s="73" t="s">
        <v>1305</v>
      </c>
    </row>
    <row r="52" spans="1:105" ht="12" customHeight="1" x14ac:dyDescent="0.25">
      <c r="A52" s="64" t="s">
        <v>34</v>
      </c>
      <c r="B52" s="231">
        <v>0.31438689265587871</v>
      </c>
      <c r="C52" s="231">
        <v>0.32766012008621392</v>
      </c>
      <c r="D52" s="231">
        <v>0.35202934637371203</v>
      </c>
      <c r="E52" s="231">
        <v>0.38914828947275171</v>
      </c>
      <c r="F52" s="231">
        <v>0.34138167201462022</v>
      </c>
      <c r="G52" s="231">
        <v>0.47931891015232281</v>
      </c>
      <c r="H52" s="231">
        <v>0.57989331108804387</v>
      </c>
      <c r="I52" s="231">
        <v>0.5483000314109957</v>
      </c>
      <c r="J52" s="231">
        <v>0.64866555273519855</v>
      </c>
      <c r="K52" s="231">
        <v>0.61768587912872164</v>
      </c>
      <c r="L52" s="231">
        <v>0.50073582977980857</v>
      </c>
      <c r="M52" s="231">
        <v>0.56134376955563081</v>
      </c>
      <c r="N52" s="231">
        <v>0.50766513961787596</v>
      </c>
      <c r="O52" s="231">
        <v>3.5447289604463279</v>
      </c>
      <c r="P52" s="231">
        <v>3.2656613037492441</v>
      </c>
      <c r="Q52" s="231">
        <v>3.5632227545875308</v>
      </c>
      <c r="R52" s="231">
        <v>3.7448305724432438</v>
      </c>
      <c r="S52" s="231">
        <v>2.9926336552364678</v>
      </c>
      <c r="T52" s="231">
        <v>3.0847486278073082</v>
      </c>
      <c r="U52" s="231">
        <v>3.4630481202726728</v>
      </c>
      <c r="V52" s="231">
        <v>3.2951206194692331</v>
      </c>
      <c r="W52" s="231">
        <v>2.5868776573198899</v>
      </c>
      <c r="DA52" s="73" t="s">
        <v>1306</v>
      </c>
    </row>
    <row r="53" spans="1:105" ht="12" customHeight="1" x14ac:dyDescent="0.25">
      <c r="A53" s="64" t="s">
        <v>162</v>
      </c>
      <c r="B53" s="231">
        <v>0.41793268235099651</v>
      </c>
      <c r="C53" s="231">
        <v>0.2281650692693929</v>
      </c>
      <c r="D53" s="231">
        <v>0.24892470872398731</v>
      </c>
      <c r="E53" s="231">
        <v>0.24056222189620799</v>
      </c>
      <c r="F53" s="231">
        <v>0.24713459656850939</v>
      </c>
      <c r="G53" s="231">
        <v>0.25553559945806958</v>
      </c>
      <c r="H53" s="231">
        <v>0.32547489952378578</v>
      </c>
      <c r="I53" s="231">
        <v>0.2493156945799736</v>
      </c>
      <c r="J53" s="231">
        <v>0.20676724645494829</v>
      </c>
      <c r="K53" s="231">
        <v>7.5067954987585922E-2</v>
      </c>
      <c r="L53" s="231">
        <v>0.1188154058100664</v>
      </c>
      <c r="M53" s="231">
        <v>0.1604816253574417</v>
      </c>
      <c r="N53" s="231">
        <v>0.106160918330907</v>
      </c>
      <c r="O53" s="231">
        <v>0.1414518594957179</v>
      </c>
      <c r="P53" s="231">
        <v>0.1687641560053692</v>
      </c>
      <c r="Q53" s="231">
        <v>0.21527320826538501</v>
      </c>
      <c r="R53" s="231">
        <v>0.34390524975812908</v>
      </c>
      <c r="S53" s="231">
        <v>0.67355634373215201</v>
      </c>
      <c r="T53" s="231">
        <v>0.70559236351226751</v>
      </c>
      <c r="U53" s="231">
        <v>0.73906938908101238</v>
      </c>
      <c r="V53" s="231">
        <v>0.76189366280511139</v>
      </c>
      <c r="W53" s="231">
        <v>0.71682741000484518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0.20442623828218759</v>
      </c>
      <c r="C55" s="231">
        <v>0.26437628484337911</v>
      </c>
      <c r="D55" s="231">
        <v>0.27636272254265132</v>
      </c>
      <c r="E55" s="231">
        <v>0.27846643125364667</v>
      </c>
      <c r="F55" s="231">
        <v>0.29492218385588631</v>
      </c>
      <c r="G55" s="231">
        <v>0.30373165091070092</v>
      </c>
      <c r="H55" s="231">
        <v>0.1897536687489664</v>
      </c>
      <c r="I55" s="231">
        <v>0.22089142526426911</v>
      </c>
      <c r="J55" s="231">
        <v>0.29639384641124661</v>
      </c>
      <c r="K55" s="231">
        <v>0.25239087975594798</v>
      </c>
      <c r="L55" s="231">
        <v>0.28004987193907283</v>
      </c>
      <c r="M55" s="231">
        <v>0.18938433982886971</v>
      </c>
      <c r="N55" s="231">
        <v>1.140338036570987</v>
      </c>
      <c r="O55" s="231">
        <v>1.016724010792041</v>
      </c>
      <c r="P55" s="231">
        <v>0.93576877292007743</v>
      </c>
      <c r="Q55" s="231">
        <v>1.0348106479762611</v>
      </c>
      <c r="R55" s="231">
        <v>0.93187154080668955</v>
      </c>
      <c r="S55" s="231">
        <v>0.98153864705658389</v>
      </c>
      <c r="T55" s="231">
        <v>0.98396933349265481</v>
      </c>
      <c r="U55" s="231">
        <v>1.0607098522950069</v>
      </c>
      <c r="V55" s="231">
        <v>1.294294286508872</v>
      </c>
      <c r="W55" s="231">
        <v>1.2015478820063099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268.11689512270982</v>
      </c>
      <c r="C59" s="281">
        <v>275.96606585083572</v>
      </c>
      <c r="D59" s="281">
        <v>305.84059051955188</v>
      </c>
      <c r="E59" s="281">
        <v>307.37763114722998</v>
      </c>
      <c r="F59" s="281">
        <v>325.82202225574389</v>
      </c>
      <c r="G59" s="281">
        <v>285.08063344589692</v>
      </c>
      <c r="H59" s="281">
        <v>371.62706560391058</v>
      </c>
      <c r="I59" s="281">
        <v>701.33624896765662</v>
      </c>
      <c r="J59" s="281">
        <v>817.90311825573394</v>
      </c>
      <c r="K59" s="281">
        <v>826.2243621550723</v>
      </c>
      <c r="L59" s="281">
        <v>856.18785644810293</v>
      </c>
      <c r="M59" s="281">
        <v>819.13473466429252</v>
      </c>
      <c r="N59" s="281">
        <v>834.77885194936755</v>
      </c>
      <c r="O59" s="281">
        <v>908.34173404853016</v>
      </c>
      <c r="P59" s="281">
        <v>767.35644478949314</v>
      </c>
      <c r="Q59" s="281">
        <v>901.24964560326589</v>
      </c>
      <c r="R59" s="281">
        <v>1029.781387412708</v>
      </c>
      <c r="S59" s="281">
        <v>1135.87303841985</v>
      </c>
      <c r="T59" s="281">
        <v>1097.168082316661</v>
      </c>
      <c r="U59" s="281">
        <v>1137.7350700729421</v>
      </c>
      <c r="V59" s="281">
        <v>1049.6679059156961</v>
      </c>
      <c r="W59" s="281">
        <v>968.83504790360996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390.33868882694804</v>
      </c>
      <c r="C61" s="225">
        <f t="shared" si="2"/>
        <v>376.72995269348763</v>
      </c>
      <c r="D61" s="225">
        <f t="shared" si="2"/>
        <v>376.56276445125968</v>
      </c>
      <c r="E61" s="225">
        <f t="shared" si="2"/>
        <v>447.56201278729185</v>
      </c>
      <c r="F61" s="225">
        <f t="shared" si="2"/>
        <v>457.2746866473089</v>
      </c>
      <c r="G61" s="225">
        <f t="shared" si="2"/>
        <v>458.0284059698954</v>
      </c>
      <c r="H61" s="225">
        <f t="shared" si="2"/>
        <v>309.99358678987522</v>
      </c>
      <c r="I61" s="225">
        <f t="shared" si="2"/>
        <v>370.47911107117307</v>
      </c>
      <c r="J61" s="225">
        <f t="shared" si="2"/>
        <v>339.28967301076165</v>
      </c>
      <c r="K61" s="225">
        <f t="shared" si="2"/>
        <v>295.60581339775592</v>
      </c>
      <c r="L61" s="225">
        <f t="shared" si="2"/>
        <v>264.1092108900271</v>
      </c>
      <c r="M61" s="225">
        <f t="shared" si="2"/>
        <v>292.41405202449664</v>
      </c>
      <c r="N61" s="225">
        <f t="shared" si="2"/>
        <v>273.61531609722203</v>
      </c>
      <c r="O61" s="225">
        <f t="shared" si="2"/>
        <v>324.27612060760384</v>
      </c>
      <c r="P61" s="225">
        <f t="shared" si="2"/>
        <v>354.27042556757453</v>
      </c>
      <c r="Q61" s="225">
        <f t="shared" si="2"/>
        <v>325.04690655934451</v>
      </c>
      <c r="R61" s="225">
        <f t="shared" si="2"/>
        <v>364.82796096789184</v>
      </c>
      <c r="S61" s="225">
        <f t="shared" si="2"/>
        <v>340.18456653998919</v>
      </c>
      <c r="T61" s="225">
        <f t="shared" si="2"/>
        <v>421.02566301121203</v>
      </c>
      <c r="U61" s="225">
        <f t="shared" si="2"/>
        <v>285.03726501292675</v>
      </c>
      <c r="V61" s="225">
        <f t="shared" si="2"/>
        <v>261.65813052962449</v>
      </c>
      <c r="W61" s="225">
        <f t="shared" si="2"/>
        <v>309.72800617152694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0.93514422842746625</v>
      </c>
      <c r="C66" s="262">
        <v>0.54880423449556726</v>
      </c>
      <c r="D66" s="262">
        <v>0.56716613628222834</v>
      </c>
      <c r="E66" s="262">
        <v>0.75692871296857178</v>
      </c>
      <c r="F66" s="262">
        <v>0.73751712027004634</v>
      </c>
      <c r="G66" s="262">
        <v>0.85562236345628928</v>
      </c>
      <c r="H66" s="262">
        <v>0.56217514799504176</v>
      </c>
      <c r="I66" s="262">
        <v>1.6617305826380111</v>
      </c>
      <c r="J66" s="262">
        <v>1.379682736453349</v>
      </c>
      <c r="K66" s="262">
        <v>0.71936438983041262</v>
      </c>
      <c r="L66" s="262">
        <v>0.74490248919701096</v>
      </c>
      <c r="M66" s="262">
        <v>0.9497783739673451</v>
      </c>
      <c r="N66" s="262">
        <v>0.72915079881722034</v>
      </c>
      <c r="O66" s="262">
        <v>0.96792765695279992</v>
      </c>
      <c r="P66" s="262">
        <v>1.0252124277968819</v>
      </c>
      <c r="Q66" s="262">
        <v>1.0546277350829589</v>
      </c>
      <c r="R66" s="262">
        <v>1.6839716534094971</v>
      </c>
      <c r="S66" s="262">
        <v>3.0609402948814441</v>
      </c>
      <c r="T66" s="262">
        <v>3.8379921203774461</v>
      </c>
      <c r="U66" s="262">
        <v>2.3095801186721459</v>
      </c>
      <c r="V66" s="262">
        <v>2.0178401973627098</v>
      </c>
      <c r="W66" s="262">
        <v>2.234670078718497</v>
      </c>
      <c r="DA66" s="68" t="s">
        <v>1318</v>
      </c>
    </row>
    <row r="67" spans="1:105" ht="12" customHeight="1" x14ac:dyDescent="0.25">
      <c r="A67" s="37" t="s">
        <v>160</v>
      </c>
      <c r="B67" s="228">
        <v>0.11573622006149779</v>
      </c>
      <c r="C67" s="228">
        <v>0.14619370241011589</v>
      </c>
      <c r="D67" s="228">
        <v>0.16853958792672991</v>
      </c>
      <c r="E67" s="228">
        <v>0.25015337071013027</v>
      </c>
      <c r="F67" s="228">
        <v>0.2049280150908887</v>
      </c>
      <c r="G67" s="228">
        <v>0.26007241198414333</v>
      </c>
      <c r="H67" s="228">
        <v>0.1236310821496073</v>
      </c>
      <c r="I67" s="228">
        <v>0.2842643295581157</v>
      </c>
      <c r="J67" s="228">
        <v>0.25616995100967571</v>
      </c>
      <c r="K67" s="228">
        <v>0.18052879621128071</v>
      </c>
      <c r="L67" s="228">
        <v>0.19734808266104789</v>
      </c>
      <c r="M67" s="228">
        <v>0.15578136309234081</v>
      </c>
      <c r="N67" s="228">
        <v>0.14003538450290989</v>
      </c>
      <c r="O67" s="228">
        <v>0.26795931738606887</v>
      </c>
      <c r="P67" s="228">
        <v>0.27176957581169048</v>
      </c>
      <c r="Q67" s="228">
        <v>0.24569917289043749</v>
      </c>
      <c r="R67" s="228">
        <v>0.30634548874216122</v>
      </c>
      <c r="S67" s="228">
        <v>0.30766160624983258</v>
      </c>
      <c r="T67" s="228">
        <v>0.35836604925643328</v>
      </c>
      <c r="U67" s="228">
        <v>0.2557267030664141</v>
      </c>
      <c r="V67" s="228">
        <v>9.6213497664118866E-2</v>
      </c>
      <c r="W67" s="228">
        <v>0.1051111240778779</v>
      </c>
      <c r="DA67" s="69" t="s">
        <v>1319</v>
      </c>
    </row>
    <row r="68" spans="1:105" ht="12" customHeight="1" x14ac:dyDescent="0.25">
      <c r="A68" s="37" t="s">
        <v>162</v>
      </c>
      <c r="B68" s="228">
        <v>0.81940800836596839</v>
      </c>
      <c r="C68" s="228">
        <v>0.40261053208545128</v>
      </c>
      <c r="D68" s="228">
        <v>0.39862654835549838</v>
      </c>
      <c r="E68" s="228">
        <v>0.50677534225844145</v>
      </c>
      <c r="F68" s="228">
        <v>0.5325891051791577</v>
      </c>
      <c r="G68" s="228">
        <v>0.59554995147214596</v>
      </c>
      <c r="H68" s="228">
        <v>0.43854406584543448</v>
      </c>
      <c r="I68" s="228">
        <v>1.3774662530798949</v>
      </c>
      <c r="J68" s="228">
        <v>1.1235127854436731</v>
      </c>
      <c r="K68" s="228">
        <v>0.53883559361913191</v>
      </c>
      <c r="L68" s="228">
        <v>0.5475544065359631</v>
      </c>
      <c r="M68" s="228">
        <v>0.79399701087500441</v>
      </c>
      <c r="N68" s="228">
        <v>0.58911541431431047</v>
      </c>
      <c r="O68" s="228">
        <v>0.69996833956673099</v>
      </c>
      <c r="P68" s="228">
        <v>0.7534428519851919</v>
      </c>
      <c r="Q68" s="228">
        <v>0.80892856219252196</v>
      </c>
      <c r="R68" s="228">
        <v>1.377626164667336</v>
      </c>
      <c r="S68" s="228">
        <v>2.7532786886316121</v>
      </c>
      <c r="T68" s="228">
        <v>3.4796260711210132</v>
      </c>
      <c r="U68" s="228">
        <v>2.0538534156057322</v>
      </c>
      <c r="V68" s="228">
        <v>1.9216266996985909</v>
      </c>
      <c r="W68" s="228">
        <v>2.1295589546406188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271.76927446428471</v>
      </c>
      <c r="C72" s="263">
        <f t="shared" si="3"/>
        <v>262.63632394842898</v>
      </c>
      <c r="D72" s="263">
        <f t="shared" si="3"/>
        <v>262.48270130606568</v>
      </c>
      <c r="E72" s="263">
        <f t="shared" si="3"/>
        <v>308.16721818405398</v>
      </c>
      <c r="F72" s="263">
        <f t="shared" si="3"/>
        <v>316.79238401735148</v>
      </c>
      <c r="G72" s="263">
        <f t="shared" si="3"/>
        <v>314.47170682201693</v>
      </c>
      <c r="H72" s="263">
        <f t="shared" si="3"/>
        <v>233.30202418093361</v>
      </c>
      <c r="I72" s="263">
        <f t="shared" si="3"/>
        <v>238.21029426724149</v>
      </c>
      <c r="J72" s="263">
        <f t="shared" si="3"/>
        <v>227.67845746266869</v>
      </c>
      <c r="K72" s="263">
        <f t="shared" si="3"/>
        <v>226.24764796203081</v>
      </c>
      <c r="L72" s="263">
        <f t="shared" si="3"/>
        <v>191.87690921968749</v>
      </c>
      <c r="M72" s="263">
        <f t="shared" si="3"/>
        <v>200.61432189161059</v>
      </c>
      <c r="N72" s="263">
        <f t="shared" si="3"/>
        <v>197.87938389164691</v>
      </c>
      <c r="O72" s="263">
        <f t="shared" si="3"/>
        <v>179.84455279476609</v>
      </c>
      <c r="P72" s="263">
        <f t="shared" si="3"/>
        <v>204.10692178976649</v>
      </c>
      <c r="Q72" s="263">
        <f t="shared" si="3"/>
        <v>187.56558944008719</v>
      </c>
      <c r="R72" s="263">
        <f t="shared" si="3"/>
        <v>214.376208053992</v>
      </c>
      <c r="S72" s="263">
        <f t="shared" si="3"/>
        <v>192.79331710877699</v>
      </c>
      <c r="T72" s="263">
        <f t="shared" si="3"/>
        <v>240.50116975524151</v>
      </c>
      <c r="U72" s="263">
        <f t="shared" si="3"/>
        <v>161.31234693906251</v>
      </c>
      <c r="V72" s="263">
        <f t="shared" si="3"/>
        <v>149.54521254353179</v>
      </c>
      <c r="W72" s="263">
        <f t="shared" si="3"/>
        <v>174.7045889908735</v>
      </c>
      <c r="DA72" s="70"/>
    </row>
    <row r="73" spans="1:105" ht="12" customHeight="1" x14ac:dyDescent="0.25">
      <c r="A73" s="60" t="s">
        <v>1054</v>
      </c>
      <c r="B73" s="264">
        <v>271.76927446428471</v>
      </c>
      <c r="C73" s="264">
        <v>262.63632394842898</v>
      </c>
      <c r="D73" s="264">
        <v>262.48270130606568</v>
      </c>
      <c r="E73" s="264">
        <v>308.16721818405398</v>
      </c>
      <c r="F73" s="264">
        <v>316.79238401735148</v>
      </c>
      <c r="G73" s="264">
        <v>314.47170682201693</v>
      </c>
      <c r="H73" s="264">
        <v>233.30202418093361</v>
      </c>
      <c r="I73" s="264">
        <v>238.21029426724149</v>
      </c>
      <c r="J73" s="264">
        <v>227.67845746266869</v>
      </c>
      <c r="K73" s="264">
        <v>226.24764796203081</v>
      </c>
      <c r="L73" s="264">
        <v>191.87690921968749</v>
      </c>
      <c r="M73" s="264">
        <v>200.61432189161059</v>
      </c>
      <c r="N73" s="264">
        <v>197.87938389164691</v>
      </c>
      <c r="O73" s="264">
        <v>179.84455279476609</v>
      </c>
      <c r="P73" s="264">
        <v>204.10692178976649</v>
      </c>
      <c r="Q73" s="264">
        <v>187.56558944008719</v>
      </c>
      <c r="R73" s="264">
        <v>214.376208053992</v>
      </c>
      <c r="S73" s="264">
        <v>192.79331710877699</v>
      </c>
      <c r="T73" s="264">
        <v>240.50116975524151</v>
      </c>
      <c r="U73" s="264">
        <v>161.31234693906251</v>
      </c>
      <c r="V73" s="264">
        <v>149.54521254353179</v>
      </c>
      <c r="W73" s="264">
        <v>174.7045889908735</v>
      </c>
      <c r="DA73" s="72" t="s">
        <v>1324</v>
      </c>
    </row>
    <row r="74" spans="1:105" ht="12" customHeight="1" x14ac:dyDescent="0.25">
      <c r="A74" s="64" t="s">
        <v>30</v>
      </c>
      <c r="B74" s="231">
        <v>50.014372545504408</v>
      </c>
      <c r="C74" s="231">
        <v>54.549403131403423</v>
      </c>
      <c r="D74" s="231">
        <v>62.663257313851418</v>
      </c>
      <c r="E74" s="231">
        <v>70.61761534782994</v>
      </c>
      <c r="F74" s="231">
        <v>66.631554182346676</v>
      </c>
      <c r="G74" s="231">
        <v>69.206324885532069</v>
      </c>
      <c r="H74" s="231">
        <v>19.522173713826799</v>
      </c>
      <c r="I74" s="231">
        <v>8.8570599277541273</v>
      </c>
      <c r="J74" s="231">
        <v>6.8821739653015097</v>
      </c>
      <c r="K74" s="231">
        <v>0</v>
      </c>
      <c r="L74" s="231">
        <v>0</v>
      </c>
      <c r="M74" s="231">
        <v>1.7604028742129969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1325</v>
      </c>
    </row>
    <row r="75" spans="1:105" ht="12" customHeight="1" x14ac:dyDescent="0.25">
      <c r="A75" s="64" t="s">
        <v>32</v>
      </c>
      <c r="B75" s="231">
        <v>150.6124603570118</v>
      </c>
      <c r="C75" s="231">
        <v>142.20759339640711</v>
      </c>
      <c r="D75" s="231">
        <v>129.64784361801549</v>
      </c>
      <c r="E75" s="231">
        <v>163.07942312518199</v>
      </c>
      <c r="F75" s="231">
        <v>171.22379354848249</v>
      </c>
      <c r="G75" s="231">
        <v>167.9770798897722</v>
      </c>
      <c r="H75" s="231">
        <v>149.18755445813539</v>
      </c>
      <c r="I75" s="231">
        <v>174.52354504773001</v>
      </c>
      <c r="J75" s="231">
        <v>178.2838071126188</v>
      </c>
      <c r="K75" s="231">
        <v>191.35899968861511</v>
      </c>
      <c r="L75" s="231">
        <v>162.55405947849459</v>
      </c>
      <c r="M75" s="231">
        <v>163.9955696858234</v>
      </c>
      <c r="N75" s="231">
        <v>144.02743495211419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5.5098239688026576</v>
      </c>
      <c r="C76" s="231">
        <v>10.26407446846895</v>
      </c>
      <c r="D76" s="231">
        <v>8.4454716905114271</v>
      </c>
      <c r="E76" s="231">
        <v>10.868665275630629</v>
      </c>
      <c r="F76" s="231">
        <v>11.215887052395869</v>
      </c>
      <c r="G76" s="231">
        <v>10.663672612614169</v>
      </c>
      <c r="H76" s="231">
        <v>10.08190842529957</v>
      </c>
      <c r="I76" s="231">
        <v>5.6036402396825276</v>
      </c>
      <c r="J76" s="231">
        <v>3.9410659776732331</v>
      </c>
      <c r="K76" s="231">
        <v>2.5243457790147339</v>
      </c>
      <c r="L76" s="231">
        <v>4.0060531180194872</v>
      </c>
      <c r="M76" s="231">
        <v>7.1011326318689134</v>
      </c>
      <c r="N76" s="231">
        <v>4.9088643678490396</v>
      </c>
      <c r="O76" s="231">
        <v>48.760903329154267</v>
      </c>
      <c r="P76" s="231">
        <v>61.935982983402148</v>
      </c>
      <c r="Q76" s="231">
        <v>55.69376648189683</v>
      </c>
      <c r="R76" s="231">
        <v>59.650655240905273</v>
      </c>
      <c r="S76" s="231">
        <v>46.993353815637967</v>
      </c>
      <c r="T76" s="231">
        <v>64.502220424984188</v>
      </c>
      <c r="U76" s="231">
        <v>49.547169766223817</v>
      </c>
      <c r="V76" s="231">
        <v>45.987662891648696</v>
      </c>
      <c r="W76" s="231">
        <v>59.845718683123707</v>
      </c>
      <c r="DA76" s="73" t="s">
        <v>1327</v>
      </c>
    </row>
    <row r="77" spans="1:105" ht="12" customHeight="1" x14ac:dyDescent="0.25">
      <c r="A77" s="64" t="s">
        <v>160</v>
      </c>
      <c r="B77" s="231">
        <v>1.7522213438382841</v>
      </c>
      <c r="C77" s="231">
        <v>2.173824448447903</v>
      </c>
      <c r="D77" s="231">
        <v>2.9921754745729969</v>
      </c>
      <c r="E77" s="231">
        <v>3.4458912010244092</v>
      </c>
      <c r="F77" s="231">
        <v>2.9534662454349672</v>
      </c>
      <c r="G77" s="231">
        <v>3.3592898267784572</v>
      </c>
      <c r="H77" s="231">
        <v>2.6831860490408479</v>
      </c>
      <c r="I77" s="231">
        <v>1.7643346194076279</v>
      </c>
      <c r="J77" s="231">
        <v>1.238763628427257</v>
      </c>
      <c r="K77" s="231">
        <v>0.74012492576460009</v>
      </c>
      <c r="L77" s="231">
        <v>0.90307880300425425</v>
      </c>
      <c r="M77" s="231">
        <v>0.7258246359877113</v>
      </c>
      <c r="N77" s="231">
        <v>0.62519278374416787</v>
      </c>
      <c r="O77" s="231">
        <v>1.36376946363497</v>
      </c>
      <c r="P77" s="231">
        <v>1.727119643524887</v>
      </c>
      <c r="Q77" s="231">
        <v>1.5624808777202179</v>
      </c>
      <c r="R77" s="231">
        <v>2.1430846458412751</v>
      </c>
      <c r="S77" s="231">
        <v>2.1406612319053568</v>
      </c>
      <c r="T77" s="231">
        <v>2.4560255021304922</v>
      </c>
      <c r="U77" s="231">
        <v>1.769822125410045</v>
      </c>
      <c r="V77" s="231">
        <v>0.67616018633790764</v>
      </c>
      <c r="W77" s="231">
        <v>0.81405934678335667</v>
      </c>
      <c r="DA77" s="73" t="s">
        <v>1328</v>
      </c>
    </row>
    <row r="78" spans="1:105" ht="12" customHeight="1" x14ac:dyDescent="0.25">
      <c r="A78" s="64" t="s">
        <v>70</v>
      </c>
      <c r="B78" s="231">
        <v>36.074602149267903</v>
      </c>
      <c r="C78" s="231">
        <v>31.92093016411815</v>
      </c>
      <c r="D78" s="231">
        <v>33.791464890262233</v>
      </c>
      <c r="E78" s="231">
        <v>33.801187462773029</v>
      </c>
      <c r="F78" s="231">
        <v>37.328845479942927</v>
      </c>
      <c r="G78" s="231">
        <v>32.000046645148728</v>
      </c>
      <c r="H78" s="231">
        <v>19.8027788397386</v>
      </c>
      <c r="I78" s="231">
        <v>12.535298518734461</v>
      </c>
      <c r="J78" s="231">
        <v>7.0674392644996189</v>
      </c>
      <c r="K78" s="231">
        <v>3.8104917185285099</v>
      </c>
      <c r="L78" s="231">
        <v>5.4424112804068603</v>
      </c>
      <c r="M78" s="231">
        <v>6.0261297496201411</v>
      </c>
      <c r="N78" s="231">
        <v>4.8586539882680446</v>
      </c>
      <c r="O78" s="231">
        <v>11.277254647086719</v>
      </c>
      <c r="P78" s="231">
        <v>16.4521712824879</v>
      </c>
      <c r="Q78" s="231">
        <v>15.2889799282033</v>
      </c>
      <c r="R78" s="231">
        <v>11.88811365908696</v>
      </c>
      <c r="S78" s="231">
        <v>11.471419055311291</v>
      </c>
      <c r="T78" s="231">
        <v>12.18311837627555</v>
      </c>
      <c r="U78" s="231">
        <v>8.7775549135082311</v>
      </c>
      <c r="V78" s="231">
        <v>8.0290057928358074</v>
      </c>
      <c r="W78" s="231">
        <v>10.387096168075971</v>
      </c>
      <c r="DA78" s="73" t="s">
        <v>1329</v>
      </c>
    </row>
    <row r="79" spans="1:105" ht="12" customHeight="1" x14ac:dyDescent="0.25">
      <c r="A79" s="64" t="s">
        <v>34</v>
      </c>
      <c r="B79" s="231">
        <v>9.332069683012822</v>
      </c>
      <c r="C79" s="231">
        <v>8.5971670279543737</v>
      </c>
      <c r="D79" s="231">
        <v>10.00834371757445</v>
      </c>
      <c r="E79" s="231">
        <v>11.29271523996937</v>
      </c>
      <c r="F79" s="231">
        <v>10.60302073224581</v>
      </c>
      <c r="G79" s="231">
        <v>14.42927579614773</v>
      </c>
      <c r="H79" s="231">
        <v>16.957700199601241</v>
      </c>
      <c r="I79" s="231">
        <v>18.80218015070545</v>
      </c>
      <c r="J79" s="231">
        <v>17.044229386237362</v>
      </c>
      <c r="K79" s="231">
        <v>18.177238621741871</v>
      </c>
      <c r="L79" s="231">
        <v>10.559805721325549</v>
      </c>
      <c r="M79" s="231">
        <v>12.940130771583091</v>
      </c>
      <c r="N79" s="231">
        <v>12.57735242340409</v>
      </c>
      <c r="O79" s="231">
        <v>89.273974141049919</v>
      </c>
      <c r="P79" s="231">
        <v>92.653713979926749</v>
      </c>
      <c r="Q79" s="231">
        <v>85.147946058489921</v>
      </c>
      <c r="R79" s="231">
        <v>104.94278521247389</v>
      </c>
      <c r="S79" s="231">
        <v>85.114673774317183</v>
      </c>
      <c r="T79" s="231">
        <v>104.2568255071331</v>
      </c>
      <c r="U79" s="231">
        <v>66.603384151689113</v>
      </c>
      <c r="V79" s="231">
        <v>58.406283477840887</v>
      </c>
      <c r="W79" s="231">
        <v>59.519372035788052</v>
      </c>
      <c r="DA79" s="73" t="s">
        <v>1330</v>
      </c>
    </row>
    <row r="80" spans="1:105" ht="12" customHeight="1" x14ac:dyDescent="0.25">
      <c r="A80" s="64" t="s">
        <v>162</v>
      </c>
      <c r="B80" s="231">
        <v>12.405660050137699</v>
      </c>
      <c r="C80" s="231">
        <v>5.9866095695064194</v>
      </c>
      <c r="D80" s="231">
        <v>7.0770351119022807</v>
      </c>
      <c r="E80" s="231">
        <v>6.9808881160671774</v>
      </c>
      <c r="F80" s="231">
        <v>7.6757877351977148</v>
      </c>
      <c r="G80" s="231">
        <v>7.6925686890648066</v>
      </c>
      <c r="H80" s="231">
        <v>9.5177951928155835</v>
      </c>
      <c r="I80" s="231">
        <v>8.5494771755304217</v>
      </c>
      <c r="J80" s="231">
        <v>5.4329821635795623</v>
      </c>
      <c r="K80" s="231">
        <v>2.2090971750564639</v>
      </c>
      <c r="L80" s="231">
        <v>2.5056477436545279</v>
      </c>
      <c r="M80" s="231">
        <v>3.6994322039156411</v>
      </c>
      <c r="N80" s="231">
        <v>2.630126000861654</v>
      </c>
      <c r="O80" s="231">
        <v>3.5624640946409971</v>
      </c>
      <c r="P80" s="231">
        <v>4.7881958311577213</v>
      </c>
      <c r="Q80" s="231">
        <v>5.1442395796388833</v>
      </c>
      <c r="R80" s="231">
        <v>9.6373852062586209</v>
      </c>
      <c r="S80" s="231">
        <v>19.15688155316624</v>
      </c>
      <c r="T80" s="231">
        <v>23.84726562765465</v>
      </c>
      <c r="U80" s="231">
        <v>14.214218435937021</v>
      </c>
      <c r="V80" s="231">
        <v>13.504627717371291</v>
      </c>
      <c r="W80" s="231">
        <v>16.49290107740601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6.0680643667091712</v>
      </c>
      <c r="C82" s="231">
        <v>6.9367217421226934</v>
      </c>
      <c r="D82" s="231">
        <v>7.8571094893754108</v>
      </c>
      <c r="E82" s="231">
        <v>8.0808324155774756</v>
      </c>
      <c r="F82" s="231">
        <v>9.1600290413049841</v>
      </c>
      <c r="G82" s="231">
        <v>9.1434484769587208</v>
      </c>
      <c r="H82" s="231">
        <v>5.5489273024755859</v>
      </c>
      <c r="I82" s="231">
        <v>7.5747585876968202</v>
      </c>
      <c r="J82" s="231">
        <v>7.7879959643313494</v>
      </c>
      <c r="K82" s="231">
        <v>7.4273500533094881</v>
      </c>
      <c r="L82" s="231">
        <v>5.9058530747822182</v>
      </c>
      <c r="M82" s="231">
        <v>4.3656993385986782</v>
      </c>
      <c r="N82" s="231">
        <v>28.251759375405701</v>
      </c>
      <c r="O82" s="231">
        <v>25.60618711919922</v>
      </c>
      <c r="P82" s="231">
        <v>26.54973806926715</v>
      </c>
      <c r="Q82" s="231">
        <v>24.728176514138049</v>
      </c>
      <c r="R82" s="231">
        <v>26.114184089426011</v>
      </c>
      <c r="S82" s="231">
        <v>27.916327678438961</v>
      </c>
      <c r="T82" s="231">
        <v>33.255714317063578</v>
      </c>
      <c r="U82" s="231">
        <v>20.400197546294329</v>
      </c>
      <c r="V82" s="231">
        <v>22.941472477497211</v>
      </c>
      <c r="W82" s="231">
        <v>27.645441679696422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110.7892306778089</v>
      </c>
      <c r="C85" s="263">
        <v>107.3488985400916</v>
      </c>
      <c r="D85" s="263">
        <v>107.32412802109521</v>
      </c>
      <c r="E85" s="263">
        <v>131.32871986140731</v>
      </c>
      <c r="F85" s="263">
        <v>132.21981651117099</v>
      </c>
      <c r="G85" s="263">
        <v>135.15731126791539</v>
      </c>
      <c r="H85" s="263">
        <v>70.538069614042229</v>
      </c>
      <c r="I85" s="263">
        <v>123.88929058538071</v>
      </c>
      <c r="J85" s="263">
        <v>104.0189041914454</v>
      </c>
      <c r="K85" s="263">
        <v>63.092542214128358</v>
      </c>
      <c r="L85" s="263">
        <v>66.684675726554488</v>
      </c>
      <c r="M85" s="263">
        <v>85.591502547260561</v>
      </c>
      <c r="N85" s="263">
        <v>70.029820109422104</v>
      </c>
      <c r="O85" s="263">
        <v>138.7611574033275</v>
      </c>
      <c r="P85" s="263">
        <v>143.8458679783275</v>
      </c>
      <c r="Q85" s="263">
        <v>131.43708491284781</v>
      </c>
      <c r="R85" s="263">
        <v>142.57310497512259</v>
      </c>
      <c r="S85" s="263">
        <v>137.11761105067549</v>
      </c>
      <c r="T85" s="263">
        <v>167.64164606233621</v>
      </c>
      <c r="U85" s="263">
        <v>115.651035918117</v>
      </c>
      <c r="V85" s="263">
        <v>104.74485371252629</v>
      </c>
      <c r="W85" s="263">
        <v>126.66339637991361</v>
      </c>
      <c r="DA85" s="70" t="s">
        <v>1336</v>
      </c>
    </row>
    <row r="86" spans="1:105" ht="12" customHeight="1" x14ac:dyDescent="0.25">
      <c r="A86" s="60" t="s">
        <v>1014</v>
      </c>
      <c r="B86" s="264">
        <v>110.7892306778089</v>
      </c>
      <c r="C86" s="264">
        <v>107.3488985400916</v>
      </c>
      <c r="D86" s="264">
        <v>107.32412802109521</v>
      </c>
      <c r="E86" s="264">
        <v>131.32871986140731</v>
      </c>
      <c r="F86" s="264">
        <v>132.21981651117099</v>
      </c>
      <c r="G86" s="264">
        <v>135.15731126791539</v>
      </c>
      <c r="H86" s="264">
        <v>70.538069614042229</v>
      </c>
      <c r="I86" s="264">
        <v>123.88929058538071</v>
      </c>
      <c r="J86" s="264">
        <v>104.0189041914454</v>
      </c>
      <c r="K86" s="264">
        <v>63.092542214128358</v>
      </c>
      <c r="L86" s="264">
        <v>66.684675726554488</v>
      </c>
      <c r="M86" s="264">
        <v>85.591502547260561</v>
      </c>
      <c r="N86" s="264">
        <v>70.029820109422104</v>
      </c>
      <c r="O86" s="264">
        <v>138.7611574033275</v>
      </c>
      <c r="P86" s="264">
        <v>143.8458679783275</v>
      </c>
      <c r="Q86" s="264">
        <v>131.43708491284781</v>
      </c>
      <c r="R86" s="264">
        <v>142.57310497512259</v>
      </c>
      <c r="S86" s="264">
        <v>137.11761105067549</v>
      </c>
      <c r="T86" s="264">
        <v>167.64164606233621</v>
      </c>
      <c r="U86" s="264">
        <v>115.651035918117</v>
      </c>
      <c r="V86" s="264">
        <v>104.74485371252629</v>
      </c>
      <c r="W86" s="264">
        <v>126.66339637991361</v>
      </c>
      <c r="DA86" s="72" t="s">
        <v>1337</v>
      </c>
    </row>
    <row r="87" spans="1:105" ht="12" customHeight="1" x14ac:dyDescent="0.25">
      <c r="A87" s="59" t="s">
        <v>30</v>
      </c>
      <c r="B87" s="232">
        <v>52.394362740343361</v>
      </c>
      <c r="C87" s="232">
        <v>55.825608225318057</v>
      </c>
      <c r="D87" s="232">
        <v>58.496253681788659</v>
      </c>
      <c r="E87" s="232">
        <v>73.771439712333446</v>
      </c>
      <c r="F87" s="232">
        <v>70.028806514814292</v>
      </c>
      <c r="G87" s="232">
        <v>76.094988703520215</v>
      </c>
      <c r="H87" s="232">
        <v>22.35196687314226</v>
      </c>
      <c r="I87" s="232">
        <v>29.410357677299071</v>
      </c>
      <c r="J87" s="232">
        <v>29.14517578539899</v>
      </c>
      <c r="K87" s="232">
        <v>0</v>
      </c>
      <c r="L87" s="232">
        <v>0</v>
      </c>
      <c r="M87" s="232">
        <v>7.8017985236264336</v>
      </c>
      <c r="N87" s="232">
        <v>0</v>
      </c>
      <c r="O87" s="232">
        <v>0</v>
      </c>
      <c r="P87" s="232">
        <v>0</v>
      </c>
      <c r="Q87" s="232">
        <v>0</v>
      </c>
      <c r="R87" s="232">
        <v>0</v>
      </c>
      <c r="S87" s="232">
        <v>0</v>
      </c>
      <c r="T87" s="232">
        <v>0</v>
      </c>
      <c r="U87" s="232">
        <v>0</v>
      </c>
      <c r="V87" s="232">
        <v>0</v>
      </c>
      <c r="W87" s="232">
        <v>0</v>
      </c>
      <c r="DA87" s="71" t="s">
        <v>1338</v>
      </c>
    </row>
    <row r="88" spans="1:105" ht="12" customHeight="1" x14ac:dyDescent="0.25">
      <c r="A88" s="59" t="s">
        <v>33</v>
      </c>
      <c r="B88" s="297">
        <v>5.7720151421320463</v>
      </c>
      <c r="C88" s="297">
        <v>10.504206594010739</v>
      </c>
      <c r="D88" s="297">
        <v>7.8838617021799546</v>
      </c>
      <c r="E88" s="297">
        <v>11.354066279149089</v>
      </c>
      <c r="F88" s="297">
        <v>11.787736214808779</v>
      </c>
      <c r="G88" s="297">
        <v>11.72511397386095</v>
      </c>
      <c r="H88" s="297">
        <v>11.543308980021161</v>
      </c>
      <c r="I88" s="297">
        <v>18.6071975450389</v>
      </c>
      <c r="J88" s="297">
        <v>16.68993856886755</v>
      </c>
      <c r="K88" s="297">
        <v>17.15493001074702</v>
      </c>
      <c r="L88" s="297">
        <v>20.777660863829791</v>
      </c>
      <c r="M88" s="297">
        <v>31.470981384393699</v>
      </c>
      <c r="N88" s="297">
        <v>26.39723471216946</v>
      </c>
      <c r="O88" s="297">
        <v>104.151200714167</v>
      </c>
      <c r="P88" s="297">
        <v>104.93370010155149</v>
      </c>
      <c r="Q88" s="297">
        <v>94.224180051150782</v>
      </c>
      <c r="R88" s="297">
        <v>102.072213559235</v>
      </c>
      <c r="S88" s="297">
        <v>80.785222413148816</v>
      </c>
      <c r="T88" s="297">
        <v>104.9946815872773</v>
      </c>
      <c r="U88" s="297">
        <v>77.113130485807773</v>
      </c>
      <c r="V88" s="297">
        <v>70.632707774627278</v>
      </c>
      <c r="W88" s="297">
        <v>86.59220295408295</v>
      </c>
      <c r="DA88" s="122" t="s">
        <v>1339</v>
      </c>
    </row>
    <row r="89" spans="1:105" ht="12" customHeight="1" x14ac:dyDescent="0.25">
      <c r="A89" s="59" t="s">
        <v>160</v>
      </c>
      <c r="B89" s="297">
        <v>1.8356027681224421</v>
      </c>
      <c r="C89" s="297">
        <v>2.2246819404667</v>
      </c>
      <c r="D89" s="297">
        <v>2.793200722783983</v>
      </c>
      <c r="E89" s="297">
        <v>3.5997867350733772</v>
      </c>
      <c r="F89" s="297">
        <v>3.1040506076683561</v>
      </c>
      <c r="G89" s="297">
        <v>3.6936670433426948</v>
      </c>
      <c r="H89" s="297">
        <v>3.0721212996973239</v>
      </c>
      <c r="I89" s="297">
        <v>5.8585707494899237</v>
      </c>
      <c r="J89" s="297">
        <v>5.2460143973546529</v>
      </c>
      <c r="K89" s="297">
        <v>5.0297353897597512</v>
      </c>
      <c r="L89" s="297">
        <v>4.6838782585619381</v>
      </c>
      <c r="M89" s="297">
        <v>3.2167282026236141</v>
      </c>
      <c r="N89" s="297">
        <v>3.3619508334635091</v>
      </c>
      <c r="O89" s="297">
        <v>2.9129531538020692</v>
      </c>
      <c r="P89" s="297">
        <v>2.926135115377221</v>
      </c>
      <c r="Q89" s="297">
        <v>2.643446275026931</v>
      </c>
      <c r="R89" s="297">
        <v>3.6671750337424842</v>
      </c>
      <c r="S89" s="297">
        <v>3.6799627966355559</v>
      </c>
      <c r="T89" s="297">
        <v>3.9978409094664449</v>
      </c>
      <c r="U89" s="297">
        <v>2.7544766963954839</v>
      </c>
      <c r="V89" s="297">
        <v>1.038518199173716</v>
      </c>
      <c r="W89" s="297">
        <v>1.177881955876835</v>
      </c>
      <c r="DA89" s="122" t="s">
        <v>1340</v>
      </c>
    </row>
    <row r="90" spans="1:105" ht="12" customHeight="1" x14ac:dyDescent="0.25">
      <c r="A90" s="59" t="s">
        <v>70</v>
      </c>
      <c r="B90" s="297">
        <v>37.791252684468724</v>
      </c>
      <c r="C90" s="297">
        <v>32.667733086595788</v>
      </c>
      <c r="D90" s="297">
        <v>31.54438800715042</v>
      </c>
      <c r="E90" s="297">
        <v>35.310768436927539</v>
      </c>
      <c r="F90" s="297">
        <v>39.232080500215908</v>
      </c>
      <c r="G90" s="297">
        <v>35.18526943891758</v>
      </c>
      <c r="H90" s="297">
        <v>22.67324648937538</v>
      </c>
      <c r="I90" s="297">
        <v>41.624152487944158</v>
      </c>
      <c r="J90" s="297">
        <v>29.929751958463921</v>
      </c>
      <c r="K90" s="297">
        <v>25.895310888590519</v>
      </c>
      <c r="L90" s="297">
        <v>28.227427978209171</v>
      </c>
      <c r="M90" s="297">
        <v>26.706756091151028</v>
      </c>
      <c r="N90" s="297">
        <v>26.12723027214712</v>
      </c>
      <c r="O90" s="297">
        <v>24.08773283638579</v>
      </c>
      <c r="P90" s="297">
        <v>27.873735496191099</v>
      </c>
      <c r="Q90" s="297">
        <v>25.866298664173119</v>
      </c>
      <c r="R90" s="297">
        <v>20.342543955739561</v>
      </c>
      <c r="S90" s="297">
        <v>19.720259665088442</v>
      </c>
      <c r="T90" s="297">
        <v>19.831296135686031</v>
      </c>
      <c r="U90" s="297">
        <v>13.661017179897939</v>
      </c>
      <c r="V90" s="297">
        <v>12.331794751612559</v>
      </c>
      <c r="W90" s="297">
        <v>15.029338092705551</v>
      </c>
      <c r="DA90" s="122" t="s">
        <v>1341</v>
      </c>
    </row>
    <row r="91" spans="1:105" ht="12" customHeight="1" x14ac:dyDescent="0.25">
      <c r="A91" s="59" t="s">
        <v>162</v>
      </c>
      <c r="B91" s="297">
        <v>12.99599734274234</v>
      </c>
      <c r="C91" s="297">
        <v>6.1266686937002861</v>
      </c>
      <c r="D91" s="297">
        <v>6.606423907192152</v>
      </c>
      <c r="E91" s="297">
        <v>7.292658697923879</v>
      </c>
      <c r="F91" s="297">
        <v>8.0671426736637191</v>
      </c>
      <c r="G91" s="297">
        <v>8.4582721082739294</v>
      </c>
      <c r="H91" s="297">
        <v>10.89742597180611</v>
      </c>
      <c r="I91" s="297">
        <v>28.38901212560863</v>
      </c>
      <c r="J91" s="297">
        <v>23.008023481360311</v>
      </c>
      <c r="K91" s="297">
        <v>15.01256592503108</v>
      </c>
      <c r="L91" s="297">
        <v>12.995708625953579</v>
      </c>
      <c r="M91" s="297">
        <v>16.395238345465788</v>
      </c>
      <c r="N91" s="297">
        <v>14.143404291642019</v>
      </c>
      <c r="O91" s="297">
        <v>7.6092706989725736</v>
      </c>
      <c r="P91" s="297">
        <v>8.1122972652076992</v>
      </c>
      <c r="Q91" s="297">
        <v>8.7031599224969796</v>
      </c>
      <c r="R91" s="297">
        <v>16.491172426405569</v>
      </c>
      <c r="S91" s="297">
        <v>32.932166175802713</v>
      </c>
      <c r="T91" s="297">
        <v>38.817827429906473</v>
      </c>
      <c r="U91" s="297">
        <v>22.122411556015791</v>
      </c>
      <c r="V91" s="297">
        <v>20.741832987112701</v>
      </c>
      <c r="W91" s="297">
        <v>23.863973377248289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6.8450394564269263</v>
      </c>
      <c r="C93" s="263">
        <f t="shared" si="4"/>
        <v>6.1959259704714587</v>
      </c>
      <c r="D93" s="263">
        <f t="shared" si="4"/>
        <v>6.1887689878165419</v>
      </c>
      <c r="E93" s="263">
        <f t="shared" si="4"/>
        <v>7.309146028862024</v>
      </c>
      <c r="F93" s="263">
        <f t="shared" si="4"/>
        <v>7.5249689985163783</v>
      </c>
      <c r="G93" s="263">
        <f t="shared" si="4"/>
        <v>7.5437655165068254</v>
      </c>
      <c r="H93" s="263">
        <f t="shared" si="4"/>
        <v>5.5913178469043494</v>
      </c>
      <c r="I93" s="263">
        <f t="shared" si="4"/>
        <v>6.7177956359128874</v>
      </c>
      <c r="J93" s="263">
        <f t="shared" si="4"/>
        <v>6.212628620194212</v>
      </c>
      <c r="K93" s="263">
        <f t="shared" si="4"/>
        <v>5.5462588317663437</v>
      </c>
      <c r="L93" s="263">
        <f t="shared" si="4"/>
        <v>4.802723454588083</v>
      </c>
      <c r="M93" s="263">
        <f t="shared" si="4"/>
        <v>5.2584492116581556</v>
      </c>
      <c r="N93" s="263">
        <f t="shared" si="4"/>
        <v>4.9769612973358299</v>
      </c>
      <c r="O93" s="263">
        <f t="shared" si="4"/>
        <v>4.7024827525574597</v>
      </c>
      <c r="P93" s="263">
        <f t="shared" si="4"/>
        <v>5.2924233716836406</v>
      </c>
      <c r="Q93" s="263">
        <f t="shared" si="4"/>
        <v>4.9896044713265262</v>
      </c>
      <c r="R93" s="263">
        <f t="shared" si="4"/>
        <v>6.1946762853677928</v>
      </c>
      <c r="S93" s="263">
        <f t="shared" si="4"/>
        <v>7.2126980856552452</v>
      </c>
      <c r="T93" s="263">
        <f t="shared" si="4"/>
        <v>9.0448550732568904</v>
      </c>
      <c r="U93" s="263">
        <f t="shared" si="4"/>
        <v>5.7643020370750744</v>
      </c>
      <c r="V93" s="263">
        <f t="shared" si="4"/>
        <v>5.3502240762037001</v>
      </c>
      <c r="W93" s="263">
        <f t="shared" si="4"/>
        <v>6.1253507220213255</v>
      </c>
      <c r="DA93" s="70"/>
    </row>
    <row r="94" spans="1:105" ht="12" customHeight="1" x14ac:dyDescent="0.25">
      <c r="A94" s="60" t="s">
        <v>1024</v>
      </c>
      <c r="B94" s="264">
        <v>0.88405784241444108</v>
      </c>
      <c r="C94" s="264">
        <v>0.43526630313236742</v>
      </c>
      <c r="D94" s="264">
        <v>0.43147887632010079</v>
      </c>
      <c r="E94" s="264">
        <v>0.54981267428175096</v>
      </c>
      <c r="F94" s="264">
        <v>0.57645143592935522</v>
      </c>
      <c r="G94" s="264">
        <v>0.64614963925828039</v>
      </c>
      <c r="H94" s="264">
        <v>0.47407610058911143</v>
      </c>
      <c r="I94" s="264">
        <v>1.4928959956037</v>
      </c>
      <c r="J94" s="264">
        <v>1.218734069321979</v>
      </c>
      <c r="K94" s="264">
        <v>0.58374762672402203</v>
      </c>
      <c r="L94" s="264">
        <v>0.59409931829922336</v>
      </c>
      <c r="M94" s="264">
        <v>0.85817884753857177</v>
      </c>
      <c r="N94" s="264">
        <v>0.63667900642791952</v>
      </c>
      <c r="O94" s="264">
        <v>0.7577760718514156</v>
      </c>
      <c r="P94" s="264">
        <v>0.815546394034809</v>
      </c>
      <c r="Q94" s="264">
        <v>0.87554473341929129</v>
      </c>
      <c r="R94" s="264">
        <v>1.492552996373623</v>
      </c>
      <c r="S94" s="264">
        <v>2.9839734777859741</v>
      </c>
      <c r="T94" s="264">
        <v>3.7697074176381031</v>
      </c>
      <c r="U94" s="264">
        <v>2.2260803741868198</v>
      </c>
      <c r="V94" s="264">
        <v>2.0701024944215298</v>
      </c>
      <c r="W94" s="264">
        <v>2.2933839004921119</v>
      </c>
      <c r="DA94" s="72" t="s">
        <v>1344</v>
      </c>
    </row>
    <row r="95" spans="1:105" ht="12" customHeight="1" x14ac:dyDescent="0.25">
      <c r="A95" s="60" t="s">
        <v>1026</v>
      </c>
      <c r="B95" s="264">
        <v>5.9609816140124856</v>
      </c>
      <c r="C95" s="264">
        <v>5.7606596673390911</v>
      </c>
      <c r="D95" s="264">
        <v>5.7572901114964408</v>
      </c>
      <c r="E95" s="264">
        <v>6.7593333545802734</v>
      </c>
      <c r="F95" s="264">
        <v>6.948517562587023</v>
      </c>
      <c r="G95" s="264">
        <v>6.897615877248545</v>
      </c>
      <c r="H95" s="264">
        <v>5.117241746315238</v>
      </c>
      <c r="I95" s="264">
        <v>5.2248996403091876</v>
      </c>
      <c r="J95" s="264">
        <v>4.9938945508722332</v>
      </c>
      <c r="K95" s="264">
        <v>4.9625112050423219</v>
      </c>
      <c r="L95" s="264">
        <v>4.2086241362888597</v>
      </c>
      <c r="M95" s="264">
        <v>4.4002703641195842</v>
      </c>
      <c r="N95" s="264">
        <v>4.3402822909079104</v>
      </c>
      <c r="O95" s="264">
        <v>3.944706680706044</v>
      </c>
      <c r="P95" s="264">
        <v>4.476876977648832</v>
      </c>
      <c r="Q95" s="264">
        <v>4.114059737907235</v>
      </c>
      <c r="R95" s="264">
        <v>4.7021232889941702</v>
      </c>
      <c r="S95" s="264">
        <v>4.2287246078692711</v>
      </c>
      <c r="T95" s="264">
        <v>5.2751476556187882</v>
      </c>
      <c r="U95" s="264">
        <v>3.5382216628882541</v>
      </c>
      <c r="V95" s="264">
        <v>3.2801215817821698</v>
      </c>
      <c r="W95" s="264">
        <v>3.8319668215292131</v>
      </c>
      <c r="DA95" s="72" t="s">
        <v>1345</v>
      </c>
    </row>
    <row r="96" spans="1:105" ht="12" customHeight="1" x14ac:dyDescent="0.25">
      <c r="A96" s="64" t="s">
        <v>30</v>
      </c>
      <c r="B96" s="231">
        <v>1.0970142072455029</v>
      </c>
      <c r="C96" s="231">
        <v>1.196485473799886</v>
      </c>
      <c r="D96" s="231">
        <v>1.374454582690843</v>
      </c>
      <c r="E96" s="231">
        <v>1.548925306378373</v>
      </c>
      <c r="F96" s="231">
        <v>1.4614951236742659</v>
      </c>
      <c r="G96" s="231">
        <v>1.517970090729466</v>
      </c>
      <c r="H96" s="231">
        <v>0.42819895222913662</v>
      </c>
      <c r="I96" s="231">
        <v>0.19427056825177469</v>
      </c>
      <c r="J96" s="231">
        <v>0.15095346062378021</v>
      </c>
      <c r="K96" s="231">
        <v>0</v>
      </c>
      <c r="L96" s="231">
        <v>0</v>
      </c>
      <c r="M96" s="231">
        <v>3.8612640031231597E-2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DA96" s="73" t="s">
        <v>1346</v>
      </c>
    </row>
    <row r="97" spans="1:105" ht="12" customHeight="1" x14ac:dyDescent="0.25">
      <c r="A97" s="64" t="s">
        <v>32</v>
      </c>
      <c r="B97" s="231">
        <v>3.3035305731270892</v>
      </c>
      <c r="C97" s="231">
        <v>3.119178396012344</v>
      </c>
      <c r="D97" s="231">
        <v>2.8436931055829109</v>
      </c>
      <c r="E97" s="231">
        <v>3.5769806752040529</v>
      </c>
      <c r="F97" s="231">
        <v>3.7556191266872112</v>
      </c>
      <c r="G97" s="231">
        <v>3.684405776820177</v>
      </c>
      <c r="H97" s="231">
        <v>3.2722767167754352</v>
      </c>
      <c r="I97" s="231">
        <v>3.8279958074455411</v>
      </c>
      <c r="J97" s="231">
        <v>3.9104733173732371</v>
      </c>
      <c r="K97" s="231">
        <v>4.1972643194054751</v>
      </c>
      <c r="L97" s="231">
        <v>3.565457359903796</v>
      </c>
      <c r="M97" s="231">
        <v>3.597075414811719</v>
      </c>
      <c r="N97" s="231">
        <v>3.159094762847301</v>
      </c>
      <c r="O97" s="231">
        <v>0</v>
      </c>
      <c r="P97" s="231">
        <v>0</v>
      </c>
      <c r="Q97" s="231">
        <v>0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0.1208523643418499</v>
      </c>
      <c r="C98" s="231">
        <v>0.22513199592560659</v>
      </c>
      <c r="D98" s="231">
        <v>0.1852428004160476</v>
      </c>
      <c r="E98" s="231">
        <v>0.23839307811599</v>
      </c>
      <c r="F98" s="231">
        <v>0.2460090333462579</v>
      </c>
      <c r="G98" s="231">
        <v>0.23389677330869599</v>
      </c>
      <c r="H98" s="231">
        <v>0.2211363697233045</v>
      </c>
      <c r="I98" s="231">
        <v>0.12291012847619701</v>
      </c>
      <c r="J98" s="231">
        <v>8.6443259190463154E-2</v>
      </c>
      <c r="K98" s="231">
        <v>5.5368947817146907E-2</v>
      </c>
      <c r="L98" s="231">
        <v>8.7868685775256083E-2</v>
      </c>
      <c r="M98" s="231">
        <v>0.15575609546250441</v>
      </c>
      <c r="N98" s="231">
        <v>0.10767092895291459</v>
      </c>
      <c r="O98" s="231">
        <v>1.069520639522946</v>
      </c>
      <c r="P98" s="231">
        <v>1.358502562652165</v>
      </c>
      <c r="Q98" s="231">
        <v>1.221585915729857</v>
      </c>
      <c r="R98" s="231">
        <v>1.308376231477054</v>
      </c>
      <c r="S98" s="231">
        <v>1.0307512452538681</v>
      </c>
      <c r="T98" s="231">
        <v>1.4147903613248261</v>
      </c>
      <c r="U98" s="231">
        <v>1.0867665912013531</v>
      </c>
      <c r="V98" s="231">
        <v>1.008692441442816</v>
      </c>
      <c r="W98" s="231">
        <v>1.312654748961865</v>
      </c>
      <c r="DA98" s="73" t="s">
        <v>1348</v>
      </c>
    </row>
    <row r="99" spans="1:105" ht="12" customHeight="1" x14ac:dyDescent="0.25">
      <c r="A99" s="64" t="s">
        <v>160</v>
      </c>
      <c r="B99" s="231">
        <v>3.843318651414699E-2</v>
      </c>
      <c r="C99" s="231">
        <v>4.7680620242417121E-2</v>
      </c>
      <c r="D99" s="231">
        <v>6.5630314629892897E-2</v>
      </c>
      <c r="E99" s="231">
        <v>7.5582105937782695E-2</v>
      </c>
      <c r="F99" s="231">
        <v>6.4781267203029638E-2</v>
      </c>
      <c r="G99" s="231">
        <v>7.3682593196153112E-2</v>
      </c>
      <c r="H99" s="231">
        <v>5.885294699643924E-2</v>
      </c>
      <c r="I99" s="231">
        <v>3.8698878848560672E-2</v>
      </c>
      <c r="J99" s="231">
        <v>2.7171015662893469E-2</v>
      </c>
      <c r="K99" s="231">
        <v>1.6233884729066141E-2</v>
      </c>
      <c r="L99" s="231">
        <v>1.980811168342805E-2</v>
      </c>
      <c r="M99" s="231">
        <v>1.5920222470508331E-2</v>
      </c>
      <c r="N99" s="231">
        <v>1.371296551627669E-2</v>
      </c>
      <c r="O99" s="231">
        <v>2.9912891052546381E-2</v>
      </c>
      <c r="P99" s="231">
        <v>3.7882606341522393E-2</v>
      </c>
      <c r="Q99" s="231">
        <v>3.4271423076416702E-2</v>
      </c>
      <c r="R99" s="231">
        <v>4.7006374051350483E-2</v>
      </c>
      <c r="S99" s="231">
        <v>4.6953218940480712E-2</v>
      </c>
      <c r="T99" s="231">
        <v>5.3870412284850268E-2</v>
      </c>
      <c r="U99" s="231">
        <v>3.8819241691091987E-2</v>
      </c>
      <c r="V99" s="231">
        <v>1.483088346477965E-2</v>
      </c>
      <c r="W99" s="231">
        <v>1.7855560782049779E-2</v>
      </c>
      <c r="DA99" s="73" t="s">
        <v>1349</v>
      </c>
    </row>
    <row r="100" spans="1:105" ht="12" customHeight="1" x14ac:dyDescent="0.25">
      <c r="A100" s="64" t="s">
        <v>70</v>
      </c>
      <c r="B100" s="231">
        <v>0.79125957328506369</v>
      </c>
      <c r="C100" s="231">
        <v>0.70015301834825738</v>
      </c>
      <c r="D100" s="231">
        <v>0.74118128812929174</v>
      </c>
      <c r="E100" s="231">
        <v>0.7413945428325398</v>
      </c>
      <c r="F100" s="231">
        <v>0.81877012041512276</v>
      </c>
      <c r="G100" s="231">
        <v>0.70188835759776669</v>
      </c>
      <c r="H100" s="231">
        <v>0.43435373922503617</v>
      </c>
      <c r="I100" s="231">
        <v>0.27494897700863502</v>
      </c>
      <c r="J100" s="231">
        <v>0.15501706584335981</v>
      </c>
      <c r="K100" s="231">
        <v>8.3579246105984481E-2</v>
      </c>
      <c r="L100" s="231">
        <v>0.11937373583658339</v>
      </c>
      <c r="M100" s="231">
        <v>0.13217700460049631</v>
      </c>
      <c r="N100" s="231">
        <v>0.1065696155314291</v>
      </c>
      <c r="O100" s="231">
        <v>0.2473550688919221</v>
      </c>
      <c r="P100" s="231">
        <v>0.3608615827481369</v>
      </c>
      <c r="Q100" s="231">
        <v>0.33534816777458359</v>
      </c>
      <c r="R100" s="231">
        <v>0.26075363775687221</v>
      </c>
      <c r="S100" s="231">
        <v>0.25161386698380989</v>
      </c>
      <c r="T100" s="231">
        <v>0.26722426508836328</v>
      </c>
      <c r="U100" s="231">
        <v>0.1925267069228008</v>
      </c>
      <c r="V100" s="231">
        <v>0.1761080460778274</v>
      </c>
      <c r="W100" s="231">
        <v>0.2278303513262587</v>
      </c>
      <c r="DA100" s="73" t="s">
        <v>1350</v>
      </c>
    </row>
    <row r="101" spans="1:105" ht="12" customHeight="1" x14ac:dyDescent="0.25">
      <c r="A101" s="64" t="s">
        <v>34</v>
      </c>
      <c r="B101" s="231">
        <v>0.20468942234466361</v>
      </c>
      <c r="C101" s="231">
        <v>0.18857008279265669</v>
      </c>
      <c r="D101" s="231">
        <v>0.21952280295401461</v>
      </c>
      <c r="E101" s="231">
        <v>0.24769418121467041</v>
      </c>
      <c r="F101" s="231">
        <v>0.23256643622609621</v>
      </c>
      <c r="G101" s="231">
        <v>0.31649143522166467</v>
      </c>
      <c r="H101" s="231">
        <v>0.37194984350242721</v>
      </c>
      <c r="I101" s="231">
        <v>0.41240662838960801</v>
      </c>
      <c r="J101" s="231">
        <v>0.37384777288252391</v>
      </c>
      <c r="K101" s="231">
        <v>0.39869917389046372</v>
      </c>
      <c r="L101" s="231">
        <v>0.2316185590753298</v>
      </c>
      <c r="M101" s="231">
        <v>0.28382855922316952</v>
      </c>
      <c r="N101" s="231">
        <v>0.27587138647904808</v>
      </c>
      <c r="O101" s="231">
        <v>1.958133492145596</v>
      </c>
      <c r="P101" s="231">
        <v>2.0322646354818081</v>
      </c>
      <c r="Q101" s="231">
        <v>1.8676332779932721</v>
      </c>
      <c r="R101" s="231">
        <v>2.301812868316091</v>
      </c>
      <c r="S101" s="231">
        <v>1.8669034844042041</v>
      </c>
      <c r="T101" s="231">
        <v>2.2867670424053061</v>
      </c>
      <c r="U101" s="231">
        <v>1.4608772428076859</v>
      </c>
      <c r="V101" s="231">
        <v>1.2810822071056629</v>
      </c>
      <c r="W101" s="231">
        <v>1.305496668386358</v>
      </c>
      <c r="DA101" s="73" t="s">
        <v>1351</v>
      </c>
    </row>
    <row r="102" spans="1:105" ht="12" customHeight="1" x14ac:dyDescent="0.25">
      <c r="A102" s="64" t="s">
        <v>162</v>
      </c>
      <c r="B102" s="231">
        <v>0.27210548953457342</v>
      </c>
      <c r="C102" s="231">
        <v>0.13131016979179799</v>
      </c>
      <c r="D102" s="231">
        <v>0.15522754096072139</v>
      </c>
      <c r="E102" s="231">
        <v>0.15311865475367931</v>
      </c>
      <c r="F102" s="231">
        <v>0.16836056854760151</v>
      </c>
      <c r="G102" s="231">
        <v>0.16872864164072249</v>
      </c>
      <c r="H102" s="231">
        <v>0.2087631218140745</v>
      </c>
      <c r="I102" s="231">
        <v>0.1875240545614133</v>
      </c>
      <c r="J102" s="231">
        <v>0.1191669177841943</v>
      </c>
      <c r="K102" s="231">
        <v>4.8454291494269233E-2</v>
      </c>
      <c r="L102" s="231">
        <v>5.4958825498426192E-2</v>
      </c>
      <c r="M102" s="231">
        <v>8.1143269022212014E-2</v>
      </c>
      <c r="N102" s="231">
        <v>5.7689129003186471E-2</v>
      </c>
      <c r="O102" s="231">
        <v>7.8139013361958873E-2</v>
      </c>
      <c r="P102" s="231">
        <v>0.1050241877787159</v>
      </c>
      <c r="Q102" s="231">
        <v>0.11283364395312689</v>
      </c>
      <c r="R102" s="231">
        <v>0.21138620668177591</v>
      </c>
      <c r="S102" s="231">
        <v>0.42018664157432573</v>
      </c>
      <c r="T102" s="231">
        <v>0.52306542831648462</v>
      </c>
      <c r="U102" s="231">
        <v>0.31177437155543147</v>
      </c>
      <c r="V102" s="231">
        <v>0.2962102234920338</v>
      </c>
      <c r="W102" s="231">
        <v>0.36175494922279799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0.13309679761959731</v>
      </c>
      <c r="C104" s="231">
        <v>0.1521499104261255</v>
      </c>
      <c r="D104" s="231">
        <v>0.1723376761327188</v>
      </c>
      <c r="E104" s="231">
        <v>0.17724481014318569</v>
      </c>
      <c r="F104" s="231">
        <v>0.20091588648743741</v>
      </c>
      <c r="G104" s="231">
        <v>0.20055220873389859</v>
      </c>
      <c r="H104" s="231">
        <v>0.1217100560493853</v>
      </c>
      <c r="I104" s="231">
        <v>0.16614459732745779</v>
      </c>
      <c r="J104" s="231">
        <v>0.1708217415117822</v>
      </c>
      <c r="K104" s="231">
        <v>0.16291134159991641</v>
      </c>
      <c r="L104" s="231">
        <v>0.12953885851604041</v>
      </c>
      <c r="M104" s="231">
        <v>9.5757158497743217E-2</v>
      </c>
      <c r="N104" s="231">
        <v>0.619673502577754</v>
      </c>
      <c r="O104" s="231">
        <v>0.56164557573107565</v>
      </c>
      <c r="P104" s="231">
        <v>0.58234140264648404</v>
      </c>
      <c r="Q104" s="231">
        <v>0.5423873093799787</v>
      </c>
      <c r="R104" s="231">
        <v>0.57278797071102738</v>
      </c>
      <c r="S104" s="231">
        <v>0.61231615071258405</v>
      </c>
      <c r="T104" s="231">
        <v>0.72943014619895752</v>
      </c>
      <c r="U104" s="231">
        <v>0.44745750870989009</v>
      </c>
      <c r="V104" s="231">
        <v>0.50319778019904948</v>
      </c>
      <c r="W104" s="231">
        <v>0.60637454284988224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54.644855279497172</v>
      </c>
      <c r="C110" s="225">
        <v>65.882426810029713</v>
      </c>
      <c r="D110" s="225">
        <v>64.829516347178483</v>
      </c>
      <c r="E110" s="225">
        <v>65.523218095429016</v>
      </c>
      <c r="F110" s="225">
        <v>70.113887809612478</v>
      </c>
      <c r="G110" s="225">
        <v>81.749454236071813</v>
      </c>
      <c r="H110" s="225">
        <v>70.38193976303495</v>
      </c>
      <c r="I110" s="225">
        <v>52.460648454528588</v>
      </c>
      <c r="J110" s="225">
        <v>57.906278905812371</v>
      </c>
      <c r="K110" s="225">
        <v>53.59932632734651</v>
      </c>
      <c r="L110" s="225">
        <v>59.960882136668872</v>
      </c>
      <c r="M110" s="225">
        <v>61.688939311393668</v>
      </c>
      <c r="N110" s="225">
        <v>85.216926881580434</v>
      </c>
      <c r="O110" s="225">
        <v>36.643310439248268</v>
      </c>
      <c r="P110" s="225">
        <v>31.878574470466191</v>
      </c>
      <c r="Q110" s="225">
        <v>26.923218665401748</v>
      </c>
      <c r="R110" s="225">
        <v>30.021911021567352</v>
      </c>
      <c r="S110" s="225">
        <v>31.728411307308299</v>
      </c>
      <c r="T110" s="225">
        <v>29.544742798485789</v>
      </c>
      <c r="U110" s="225">
        <v>32.172889647130212</v>
      </c>
      <c r="V110" s="225">
        <v>29.254995365735741</v>
      </c>
      <c r="W110" s="225">
        <v>27.067176676605939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0.24655280272644819</v>
      </c>
      <c r="C115" s="262">
        <v>0.1814349065139427</v>
      </c>
      <c r="D115" s="262">
        <v>0.18458675893157009</v>
      </c>
      <c r="E115" s="262">
        <v>0.2093485131334003</v>
      </c>
      <c r="F115" s="262">
        <v>0.21365983252340801</v>
      </c>
      <c r="G115" s="262">
        <v>0.28829972025043998</v>
      </c>
      <c r="H115" s="262">
        <v>0.24140261239772931</v>
      </c>
      <c r="I115" s="262">
        <v>0.4395712334196622</v>
      </c>
      <c r="J115" s="262">
        <v>0.44092990040520441</v>
      </c>
      <c r="K115" s="262">
        <v>0.24636890974655989</v>
      </c>
      <c r="L115" s="262">
        <v>0.31869821604069032</v>
      </c>
      <c r="M115" s="262">
        <v>0.37629498835348468</v>
      </c>
      <c r="N115" s="262">
        <v>0.42788129805484121</v>
      </c>
      <c r="O115" s="262">
        <v>0.20493044360230689</v>
      </c>
      <c r="P115" s="262">
        <v>0.1729932484055749</v>
      </c>
      <c r="Q115" s="262">
        <v>0.16359348338841539</v>
      </c>
      <c r="R115" s="262">
        <v>0.2583529089944519</v>
      </c>
      <c r="S115" s="262">
        <v>0.52354082135542468</v>
      </c>
      <c r="T115" s="262">
        <v>0.49368673689905029</v>
      </c>
      <c r="U115" s="262">
        <v>0.47959695266861258</v>
      </c>
      <c r="V115" s="262">
        <v>0.41515751636301229</v>
      </c>
      <c r="W115" s="262">
        <v>0.35990436120525132</v>
      </c>
      <c r="DA115" s="68" t="s">
        <v>1364</v>
      </c>
    </row>
    <row r="116" spans="1:105" ht="12" customHeight="1" x14ac:dyDescent="0.25">
      <c r="A116" s="37" t="s">
        <v>160</v>
      </c>
      <c r="B116" s="228">
        <v>3.051410527455399E-2</v>
      </c>
      <c r="C116" s="228">
        <v>4.833169837708455E-2</v>
      </c>
      <c r="D116" s="228">
        <v>5.4851963643288967E-2</v>
      </c>
      <c r="E116" s="228">
        <v>6.9186483900298926E-2</v>
      </c>
      <c r="F116" s="228">
        <v>5.9367957950103703E-2</v>
      </c>
      <c r="G116" s="228">
        <v>8.763071983884177E-2</v>
      </c>
      <c r="H116" s="228">
        <v>5.3088199133158223E-2</v>
      </c>
      <c r="I116" s="228">
        <v>7.5195355532729088E-2</v>
      </c>
      <c r="J116" s="228">
        <v>8.1868815200125303E-2</v>
      </c>
      <c r="K116" s="228">
        <v>6.1827751455583342E-2</v>
      </c>
      <c r="L116" s="228">
        <v>8.4433174536610256E-2</v>
      </c>
      <c r="M116" s="228">
        <v>6.1719394563239209E-2</v>
      </c>
      <c r="N116" s="228">
        <v>8.2175761436330735E-2</v>
      </c>
      <c r="O116" s="228">
        <v>5.6732568167515679E-2</v>
      </c>
      <c r="P116" s="228">
        <v>4.5858107512898857E-2</v>
      </c>
      <c r="Q116" s="228">
        <v>3.8112769294501227E-2</v>
      </c>
      <c r="R116" s="228">
        <v>4.699915703071425E-2</v>
      </c>
      <c r="S116" s="228">
        <v>5.262219923234579E-2</v>
      </c>
      <c r="T116" s="228">
        <v>4.6097167457293718E-2</v>
      </c>
      <c r="U116" s="228">
        <v>5.3103049560868421E-2</v>
      </c>
      <c r="V116" s="228">
        <v>1.9795302315336979E-2</v>
      </c>
      <c r="W116" s="228">
        <v>1.6928651941546861E-2</v>
      </c>
      <c r="DA116" s="69" t="s">
        <v>1365</v>
      </c>
    </row>
    <row r="117" spans="1:105" ht="12" customHeight="1" x14ac:dyDescent="0.25">
      <c r="A117" s="37" t="s">
        <v>162</v>
      </c>
      <c r="B117" s="228">
        <v>0.21603869745189419</v>
      </c>
      <c r="C117" s="228">
        <v>0.13310320813685819</v>
      </c>
      <c r="D117" s="228">
        <v>0.12973479528828119</v>
      </c>
      <c r="E117" s="228">
        <v>0.14016202923310139</v>
      </c>
      <c r="F117" s="228">
        <v>0.15429187457330429</v>
      </c>
      <c r="G117" s="228">
        <v>0.2006690004115983</v>
      </c>
      <c r="H117" s="228">
        <v>0.18831441326457099</v>
      </c>
      <c r="I117" s="228">
        <v>0.3643758778869331</v>
      </c>
      <c r="J117" s="228">
        <v>0.35906108520507912</v>
      </c>
      <c r="K117" s="228">
        <v>0.18454115829097659</v>
      </c>
      <c r="L117" s="228">
        <v>0.23426504150408009</v>
      </c>
      <c r="M117" s="228">
        <v>0.31457559379024552</v>
      </c>
      <c r="N117" s="228">
        <v>0.34570553661851039</v>
      </c>
      <c r="O117" s="228">
        <v>0.14819787543479121</v>
      </c>
      <c r="P117" s="228">
        <v>0.12713514089267611</v>
      </c>
      <c r="Q117" s="228">
        <v>0.1254807140939142</v>
      </c>
      <c r="R117" s="228">
        <v>0.21135375196373771</v>
      </c>
      <c r="S117" s="228">
        <v>0.47091862212307889</v>
      </c>
      <c r="T117" s="228">
        <v>0.44758956944175671</v>
      </c>
      <c r="U117" s="228">
        <v>0.42649390310774421</v>
      </c>
      <c r="V117" s="228">
        <v>0.39536221404767541</v>
      </c>
      <c r="W117" s="228">
        <v>0.34297570926370441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34.357032278644063</v>
      </c>
      <c r="C121" s="263">
        <f t="shared" si="5"/>
        <v>41.633423539862036</v>
      </c>
      <c r="D121" s="263">
        <f t="shared" si="5"/>
        <v>40.961408376369363</v>
      </c>
      <c r="E121" s="263">
        <f t="shared" si="5"/>
        <v>40.868178430215607</v>
      </c>
      <c r="F121" s="263">
        <f t="shared" si="5"/>
        <v>44.005752474009697</v>
      </c>
      <c r="G121" s="263">
        <f t="shared" si="5"/>
        <v>50.807475165547899</v>
      </c>
      <c r="H121" s="263">
        <f t="shared" si="5"/>
        <v>48.036656497982847</v>
      </c>
      <c r="I121" s="263">
        <f t="shared" si="5"/>
        <v>30.214340436040409</v>
      </c>
      <c r="J121" s="263">
        <f t="shared" si="5"/>
        <v>34.889617036459512</v>
      </c>
      <c r="K121" s="263">
        <f t="shared" si="5"/>
        <v>37.15394904808425</v>
      </c>
      <c r="L121" s="263">
        <f t="shared" si="5"/>
        <v>39.36287971124149</v>
      </c>
      <c r="M121" s="263">
        <f t="shared" si="5"/>
        <v>38.111148239336472</v>
      </c>
      <c r="N121" s="263">
        <f t="shared" si="5"/>
        <v>55.678873522364377</v>
      </c>
      <c r="O121" s="263">
        <f t="shared" si="5"/>
        <v>18.25764721312898</v>
      </c>
      <c r="P121" s="263">
        <f t="shared" si="5"/>
        <v>16.514178199014999</v>
      </c>
      <c r="Q121" s="263">
        <f t="shared" si="5"/>
        <v>13.950954415234159</v>
      </c>
      <c r="R121" s="263">
        <f t="shared" si="5"/>
        <v>15.77026916908234</v>
      </c>
      <c r="S121" s="263">
        <f t="shared" si="5"/>
        <v>15.811446724583289</v>
      </c>
      <c r="T121" s="263">
        <f t="shared" si="5"/>
        <v>14.83366668491794</v>
      </c>
      <c r="U121" s="263">
        <f t="shared" si="5"/>
        <v>16.061826647392941</v>
      </c>
      <c r="V121" s="263">
        <f t="shared" si="5"/>
        <v>14.753076422080429</v>
      </c>
      <c r="W121" s="263">
        <f t="shared" si="5"/>
        <v>13.491553195770839</v>
      </c>
      <c r="DA121" s="70"/>
    </row>
    <row r="122" spans="1:105" ht="12" customHeight="1" x14ac:dyDescent="0.25">
      <c r="A122" s="60" t="s">
        <v>1054</v>
      </c>
      <c r="B122" s="264">
        <v>34.357032278644063</v>
      </c>
      <c r="C122" s="264">
        <v>41.633423539862036</v>
      </c>
      <c r="D122" s="264">
        <v>40.961408376369363</v>
      </c>
      <c r="E122" s="264">
        <v>40.868178430215607</v>
      </c>
      <c r="F122" s="264">
        <v>44.005752474009697</v>
      </c>
      <c r="G122" s="264">
        <v>50.807475165547899</v>
      </c>
      <c r="H122" s="264">
        <v>48.036656497982847</v>
      </c>
      <c r="I122" s="264">
        <v>30.214340436040409</v>
      </c>
      <c r="J122" s="264">
        <v>34.889617036459512</v>
      </c>
      <c r="K122" s="264">
        <v>37.15394904808425</v>
      </c>
      <c r="L122" s="264">
        <v>39.36287971124149</v>
      </c>
      <c r="M122" s="264">
        <v>38.111148239336472</v>
      </c>
      <c r="N122" s="264">
        <v>55.678873522364377</v>
      </c>
      <c r="O122" s="264">
        <v>18.25764721312898</v>
      </c>
      <c r="P122" s="264">
        <v>16.514178199014999</v>
      </c>
      <c r="Q122" s="264">
        <v>13.950954415234159</v>
      </c>
      <c r="R122" s="264">
        <v>15.77026916908234</v>
      </c>
      <c r="S122" s="264">
        <v>15.811446724583289</v>
      </c>
      <c r="T122" s="264">
        <v>14.83366668491794</v>
      </c>
      <c r="U122" s="264">
        <v>16.061826647392941</v>
      </c>
      <c r="V122" s="264">
        <v>14.753076422080429</v>
      </c>
      <c r="W122" s="264">
        <v>13.491553195770839</v>
      </c>
      <c r="DA122" s="72" t="s">
        <v>1370</v>
      </c>
    </row>
    <row r="123" spans="1:105" ht="12" customHeight="1" x14ac:dyDescent="0.25">
      <c r="A123" s="64" t="s">
        <v>30</v>
      </c>
      <c r="B123" s="231">
        <v>6.3228097264830616</v>
      </c>
      <c r="C123" s="231">
        <v>8.6472364914090925</v>
      </c>
      <c r="D123" s="231">
        <v>9.7788359394900315</v>
      </c>
      <c r="E123" s="231">
        <v>9.3650886079250792</v>
      </c>
      <c r="F123" s="231">
        <v>9.2558149382351047</v>
      </c>
      <c r="G123" s="231">
        <v>11.18128771727814</v>
      </c>
      <c r="H123" s="231">
        <v>4.0195962983063014</v>
      </c>
      <c r="I123" s="231">
        <v>1.123420063531555</v>
      </c>
      <c r="J123" s="231">
        <v>1.0546294836305821</v>
      </c>
      <c r="K123" s="231">
        <v>0</v>
      </c>
      <c r="L123" s="231">
        <v>0</v>
      </c>
      <c r="M123" s="231">
        <v>0.33442764338796283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DA123" s="73" t="s">
        <v>1371</v>
      </c>
    </row>
    <row r="124" spans="1:105" ht="12" customHeight="1" x14ac:dyDescent="0.25">
      <c r="A124" s="64" t="s">
        <v>32</v>
      </c>
      <c r="B124" s="231">
        <v>19.04040540363545</v>
      </c>
      <c r="C124" s="231">
        <v>22.542917435973798</v>
      </c>
      <c r="D124" s="231">
        <v>20.232031448658681</v>
      </c>
      <c r="E124" s="231">
        <v>21.627086105557201</v>
      </c>
      <c r="F124" s="231">
        <v>23.784763323548709</v>
      </c>
      <c r="G124" s="231">
        <v>27.139138846952509</v>
      </c>
      <c r="H124" s="231">
        <v>30.717570207285121</v>
      </c>
      <c r="I124" s="231">
        <v>22.136380883107389</v>
      </c>
      <c r="J124" s="231">
        <v>27.320343888842409</v>
      </c>
      <c r="K124" s="231">
        <v>31.424603032851611</v>
      </c>
      <c r="L124" s="231">
        <v>33.347399204246983</v>
      </c>
      <c r="M124" s="231">
        <v>31.154602562561209</v>
      </c>
      <c r="N124" s="231">
        <v>40.52612847652923</v>
      </c>
      <c r="O124" s="231">
        <v>0</v>
      </c>
      <c r="P124" s="231">
        <v>0</v>
      </c>
      <c r="Q124" s="231">
        <v>0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0.69655114736186674</v>
      </c>
      <c r="C125" s="231">
        <v>1.627073335348548</v>
      </c>
      <c r="D125" s="231">
        <v>1.3179474804426321</v>
      </c>
      <c r="E125" s="231">
        <v>1.441368599814765</v>
      </c>
      <c r="F125" s="231">
        <v>1.558003204323086</v>
      </c>
      <c r="G125" s="231">
        <v>1.7228713098363719</v>
      </c>
      <c r="H125" s="231">
        <v>2.075854993416784</v>
      </c>
      <c r="I125" s="231">
        <v>0.71075976965512033</v>
      </c>
      <c r="J125" s="231">
        <v>0.60393189680224613</v>
      </c>
      <c r="K125" s="231">
        <v>0.41454315789837448</v>
      </c>
      <c r="L125" s="231">
        <v>0.82182784600152003</v>
      </c>
      <c r="M125" s="231">
        <v>1.349017935751192</v>
      </c>
      <c r="N125" s="231">
        <v>1.381245650257179</v>
      </c>
      <c r="O125" s="231">
        <v>4.9501603298106316</v>
      </c>
      <c r="P125" s="231">
        <v>5.0112061411253217</v>
      </c>
      <c r="Q125" s="231">
        <v>4.1424506473764708</v>
      </c>
      <c r="R125" s="231">
        <v>4.388112364709265</v>
      </c>
      <c r="S125" s="231">
        <v>3.854038726073798</v>
      </c>
      <c r="T125" s="231">
        <v>3.978377482301076</v>
      </c>
      <c r="U125" s="231">
        <v>4.9333982596798016</v>
      </c>
      <c r="V125" s="231">
        <v>4.5368186220997879</v>
      </c>
      <c r="W125" s="231">
        <v>4.6215826488374567</v>
      </c>
      <c r="DA125" s="73" t="s">
        <v>1373</v>
      </c>
    </row>
    <row r="126" spans="1:105" ht="12" customHeight="1" x14ac:dyDescent="0.25">
      <c r="A126" s="64" t="s">
        <v>160</v>
      </c>
      <c r="B126" s="231">
        <v>0.2215155682637423</v>
      </c>
      <c r="C126" s="231">
        <v>0.3445972461193515</v>
      </c>
      <c r="D126" s="231">
        <v>0.46694018667853832</v>
      </c>
      <c r="E126" s="231">
        <v>0.45698337832438057</v>
      </c>
      <c r="F126" s="231">
        <v>0.41026713738747961</v>
      </c>
      <c r="G126" s="231">
        <v>0.54274209967169829</v>
      </c>
      <c r="H126" s="231">
        <v>0.55246535905747407</v>
      </c>
      <c r="I126" s="231">
        <v>0.22378632711006549</v>
      </c>
      <c r="J126" s="231">
        <v>0.18982906453329509</v>
      </c>
      <c r="K126" s="231">
        <v>0.1215418769157324</v>
      </c>
      <c r="L126" s="231">
        <v>0.18526347144631319</v>
      </c>
      <c r="M126" s="231">
        <v>0.13788651795675649</v>
      </c>
      <c r="N126" s="231">
        <v>0.1759153947651636</v>
      </c>
      <c r="O126" s="231">
        <v>0.13844857328261559</v>
      </c>
      <c r="P126" s="231">
        <v>0.1397402954984904</v>
      </c>
      <c r="Q126" s="231">
        <v>0.1162158771490046</v>
      </c>
      <c r="R126" s="231">
        <v>0.15765285720760769</v>
      </c>
      <c r="S126" s="231">
        <v>0.17556081056769929</v>
      </c>
      <c r="T126" s="231">
        <v>0.15148310382580971</v>
      </c>
      <c r="U126" s="231">
        <v>0.17622070916738389</v>
      </c>
      <c r="V126" s="231">
        <v>6.6705197264054841E-2</v>
      </c>
      <c r="W126" s="231">
        <v>6.2865692567559625E-2</v>
      </c>
      <c r="DA126" s="73" t="s">
        <v>1374</v>
      </c>
    </row>
    <row r="127" spans="1:105" ht="12" customHeight="1" x14ac:dyDescent="0.25">
      <c r="A127" s="64" t="s">
        <v>70</v>
      </c>
      <c r="B127" s="231">
        <v>4.5605459738772662</v>
      </c>
      <c r="C127" s="231">
        <v>5.0601439485957984</v>
      </c>
      <c r="D127" s="231">
        <v>5.2732846245429599</v>
      </c>
      <c r="E127" s="231">
        <v>4.4826083985245084</v>
      </c>
      <c r="F127" s="231">
        <v>5.1853643496712056</v>
      </c>
      <c r="G127" s="231">
        <v>5.1700726645655086</v>
      </c>
      <c r="H127" s="231">
        <v>4.077372616760119</v>
      </c>
      <c r="I127" s="231">
        <v>1.5899639353433299</v>
      </c>
      <c r="J127" s="231">
        <v>1.083019676586044</v>
      </c>
      <c r="K127" s="231">
        <v>0.62575154452926995</v>
      </c>
      <c r="L127" s="231">
        <v>1.116491720869236</v>
      </c>
      <c r="M127" s="231">
        <v>1.144797250922756</v>
      </c>
      <c r="N127" s="231">
        <v>1.367117562129863</v>
      </c>
      <c r="O127" s="231">
        <v>1.1448561197963669</v>
      </c>
      <c r="P127" s="231">
        <v>1.331136082683035</v>
      </c>
      <c r="Q127" s="231">
        <v>1.1371801334696621</v>
      </c>
      <c r="R127" s="231">
        <v>0.87453152576160853</v>
      </c>
      <c r="S127" s="231">
        <v>0.94079885116602202</v>
      </c>
      <c r="T127" s="231">
        <v>0.75143217540475815</v>
      </c>
      <c r="U127" s="231">
        <v>0.87397876284075993</v>
      </c>
      <c r="V127" s="231">
        <v>0.7920851095153062</v>
      </c>
      <c r="W127" s="231">
        <v>0.80214298497050462</v>
      </c>
      <c r="DA127" s="73" t="s">
        <v>1375</v>
      </c>
    </row>
    <row r="128" spans="1:105" ht="12" customHeight="1" x14ac:dyDescent="0.25">
      <c r="A128" s="64" t="s">
        <v>34</v>
      </c>
      <c r="B128" s="231">
        <v>1.17975889643096</v>
      </c>
      <c r="C128" s="231">
        <v>1.3628331783536689</v>
      </c>
      <c r="D128" s="231">
        <v>1.5618395122679429</v>
      </c>
      <c r="E128" s="231">
        <v>1.4976047877780541</v>
      </c>
      <c r="F128" s="231">
        <v>1.472869706976434</v>
      </c>
      <c r="G128" s="231">
        <v>2.3312592381626942</v>
      </c>
      <c r="H128" s="231">
        <v>3.4915737329920349</v>
      </c>
      <c r="I128" s="231">
        <v>2.384848537972275</v>
      </c>
      <c r="J128" s="231">
        <v>2.6118704535974619</v>
      </c>
      <c r="K128" s="231">
        <v>2.985030799968388</v>
      </c>
      <c r="L128" s="231">
        <v>2.1663073689951231</v>
      </c>
      <c r="M128" s="231">
        <v>2.4582653791719462</v>
      </c>
      <c r="N128" s="231">
        <v>3.5389882516128091</v>
      </c>
      <c r="O128" s="231">
        <v>9.0630085807565468</v>
      </c>
      <c r="P128" s="231">
        <v>7.4965607733828143</v>
      </c>
      <c r="Q128" s="231">
        <v>6.3332251803695092</v>
      </c>
      <c r="R128" s="231">
        <v>7.7199610216871184</v>
      </c>
      <c r="S128" s="231">
        <v>6.980460474693678</v>
      </c>
      <c r="T128" s="231">
        <v>6.4303678887481066</v>
      </c>
      <c r="U128" s="231">
        <v>6.6316809015137981</v>
      </c>
      <c r="V128" s="231">
        <v>5.7619521817019184</v>
      </c>
      <c r="W128" s="231">
        <v>4.5963805452280297</v>
      </c>
      <c r="DA128" s="73" t="s">
        <v>1376</v>
      </c>
    </row>
    <row r="129" spans="1:105" ht="12" customHeight="1" x14ac:dyDescent="0.25">
      <c r="A129" s="64" t="s">
        <v>162</v>
      </c>
      <c r="B129" s="231">
        <v>1.568321745056132</v>
      </c>
      <c r="C129" s="231">
        <v>0.9490044942297966</v>
      </c>
      <c r="D129" s="231">
        <v>1.104397828390663</v>
      </c>
      <c r="E129" s="231">
        <v>0.92578367942566464</v>
      </c>
      <c r="F129" s="231">
        <v>1.066246640259032</v>
      </c>
      <c r="G129" s="231">
        <v>1.242846285214896</v>
      </c>
      <c r="H129" s="231">
        <v>1.9597046356565611</v>
      </c>
      <c r="I129" s="231">
        <v>1.084406594291996</v>
      </c>
      <c r="J129" s="231">
        <v>0.83255424850322757</v>
      </c>
      <c r="K129" s="231">
        <v>0.36277364482520058</v>
      </c>
      <c r="L129" s="231">
        <v>0.51402490864230044</v>
      </c>
      <c r="M129" s="231">
        <v>0.70278935120583863</v>
      </c>
      <c r="N129" s="231">
        <v>0.74005917175306002</v>
      </c>
      <c r="O129" s="231">
        <v>0.3616579520404975</v>
      </c>
      <c r="P129" s="231">
        <v>0.38741027748664969</v>
      </c>
      <c r="Q129" s="231">
        <v>0.38262376425665989</v>
      </c>
      <c r="R129" s="231">
        <v>0.70896001085415394</v>
      </c>
      <c r="S129" s="231">
        <v>1.571102238549797</v>
      </c>
      <c r="T129" s="231">
        <v>1.47085517308433</v>
      </c>
      <c r="U129" s="231">
        <v>1.4153058757023871</v>
      </c>
      <c r="V129" s="231">
        <v>1.3322713671501061</v>
      </c>
      <c r="W129" s="231">
        <v>1.273663465417233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0.76712381753557968</v>
      </c>
      <c r="C131" s="231">
        <v>1.099617409831978</v>
      </c>
      <c r="D131" s="231">
        <v>1.226131355897913</v>
      </c>
      <c r="E131" s="231">
        <v>1.0716548728659649</v>
      </c>
      <c r="F131" s="231">
        <v>1.2724231736086471</v>
      </c>
      <c r="G131" s="231">
        <v>1.4772570038660859</v>
      </c>
      <c r="H131" s="231">
        <v>1.1425186545084509</v>
      </c>
      <c r="I131" s="231">
        <v>0.96077432502868121</v>
      </c>
      <c r="J131" s="231">
        <v>1.1934383239642501</v>
      </c>
      <c r="K131" s="231">
        <v>1.219704991095677</v>
      </c>
      <c r="L131" s="231">
        <v>1.211565191040014</v>
      </c>
      <c r="M131" s="231">
        <v>0.82936159837881107</v>
      </c>
      <c r="N131" s="231">
        <v>7.9494190153170754</v>
      </c>
      <c r="O131" s="231">
        <v>2.599515657442323</v>
      </c>
      <c r="P131" s="231">
        <v>2.1481246288386919</v>
      </c>
      <c r="Q131" s="231">
        <v>1.839258812612848</v>
      </c>
      <c r="R131" s="231">
        <v>1.921051388862584</v>
      </c>
      <c r="S131" s="231">
        <v>2.2894856235322938</v>
      </c>
      <c r="T131" s="231">
        <v>2.0511508615538601</v>
      </c>
      <c r="U131" s="231">
        <v>2.0312421384888109</v>
      </c>
      <c r="V131" s="231">
        <v>2.2632439443492589</v>
      </c>
      <c r="W131" s="231">
        <v>2.1349178587500579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15.72555811980677</v>
      </c>
      <c r="C134" s="263">
        <v>19.106368944060058</v>
      </c>
      <c r="D134" s="263">
        <v>18.80463013518737</v>
      </c>
      <c r="E134" s="263">
        <v>19.55472835113941</v>
      </c>
      <c r="F134" s="263">
        <v>20.62170182445006</v>
      </c>
      <c r="G134" s="263">
        <v>24.517648405740289</v>
      </c>
      <c r="H134" s="263">
        <v>16.30688725298625</v>
      </c>
      <c r="I134" s="263">
        <v>17.643290795764411</v>
      </c>
      <c r="J134" s="263">
        <v>17.896980703732549</v>
      </c>
      <c r="K134" s="263">
        <v>11.63301179844092</v>
      </c>
      <c r="L134" s="263">
        <v>15.35972449758331</v>
      </c>
      <c r="M134" s="263">
        <v>18.256351270821821</v>
      </c>
      <c r="N134" s="263">
        <v>22.124126596651038</v>
      </c>
      <c r="O134" s="263">
        <v>15.816437513215829</v>
      </c>
      <c r="P134" s="263">
        <v>13.067420247352381</v>
      </c>
      <c r="Q134" s="263">
        <v>10.976450049849991</v>
      </c>
      <c r="R134" s="263">
        <v>11.775879759195981</v>
      </c>
      <c r="S134" s="263">
        <v>12.626009302088759</v>
      </c>
      <c r="T134" s="263">
        <v>11.609311732760981</v>
      </c>
      <c r="U134" s="263">
        <v>12.929153309184811</v>
      </c>
      <c r="V134" s="263">
        <v>11.60208400826086</v>
      </c>
      <c r="W134" s="263">
        <v>10.982519924570131</v>
      </c>
      <c r="DA134" s="70" t="s">
        <v>1382</v>
      </c>
    </row>
    <row r="135" spans="1:105" ht="12" customHeight="1" x14ac:dyDescent="0.25">
      <c r="A135" s="60" t="s">
        <v>1014</v>
      </c>
      <c r="B135" s="264">
        <v>15.72555811980677</v>
      </c>
      <c r="C135" s="264">
        <v>19.106368944060058</v>
      </c>
      <c r="D135" s="264">
        <v>18.80463013518737</v>
      </c>
      <c r="E135" s="264">
        <v>19.55472835113941</v>
      </c>
      <c r="F135" s="264">
        <v>20.62170182445006</v>
      </c>
      <c r="G135" s="264">
        <v>24.517648405740289</v>
      </c>
      <c r="H135" s="264">
        <v>16.30688725298625</v>
      </c>
      <c r="I135" s="264">
        <v>17.643290795764411</v>
      </c>
      <c r="J135" s="264">
        <v>17.896980703732549</v>
      </c>
      <c r="K135" s="264">
        <v>11.63301179844092</v>
      </c>
      <c r="L135" s="264">
        <v>15.35972449758331</v>
      </c>
      <c r="M135" s="264">
        <v>18.256351270821821</v>
      </c>
      <c r="N135" s="264">
        <v>22.124126596651038</v>
      </c>
      <c r="O135" s="264">
        <v>15.816437513215829</v>
      </c>
      <c r="P135" s="264">
        <v>13.067420247352381</v>
      </c>
      <c r="Q135" s="264">
        <v>10.976450049849991</v>
      </c>
      <c r="R135" s="264">
        <v>11.775879759195981</v>
      </c>
      <c r="S135" s="264">
        <v>12.626009302088759</v>
      </c>
      <c r="T135" s="264">
        <v>11.609311732760981</v>
      </c>
      <c r="U135" s="264">
        <v>12.929153309184811</v>
      </c>
      <c r="V135" s="264">
        <v>11.60208400826086</v>
      </c>
      <c r="W135" s="264">
        <v>10.982519924570131</v>
      </c>
      <c r="DA135" s="72" t="s">
        <v>1383</v>
      </c>
    </row>
    <row r="136" spans="1:105" ht="12" customHeight="1" x14ac:dyDescent="0.25">
      <c r="A136" s="59" t="s">
        <v>30</v>
      </c>
      <c r="B136" s="232">
        <v>7.4369195578189098</v>
      </c>
      <c r="C136" s="232">
        <v>9.9360559985729964</v>
      </c>
      <c r="D136" s="232">
        <v>10.24933009065694</v>
      </c>
      <c r="E136" s="232">
        <v>10.984501068536339</v>
      </c>
      <c r="F136" s="232">
        <v>10.92206300973497</v>
      </c>
      <c r="G136" s="232">
        <v>13.80369408779867</v>
      </c>
      <c r="H136" s="232">
        <v>5.1672948476924896</v>
      </c>
      <c r="I136" s="232">
        <v>4.1883805327823973</v>
      </c>
      <c r="J136" s="232">
        <v>5.0145755013738782</v>
      </c>
      <c r="K136" s="232">
        <v>0</v>
      </c>
      <c r="L136" s="232">
        <v>0</v>
      </c>
      <c r="M136" s="232">
        <v>1.6640948009162151</v>
      </c>
      <c r="N136" s="232">
        <v>0</v>
      </c>
      <c r="O136" s="232">
        <v>0</v>
      </c>
      <c r="P136" s="232">
        <v>0</v>
      </c>
      <c r="Q136" s="232">
        <v>0</v>
      </c>
      <c r="R136" s="232">
        <v>0</v>
      </c>
      <c r="S136" s="232">
        <v>0</v>
      </c>
      <c r="T136" s="232">
        <v>0</v>
      </c>
      <c r="U136" s="232">
        <v>0</v>
      </c>
      <c r="V136" s="232">
        <v>0</v>
      </c>
      <c r="W136" s="232">
        <v>0</v>
      </c>
      <c r="DA136" s="71" t="s">
        <v>1384</v>
      </c>
    </row>
    <row r="137" spans="1:105" ht="12" customHeight="1" x14ac:dyDescent="0.25">
      <c r="A137" s="59" t="s">
        <v>33</v>
      </c>
      <c r="B137" s="297">
        <v>0.81928684792449891</v>
      </c>
      <c r="C137" s="297">
        <v>1.869579002478942</v>
      </c>
      <c r="D137" s="297">
        <v>1.381358563820082</v>
      </c>
      <c r="E137" s="297">
        <v>1.690610264105969</v>
      </c>
      <c r="F137" s="297">
        <v>1.8384776792253421</v>
      </c>
      <c r="G137" s="297">
        <v>2.126945403334592</v>
      </c>
      <c r="H137" s="297">
        <v>2.6685652030675371</v>
      </c>
      <c r="I137" s="297">
        <v>2.6498835825934939</v>
      </c>
      <c r="J137" s="297">
        <v>2.8715886870308842</v>
      </c>
      <c r="K137" s="297">
        <v>3.1630284057845408</v>
      </c>
      <c r="L137" s="297">
        <v>4.7857943837246584</v>
      </c>
      <c r="M137" s="297">
        <v>6.7126440580213229</v>
      </c>
      <c r="N137" s="297">
        <v>8.3395296698038006</v>
      </c>
      <c r="O137" s="297">
        <v>11.87148470687606</v>
      </c>
      <c r="P137" s="297">
        <v>9.5325140486010316</v>
      </c>
      <c r="Q137" s="297">
        <v>7.8687609855719831</v>
      </c>
      <c r="R137" s="297">
        <v>8.4306932491808908</v>
      </c>
      <c r="S137" s="297">
        <v>7.4388327060537804</v>
      </c>
      <c r="T137" s="297">
        <v>7.2709617058725184</v>
      </c>
      <c r="U137" s="297">
        <v>8.620826249304681</v>
      </c>
      <c r="V137" s="297">
        <v>7.8236455566710532</v>
      </c>
      <c r="W137" s="297">
        <v>7.5080932726863709</v>
      </c>
      <c r="DA137" s="122" t="s">
        <v>1385</v>
      </c>
    </row>
    <row r="138" spans="1:105" ht="12" customHeight="1" x14ac:dyDescent="0.25">
      <c r="A138" s="59" t="s">
        <v>160</v>
      </c>
      <c r="B138" s="297">
        <v>0.26054768896205982</v>
      </c>
      <c r="C138" s="297">
        <v>0.39595742961321279</v>
      </c>
      <c r="D138" s="297">
        <v>0.4894063194714865</v>
      </c>
      <c r="E138" s="297">
        <v>0.53600500941973184</v>
      </c>
      <c r="F138" s="297">
        <v>0.48412414847007201</v>
      </c>
      <c r="G138" s="297">
        <v>0.67003426634489638</v>
      </c>
      <c r="H138" s="297">
        <v>0.71020848650625568</v>
      </c>
      <c r="I138" s="297">
        <v>0.83432931847789205</v>
      </c>
      <c r="J138" s="297">
        <v>0.90260341781874609</v>
      </c>
      <c r="K138" s="297">
        <v>0.92738331788140538</v>
      </c>
      <c r="L138" s="297">
        <v>1.0788547570770179</v>
      </c>
      <c r="M138" s="297">
        <v>0.68611624124053383</v>
      </c>
      <c r="N138" s="297">
        <v>1.06212218930512</v>
      </c>
      <c r="O138" s="297">
        <v>0.33202765383485189</v>
      </c>
      <c r="P138" s="297">
        <v>0.26581950382426028</v>
      </c>
      <c r="Q138" s="297">
        <v>0.2207569957636735</v>
      </c>
      <c r="R138" s="297">
        <v>0.30289171482105348</v>
      </c>
      <c r="S138" s="297">
        <v>0.33885686999381398</v>
      </c>
      <c r="T138" s="297">
        <v>0.27685352933556018</v>
      </c>
      <c r="U138" s="297">
        <v>0.30793543016327829</v>
      </c>
      <c r="V138" s="297">
        <v>0.115031669469794</v>
      </c>
      <c r="W138" s="297">
        <v>0.1021298371820732</v>
      </c>
      <c r="DA138" s="122" t="s">
        <v>1386</v>
      </c>
    </row>
    <row r="139" spans="1:105" ht="12" customHeight="1" x14ac:dyDescent="0.25">
      <c r="A139" s="59" t="s">
        <v>70</v>
      </c>
      <c r="B139" s="297">
        <v>5.364136359410181</v>
      </c>
      <c r="C139" s="297">
        <v>5.8143285064585104</v>
      </c>
      <c r="D139" s="297">
        <v>5.5270008734542024</v>
      </c>
      <c r="E139" s="297">
        <v>5.2577416834854551</v>
      </c>
      <c r="F139" s="297">
        <v>6.1188427527421343</v>
      </c>
      <c r="G139" s="297">
        <v>6.3826370698852806</v>
      </c>
      <c r="H139" s="297">
        <v>5.2415677971403882</v>
      </c>
      <c r="I139" s="297">
        <v>5.9277684374657289</v>
      </c>
      <c r="J139" s="297">
        <v>5.1495658162507603</v>
      </c>
      <c r="K139" s="297">
        <v>4.7745810601337926</v>
      </c>
      <c r="L139" s="297">
        <v>6.5017264056068296</v>
      </c>
      <c r="M139" s="297">
        <v>5.6964524046647709</v>
      </c>
      <c r="N139" s="297">
        <v>8.2542286879737983</v>
      </c>
      <c r="O139" s="297">
        <v>2.745596306424273</v>
      </c>
      <c r="P139" s="297">
        <v>2.532139579060761</v>
      </c>
      <c r="Q139" s="297">
        <v>2.1601219735667239</v>
      </c>
      <c r="R139" s="297">
        <v>1.6802001447660639</v>
      </c>
      <c r="S139" s="297">
        <v>1.8158731038494551</v>
      </c>
      <c r="T139" s="297">
        <v>1.3733323688450829</v>
      </c>
      <c r="U139" s="297">
        <v>1.527227007316752</v>
      </c>
      <c r="V139" s="297">
        <v>1.365933634061959</v>
      </c>
      <c r="W139" s="297">
        <v>1.303138947586399</v>
      </c>
      <c r="DA139" s="122" t="s">
        <v>1387</v>
      </c>
    </row>
    <row r="140" spans="1:105" ht="12" customHeight="1" x14ac:dyDescent="0.25">
      <c r="A140" s="59" t="s">
        <v>162</v>
      </c>
      <c r="B140" s="297">
        <v>1.8446676656911221</v>
      </c>
      <c r="C140" s="297">
        <v>1.0904480069363951</v>
      </c>
      <c r="D140" s="297">
        <v>1.1575342877846579</v>
      </c>
      <c r="E140" s="297">
        <v>1.0858703255919131</v>
      </c>
      <c r="F140" s="297">
        <v>1.258194234277543</v>
      </c>
      <c r="G140" s="297">
        <v>1.534337578376854</v>
      </c>
      <c r="H140" s="297">
        <v>2.5192509185795808</v>
      </c>
      <c r="I140" s="297">
        <v>4.0429289244449018</v>
      </c>
      <c r="J140" s="297">
        <v>3.958647281258278</v>
      </c>
      <c r="K140" s="297">
        <v>2.7680190146411792</v>
      </c>
      <c r="L140" s="297">
        <v>2.9933489511748079</v>
      </c>
      <c r="M140" s="297">
        <v>3.4970437659789742</v>
      </c>
      <c r="N140" s="297">
        <v>4.4682460495683234</v>
      </c>
      <c r="O140" s="297">
        <v>0.86732884608065319</v>
      </c>
      <c r="P140" s="297">
        <v>0.73694711586632322</v>
      </c>
      <c r="Q140" s="297">
        <v>0.72681009494761351</v>
      </c>
      <c r="R140" s="297">
        <v>1.362094650427973</v>
      </c>
      <c r="S140" s="297">
        <v>3.0324466221917108</v>
      </c>
      <c r="T140" s="297">
        <v>2.6881641287078151</v>
      </c>
      <c r="U140" s="297">
        <v>2.473164622400096</v>
      </c>
      <c r="V140" s="297">
        <v>2.297473148058053</v>
      </c>
      <c r="W140" s="297">
        <v>2.069157867115289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4.3157120783198861</v>
      </c>
      <c r="C142" s="263">
        <f t="shared" si="6"/>
        <v>4.9611994195936671</v>
      </c>
      <c r="D142" s="263">
        <f t="shared" si="6"/>
        <v>4.8788910766901825</v>
      </c>
      <c r="E142" s="263">
        <f t="shared" si="6"/>
        <v>4.890962800940577</v>
      </c>
      <c r="F142" s="263">
        <f t="shared" si="6"/>
        <v>5.2727736786292976</v>
      </c>
      <c r="G142" s="263">
        <f t="shared" si="6"/>
        <v>6.1360309445331662</v>
      </c>
      <c r="H142" s="263">
        <f t="shared" si="6"/>
        <v>5.7969933996681169</v>
      </c>
      <c r="I142" s="263">
        <f t="shared" si="6"/>
        <v>4.1634459893041011</v>
      </c>
      <c r="J142" s="263">
        <f t="shared" si="6"/>
        <v>4.6787512652150927</v>
      </c>
      <c r="K142" s="263">
        <f t="shared" si="6"/>
        <v>4.5659965710747832</v>
      </c>
      <c r="L142" s="263">
        <f t="shared" si="6"/>
        <v>4.9195797118033742</v>
      </c>
      <c r="M142" s="263">
        <f t="shared" si="6"/>
        <v>4.9451448128818951</v>
      </c>
      <c r="N142" s="263">
        <f t="shared" si="6"/>
        <v>6.9860454645101582</v>
      </c>
      <c r="O142" s="263">
        <f t="shared" si="6"/>
        <v>2.3642952693011461</v>
      </c>
      <c r="P142" s="263">
        <f t="shared" si="6"/>
        <v>2.1239827756932415</v>
      </c>
      <c r="Q142" s="263">
        <f t="shared" si="6"/>
        <v>1.832220716929184</v>
      </c>
      <c r="R142" s="263">
        <f t="shared" si="6"/>
        <v>2.2174091842945836</v>
      </c>
      <c r="S142" s="263">
        <f t="shared" si="6"/>
        <v>2.7674144592808285</v>
      </c>
      <c r="T142" s="263">
        <f t="shared" si="6"/>
        <v>2.6080776439078219</v>
      </c>
      <c r="U142" s="263">
        <f t="shared" si="6"/>
        <v>2.7023127378838572</v>
      </c>
      <c r="V142" s="263">
        <f t="shared" si="6"/>
        <v>2.4846774190314331</v>
      </c>
      <c r="W142" s="263">
        <f t="shared" si="6"/>
        <v>2.2331991950597159</v>
      </c>
      <c r="DA142" s="70"/>
    </row>
    <row r="143" spans="1:105" ht="12" customHeight="1" x14ac:dyDescent="0.25">
      <c r="A143" s="60" t="s">
        <v>1024</v>
      </c>
      <c r="B143" s="264">
        <v>0.45174855468416691</v>
      </c>
      <c r="C143" s="264">
        <v>0.27889657639674398</v>
      </c>
      <c r="D143" s="264">
        <v>0.27216641667294628</v>
      </c>
      <c r="E143" s="264">
        <v>0.29472324651473741</v>
      </c>
      <c r="F143" s="264">
        <v>0.32366686955811241</v>
      </c>
      <c r="G143" s="264">
        <v>0.42196841504822308</v>
      </c>
      <c r="H143" s="264">
        <v>0.39455098263203642</v>
      </c>
      <c r="I143" s="264">
        <v>0.76539029029250338</v>
      </c>
      <c r="J143" s="264">
        <v>0.75489059852134344</v>
      </c>
      <c r="K143" s="264">
        <v>0.38747781204757248</v>
      </c>
      <c r="L143" s="264">
        <v>0.492633572918171</v>
      </c>
      <c r="M143" s="264">
        <v>0.6589746499192175</v>
      </c>
      <c r="N143" s="264">
        <v>0.72412113464678307</v>
      </c>
      <c r="O143" s="264">
        <v>0.31094903477230301</v>
      </c>
      <c r="P143" s="264">
        <v>0.26671577817442949</v>
      </c>
      <c r="Q143" s="264">
        <v>0.26322667392865401</v>
      </c>
      <c r="R143" s="264">
        <v>0.44380591341114178</v>
      </c>
      <c r="S143" s="264">
        <v>0.98918015475170451</v>
      </c>
      <c r="T143" s="264">
        <v>0.93980936836410678</v>
      </c>
      <c r="U143" s="264">
        <v>0.89591945614910906</v>
      </c>
      <c r="V143" s="264">
        <v>0.82547272713600306</v>
      </c>
      <c r="W143" s="264">
        <v>0.71587170871412109</v>
      </c>
      <c r="DA143" s="72" t="s">
        <v>1390</v>
      </c>
    </row>
    <row r="144" spans="1:105" ht="12" customHeight="1" x14ac:dyDescent="0.25">
      <c r="A144" s="60" t="s">
        <v>1026</v>
      </c>
      <c r="B144" s="264">
        <v>3.8639635236357188</v>
      </c>
      <c r="C144" s="264">
        <v>4.6823028431969229</v>
      </c>
      <c r="D144" s="264">
        <v>4.6067246600172362</v>
      </c>
      <c r="E144" s="264">
        <v>4.5962395544258392</v>
      </c>
      <c r="F144" s="264">
        <v>4.9491068090711847</v>
      </c>
      <c r="G144" s="264">
        <v>5.7140625294849432</v>
      </c>
      <c r="H144" s="264">
        <v>5.4024424170360801</v>
      </c>
      <c r="I144" s="264">
        <v>3.3980556990115982</v>
      </c>
      <c r="J144" s="264">
        <v>3.923860666693749</v>
      </c>
      <c r="K144" s="264">
        <v>4.1785187590272104</v>
      </c>
      <c r="L144" s="264">
        <v>4.4269461388852029</v>
      </c>
      <c r="M144" s="264">
        <v>4.2861701629626774</v>
      </c>
      <c r="N144" s="264">
        <v>6.2619243298633753</v>
      </c>
      <c r="O144" s="264">
        <v>2.0533462345288429</v>
      </c>
      <c r="P144" s="264">
        <v>1.8572669975188121</v>
      </c>
      <c r="Q144" s="264">
        <v>1.56899404300053</v>
      </c>
      <c r="R144" s="264">
        <v>1.7736032708834419</v>
      </c>
      <c r="S144" s="264">
        <v>1.778234304529124</v>
      </c>
      <c r="T144" s="264">
        <v>1.668268275543715</v>
      </c>
      <c r="U144" s="264">
        <v>1.8063932817347479</v>
      </c>
      <c r="V144" s="264">
        <v>1.65920469189543</v>
      </c>
      <c r="W144" s="264">
        <v>1.517327486345595</v>
      </c>
      <c r="DA144" s="72" t="s">
        <v>1391</v>
      </c>
    </row>
    <row r="145" spans="1:105" ht="12" customHeight="1" x14ac:dyDescent="0.25">
      <c r="A145" s="64" t="s">
        <v>30</v>
      </c>
      <c r="B145" s="231">
        <v>0.71109477535420851</v>
      </c>
      <c r="C145" s="231">
        <v>0.97251142392252932</v>
      </c>
      <c r="D145" s="231">
        <v>1.099776752175835</v>
      </c>
      <c r="E145" s="231">
        <v>1.053244659875118</v>
      </c>
      <c r="F145" s="231">
        <v>1.0409551969683259</v>
      </c>
      <c r="G145" s="231">
        <v>1.257503486810005</v>
      </c>
      <c r="H145" s="231">
        <v>0.45206388463449898</v>
      </c>
      <c r="I145" s="231">
        <v>0.1263454337965236</v>
      </c>
      <c r="J145" s="231">
        <v>0.11860890145137321</v>
      </c>
      <c r="K145" s="231">
        <v>0</v>
      </c>
      <c r="L145" s="231">
        <v>0</v>
      </c>
      <c r="M145" s="231">
        <v>3.761140382750023E-2</v>
      </c>
      <c r="N145" s="231">
        <v>0</v>
      </c>
      <c r="O145" s="231">
        <v>0</v>
      </c>
      <c r="P145" s="231">
        <v>0</v>
      </c>
      <c r="Q145" s="231">
        <v>0</v>
      </c>
      <c r="R145" s="231">
        <v>0</v>
      </c>
      <c r="S145" s="231">
        <v>0</v>
      </c>
      <c r="T145" s="231">
        <v>0</v>
      </c>
      <c r="U145" s="231">
        <v>0</v>
      </c>
      <c r="V145" s="231">
        <v>0</v>
      </c>
      <c r="W145" s="231">
        <v>0</v>
      </c>
      <c r="DA145" s="73" t="s">
        <v>1392</v>
      </c>
    </row>
    <row r="146" spans="1:105" ht="12" customHeight="1" x14ac:dyDescent="0.25">
      <c r="A146" s="64" t="s">
        <v>32</v>
      </c>
      <c r="B146" s="231">
        <v>2.1413791318819748</v>
      </c>
      <c r="C146" s="231">
        <v>2.535289136223732</v>
      </c>
      <c r="D146" s="231">
        <v>2.2753953511654461</v>
      </c>
      <c r="E146" s="231">
        <v>2.4322901686227918</v>
      </c>
      <c r="F146" s="231">
        <v>2.6749533299366788</v>
      </c>
      <c r="G146" s="231">
        <v>3.052203162282217</v>
      </c>
      <c r="H146" s="231">
        <v>3.454651433600286</v>
      </c>
      <c r="I146" s="231">
        <v>2.4895680041259278</v>
      </c>
      <c r="J146" s="231">
        <v>3.0725823867298629</v>
      </c>
      <c r="K146" s="231">
        <v>3.534167878031377</v>
      </c>
      <c r="L146" s="231">
        <v>3.7504151432026558</v>
      </c>
      <c r="M146" s="231">
        <v>3.5038022760170531</v>
      </c>
      <c r="N146" s="231">
        <v>4.5577709074953816</v>
      </c>
      <c r="O146" s="231">
        <v>0</v>
      </c>
      <c r="P146" s="231">
        <v>0</v>
      </c>
      <c r="Q146" s="231">
        <v>0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7.833762252584997E-2</v>
      </c>
      <c r="C147" s="231">
        <v>0.18298879737569751</v>
      </c>
      <c r="D147" s="231">
        <v>0.14822295910765751</v>
      </c>
      <c r="E147" s="231">
        <v>0.16210351489700731</v>
      </c>
      <c r="F147" s="231">
        <v>0.1752208253142393</v>
      </c>
      <c r="G147" s="231">
        <v>0.19376271626534569</v>
      </c>
      <c r="H147" s="231">
        <v>0.23346102509282499</v>
      </c>
      <c r="I147" s="231">
        <v>7.9935595185915115E-2</v>
      </c>
      <c r="J147" s="231">
        <v>6.7921198812463529E-2</v>
      </c>
      <c r="K147" s="231">
        <v>4.6621594906721013E-2</v>
      </c>
      <c r="L147" s="231">
        <v>9.2426866031495067E-2</v>
      </c>
      <c r="M147" s="231">
        <v>0.1517172977630267</v>
      </c>
      <c r="N147" s="231">
        <v>0.15534178757027589</v>
      </c>
      <c r="O147" s="231">
        <v>0.55671976541542312</v>
      </c>
      <c r="P147" s="231">
        <v>0.56358528238666983</v>
      </c>
      <c r="Q147" s="231">
        <v>0.46588069860367942</v>
      </c>
      <c r="R147" s="231">
        <v>0.49350904284567149</v>
      </c>
      <c r="S147" s="231">
        <v>0.43344445281105481</v>
      </c>
      <c r="T147" s="231">
        <v>0.44742821062633842</v>
      </c>
      <c r="U147" s="231">
        <v>0.5548346192525978</v>
      </c>
      <c r="V147" s="231">
        <v>0.51023329160014064</v>
      </c>
      <c r="W147" s="231">
        <v>0.51976627759190308</v>
      </c>
      <c r="DA147" s="73" t="s">
        <v>1394</v>
      </c>
    </row>
    <row r="148" spans="1:105" ht="12" customHeight="1" x14ac:dyDescent="0.25">
      <c r="A148" s="64" t="s">
        <v>160</v>
      </c>
      <c r="B148" s="231">
        <v>2.491274766536147E-2</v>
      </c>
      <c r="C148" s="231">
        <v>3.8755128165657848E-2</v>
      </c>
      <c r="D148" s="231">
        <v>5.2514426578311311E-2</v>
      </c>
      <c r="E148" s="231">
        <v>5.1394634159097848E-2</v>
      </c>
      <c r="F148" s="231">
        <v>4.614069227385053E-2</v>
      </c>
      <c r="G148" s="231">
        <v>6.1039488476903728E-2</v>
      </c>
      <c r="H148" s="231">
        <v>6.2133014812146593E-2</v>
      </c>
      <c r="I148" s="231">
        <v>2.516812855163842E-2</v>
      </c>
      <c r="J148" s="231">
        <v>2.1349125126225579E-2</v>
      </c>
      <c r="K148" s="231">
        <v>1.366920679259398E-2</v>
      </c>
      <c r="L148" s="231">
        <v>2.0835655714525919E-2</v>
      </c>
      <c r="M148" s="231">
        <v>1.550740679418997E-2</v>
      </c>
      <c r="N148" s="231">
        <v>1.9784324300940351E-2</v>
      </c>
      <c r="O148" s="231">
        <v>1.557061834458731E-2</v>
      </c>
      <c r="P148" s="231">
        <v>1.571589187940052E-2</v>
      </c>
      <c r="Q148" s="231">
        <v>1.3070218246126289E-2</v>
      </c>
      <c r="R148" s="231">
        <v>1.7730428073841419E-2</v>
      </c>
      <c r="S148" s="231">
        <v>1.9744445990324131E-2</v>
      </c>
      <c r="T148" s="231">
        <v>1.7036546779795141E-2</v>
      </c>
      <c r="U148" s="231">
        <v>1.9818661484194481E-2</v>
      </c>
      <c r="V148" s="231">
        <v>7.5019997936621964E-3</v>
      </c>
      <c r="W148" s="231">
        <v>7.0701899104404931E-3</v>
      </c>
      <c r="DA148" s="73" t="s">
        <v>1395</v>
      </c>
    </row>
    <row r="149" spans="1:105" ht="12" customHeight="1" x14ac:dyDescent="0.25">
      <c r="A149" s="64" t="s">
        <v>70</v>
      </c>
      <c r="B149" s="231">
        <v>0.51290178814073506</v>
      </c>
      <c r="C149" s="231">
        <v>0.56908907274490073</v>
      </c>
      <c r="D149" s="231">
        <v>0.59305993817307745</v>
      </c>
      <c r="E149" s="231">
        <v>0.50413653898180633</v>
      </c>
      <c r="F149" s="231">
        <v>0.58317198474516596</v>
      </c>
      <c r="G149" s="231">
        <v>0.58145220542941689</v>
      </c>
      <c r="H149" s="231">
        <v>0.4585616981017665</v>
      </c>
      <c r="I149" s="231">
        <v>0.1788152888246316</v>
      </c>
      <c r="J149" s="231">
        <v>0.1218018044099059</v>
      </c>
      <c r="K149" s="231">
        <v>7.0375145423219182E-2</v>
      </c>
      <c r="L149" s="231">
        <v>0.1255662377615073</v>
      </c>
      <c r="M149" s="231">
        <v>0.12874961910704799</v>
      </c>
      <c r="N149" s="231">
        <v>0.1537528721849214</v>
      </c>
      <c r="O149" s="231">
        <v>0.12875623979472739</v>
      </c>
      <c r="P149" s="231">
        <v>0.14970621521579161</v>
      </c>
      <c r="Q149" s="231">
        <v>0.12789296001742409</v>
      </c>
      <c r="R149" s="231">
        <v>9.8354185204546654E-2</v>
      </c>
      <c r="S149" s="231">
        <v>0.1058069397409364</v>
      </c>
      <c r="T149" s="231">
        <v>8.4509817166455586E-2</v>
      </c>
      <c r="U149" s="231">
        <v>9.8292018724448663E-2</v>
      </c>
      <c r="V149" s="231">
        <v>8.9081849269169094E-2</v>
      </c>
      <c r="W149" s="231">
        <v>9.0213008199572828E-2</v>
      </c>
      <c r="DA149" s="73" t="s">
        <v>1396</v>
      </c>
    </row>
    <row r="150" spans="1:105" ht="12" customHeight="1" x14ac:dyDescent="0.25">
      <c r="A150" s="64" t="s">
        <v>34</v>
      </c>
      <c r="B150" s="231">
        <v>0.13268158045558259</v>
      </c>
      <c r="C150" s="231">
        <v>0.15327102897744621</v>
      </c>
      <c r="D150" s="231">
        <v>0.17565227567479841</v>
      </c>
      <c r="E150" s="231">
        <v>0.1684281175936593</v>
      </c>
      <c r="F150" s="231">
        <v>0.16564628681163779</v>
      </c>
      <c r="G150" s="231">
        <v>0.26218506264869251</v>
      </c>
      <c r="H150" s="231">
        <v>0.39267982854129901</v>
      </c>
      <c r="I150" s="231">
        <v>0.26821198307773397</v>
      </c>
      <c r="J150" s="231">
        <v>0.29374400208121743</v>
      </c>
      <c r="K150" s="231">
        <v>0.3357114792239036</v>
      </c>
      <c r="L150" s="231">
        <v>0.24363375121847891</v>
      </c>
      <c r="M150" s="231">
        <v>0.27646880788481781</v>
      </c>
      <c r="N150" s="231">
        <v>0.39801230222399531</v>
      </c>
      <c r="O150" s="231">
        <v>1.0192712306006799</v>
      </c>
      <c r="P150" s="231">
        <v>0.84310068303177554</v>
      </c>
      <c r="Q150" s="231">
        <v>0.71226614934172117</v>
      </c>
      <c r="R150" s="231">
        <v>0.86822539123177755</v>
      </c>
      <c r="S150" s="231">
        <v>0.78505746461585046</v>
      </c>
      <c r="T150" s="231">
        <v>0.72319130372402807</v>
      </c>
      <c r="U150" s="231">
        <v>0.74583197105091337</v>
      </c>
      <c r="V150" s="231">
        <v>0.64801793340190494</v>
      </c>
      <c r="W150" s="231">
        <v>0.51693192309131819</v>
      </c>
      <c r="DA150" s="73" t="s">
        <v>1397</v>
      </c>
    </row>
    <row r="151" spans="1:105" ht="12" customHeight="1" x14ac:dyDescent="0.25">
      <c r="A151" s="64" t="s">
        <v>162</v>
      </c>
      <c r="B151" s="231">
        <v>0.1763812999642696</v>
      </c>
      <c r="C151" s="231">
        <v>0.1067297873614541</v>
      </c>
      <c r="D151" s="231">
        <v>0.12420609818318221</v>
      </c>
      <c r="E151" s="231">
        <v>0.10411825849992221</v>
      </c>
      <c r="F151" s="231">
        <v>0.1199154249338626</v>
      </c>
      <c r="G151" s="231">
        <v>0.13977670343027779</v>
      </c>
      <c r="H151" s="231">
        <v>0.22039817548454521</v>
      </c>
      <c r="I151" s="231">
        <v>0.1219577841052014</v>
      </c>
      <c r="J151" s="231">
        <v>9.3633210854013271E-2</v>
      </c>
      <c r="K151" s="231">
        <v>4.0799336787079317E-2</v>
      </c>
      <c r="L151" s="231">
        <v>5.7809809681047868E-2</v>
      </c>
      <c r="M151" s="231">
        <v>7.9039202100902317E-2</v>
      </c>
      <c r="N151" s="231">
        <v>8.323075234770369E-2</v>
      </c>
      <c r="O151" s="231">
        <v>4.0673860401671161E-2</v>
      </c>
      <c r="P151" s="231">
        <v>4.3570095599336341E-2</v>
      </c>
      <c r="Q151" s="231">
        <v>4.3031780404470803E-2</v>
      </c>
      <c r="R151" s="231">
        <v>7.973318531820954E-2</v>
      </c>
      <c r="S151" s="231">
        <v>0.17669400815600431</v>
      </c>
      <c r="T151" s="231">
        <v>0.16541972226400489</v>
      </c>
      <c r="U151" s="231">
        <v>0.15917237071435331</v>
      </c>
      <c r="V151" s="231">
        <v>0.14983389497969371</v>
      </c>
      <c r="W151" s="231">
        <v>0.14324255750164819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8.6274577647736397E-2</v>
      </c>
      <c r="C153" s="231">
        <v>0.123668468425505</v>
      </c>
      <c r="D153" s="231">
        <v>0.1378968589589287</v>
      </c>
      <c r="E153" s="231">
        <v>0.12052366179643691</v>
      </c>
      <c r="F153" s="231">
        <v>0.1431030680874236</v>
      </c>
      <c r="G153" s="231">
        <v>0.16613970414208379</v>
      </c>
      <c r="H153" s="231">
        <v>0.1284933567687134</v>
      </c>
      <c r="I153" s="231">
        <v>0.10805348134402561</v>
      </c>
      <c r="J153" s="231">
        <v>0.13422003722868711</v>
      </c>
      <c r="K153" s="231">
        <v>0.13717411786231631</v>
      </c>
      <c r="L153" s="231">
        <v>0.1362586752754919</v>
      </c>
      <c r="M153" s="231">
        <v>9.3274149468139569E-2</v>
      </c>
      <c r="N153" s="231">
        <v>0.89403138374015589</v>
      </c>
      <c r="O153" s="231">
        <v>0.29235451997175438</v>
      </c>
      <c r="P153" s="231">
        <v>0.24158882940583831</v>
      </c>
      <c r="Q153" s="231">
        <v>0.20685223638710831</v>
      </c>
      <c r="R153" s="231">
        <v>0.21605103820939539</v>
      </c>
      <c r="S153" s="231">
        <v>0.25748699321495361</v>
      </c>
      <c r="T153" s="231">
        <v>0.23068267498309319</v>
      </c>
      <c r="U153" s="231">
        <v>0.22844364050824051</v>
      </c>
      <c r="V153" s="231">
        <v>0.25453572285085913</v>
      </c>
      <c r="W153" s="231">
        <v>0.24010353005071211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1.0000000000000002</v>
      </c>
      <c r="D160" s="234">
        <f t="shared" si="7"/>
        <v>0.99999999999999989</v>
      </c>
      <c r="E160" s="234">
        <f t="shared" si="7"/>
        <v>1</v>
      </c>
      <c r="F160" s="234">
        <f t="shared" si="7"/>
        <v>1.0000000000000002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0.99999999999999989</v>
      </c>
      <c r="L160" s="234">
        <f t="shared" si="7"/>
        <v>1</v>
      </c>
      <c r="M160" s="234">
        <f t="shared" si="7"/>
        <v>1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1.4134811736133172E-3</v>
      </c>
      <c r="C165" s="270">
        <f t="shared" si="12"/>
        <v>8.7588077471004503E-4</v>
      </c>
      <c r="D165" s="270">
        <f t="shared" si="12"/>
        <v>8.5107387139068502E-4</v>
      </c>
      <c r="E165" s="270">
        <f t="shared" si="12"/>
        <v>1.0045561911559146E-3</v>
      </c>
      <c r="F165" s="270">
        <f t="shared" si="12"/>
        <v>9.249681547086945E-4</v>
      </c>
      <c r="G165" s="270">
        <f t="shared" si="12"/>
        <v>1.1315810705032955E-3</v>
      </c>
      <c r="H165" s="270">
        <f t="shared" si="12"/>
        <v>8.6645839187956739E-4</v>
      </c>
      <c r="I165" s="270">
        <f t="shared" si="12"/>
        <v>1.5334543446226334E-3</v>
      </c>
      <c r="J165" s="270">
        <f t="shared" si="12"/>
        <v>1.4124646850270375E-3</v>
      </c>
      <c r="K165" s="270">
        <f t="shared" si="12"/>
        <v>7.1779437007934716E-4</v>
      </c>
      <c r="L165" s="270">
        <f t="shared" si="12"/>
        <v>9.3639312754374509E-4</v>
      </c>
      <c r="M165" s="270">
        <f t="shared" si="12"/>
        <v>1.1155262809268572E-3</v>
      </c>
      <c r="N165" s="270">
        <f t="shared" si="12"/>
        <v>8.2988930852907154E-4</v>
      </c>
      <c r="O165" s="270">
        <f t="shared" si="12"/>
        <v>9.6594447952169345E-4</v>
      </c>
      <c r="P165" s="270">
        <f t="shared" si="12"/>
        <v>1.0198108743314871E-3</v>
      </c>
      <c r="Q165" s="270">
        <f t="shared" si="12"/>
        <v>1.0926115829242801E-3</v>
      </c>
      <c r="R165" s="270">
        <f t="shared" si="12"/>
        <v>1.3898139648933303E-3</v>
      </c>
      <c r="S165" s="270">
        <f t="shared" si="12"/>
        <v>2.3945684353390093E-3</v>
      </c>
      <c r="T165" s="270">
        <f t="shared" si="12"/>
        <v>2.5553058504647359E-3</v>
      </c>
      <c r="U165" s="270">
        <f t="shared" si="12"/>
        <v>2.4875217362855234E-3</v>
      </c>
      <c r="V165" s="270">
        <f t="shared" si="12"/>
        <v>2.48686085470003E-3</v>
      </c>
      <c r="W165" s="270">
        <f t="shared" si="12"/>
        <v>2.3081711182376631E-3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0.45265934702488358</v>
      </c>
      <c r="C167" s="271">
        <f t="shared" si="14"/>
        <v>0.46189369949281267</v>
      </c>
      <c r="D167" s="271">
        <f t="shared" si="14"/>
        <v>0.4340276115152702</v>
      </c>
      <c r="E167" s="271">
        <f t="shared" si="14"/>
        <v>0.4506770052553753</v>
      </c>
      <c r="F167" s="271">
        <f t="shared" si="14"/>
        <v>0.43781346468101562</v>
      </c>
      <c r="G167" s="271">
        <f t="shared" si="14"/>
        <v>0.45829469644168763</v>
      </c>
      <c r="H167" s="271">
        <f t="shared" si="14"/>
        <v>0.3962363216269037</v>
      </c>
      <c r="I167" s="271">
        <f t="shared" si="14"/>
        <v>0.24223141727658135</v>
      </c>
      <c r="J167" s="271">
        <f t="shared" si="14"/>
        <v>0.25685026344356943</v>
      </c>
      <c r="K167" s="271">
        <f t="shared" si="14"/>
        <v>0.24876821633966811</v>
      </c>
      <c r="L167" s="271">
        <f t="shared" si="14"/>
        <v>0.26579157661331687</v>
      </c>
      <c r="M167" s="271">
        <f t="shared" si="14"/>
        <v>0.25964452597159587</v>
      </c>
      <c r="N167" s="271">
        <f t="shared" si="14"/>
        <v>0.24817787989850382</v>
      </c>
      <c r="O167" s="271">
        <f t="shared" si="14"/>
        <v>0.19777266275427688</v>
      </c>
      <c r="P167" s="271">
        <f t="shared" si="14"/>
        <v>0.22372948167123202</v>
      </c>
      <c r="Q167" s="271">
        <f t="shared" si="14"/>
        <v>0.21413097034398257</v>
      </c>
      <c r="R167" s="271">
        <f t="shared" si="14"/>
        <v>0.1949656878358734</v>
      </c>
      <c r="S167" s="271">
        <f t="shared" si="14"/>
        <v>0.16619734343527076</v>
      </c>
      <c r="T167" s="271">
        <f t="shared" si="14"/>
        <v>0.17644758173268879</v>
      </c>
      <c r="U167" s="271">
        <f t="shared" si="14"/>
        <v>0.19145255599943559</v>
      </c>
      <c r="V167" s="271">
        <f t="shared" si="14"/>
        <v>0.20309392750641314</v>
      </c>
      <c r="W167" s="271">
        <f t="shared" si="14"/>
        <v>0.19884680088164336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0.20235249174569664</v>
      </c>
      <c r="C168" s="271">
        <f t="shared" si="15"/>
        <v>0.20702591472583445</v>
      </c>
      <c r="D168" s="271">
        <f t="shared" si="15"/>
        <v>0.19460496349655079</v>
      </c>
      <c r="E168" s="271">
        <f t="shared" si="15"/>
        <v>0.21060978512475262</v>
      </c>
      <c r="F168" s="271">
        <f t="shared" si="15"/>
        <v>0.2003783537062013</v>
      </c>
      <c r="G168" s="271">
        <f t="shared" si="15"/>
        <v>0.21599448854514938</v>
      </c>
      <c r="H168" s="271">
        <f t="shared" si="15"/>
        <v>0.13137091328994016</v>
      </c>
      <c r="I168" s="271">
        <f t="shared" si="15"/>
        <v>0.13814767589336255</v>
      </c>
      <c r="J168" s="271">
        <f t="shared" si="15"/>
        <v>0.12867975393345743</v>
      </c>
      <c r="K168" s="271">
        <f t="shared" si="15"/>
        <v>7.6072680362104919E-2</v>
      </c>
      <c r="L168" s="271">
        <f t="shared" si="15"/>
        <v>0.10129416180887815</v>
      </c>
      <c r="M168" s="271">
        <f t="shared" si="15"/>
        <v>0.12147523824324635</v>
      </c>
      <c r="N168" s="271">
        <f t="shared" si="15"/>
        <v>9.631310935895035E-2</v>
      </c>
      <c r="O168" s="271">
        <f t="shared" si="15"/>
        <v>0.16733113562229018</v>
      </c>
      <c r="P168" s="271">
        <f t="shared" si="15"/>
        <v>0.17290308689648703</v>
      </c>
      <c r="Q168" s="271">
        <f t="shared" si="15"/>
        <v>0.1645447801200165</v>
      </c>
      <c r="R168" s="271">
        <f t="shared" si="15"/>
        <v>0.1421867349846048</v>
      </c>
      <c r="S168" s="271">
        <f t="shared" si="15"/>
        <v>0.12961796905131376</v>
      </c>
      <c r="T168" s="271">
        <f t="shared" si="15"/>
        <v>0.13487153687845174</v>
      </c>
      <c r="U168" s="271">
        <f t="shared" si="15"/>
        <v>0.1505161005832871</v>
      </c>
      <c r="V168" s="271">
        <f t="shared" si="15"/>
        <v>0.15599008358491698</v>
      </c>
      <c r="W168" s="271">
        <f t="shared" si="15"/>
        <v>0.15809032669376305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0.20235249174569664</v>
      </c>
      <c r="C169" s="320">
        <f t="shared" si="16"/>
        <v>0.20702591472583445</v>
      </c>
      <c r="D169" s="320">
        <f t="shared" si="16"/>
        <v>0.19460496349655079</v>
      </c>
      <c r="E169" s="320">
        <f t="shared" si="16"/>
        <v>0.21060978512475262</v>
      </c>
      <c r="F169" s="320">
        <f t="shared" si="16"/>
        <v>0.2003783537062013</v>
      </c>
      <c r="G169" s="320">
        <f t="shared" si="16"/>
        <v>0.21599448854514938</v>
      </c>
      <c r="H169" s="320">
        <f t="shared" si="16"/>
        <v>0.13137091328994016</v>
      </c>
      <c r="I169" s="320">
        <f t="shared" si="16"/>
        <v>0.13814767589336255</v>
      </c>
      <c r="J169" s="320">
        <f t="shared" si="16"/>
        <v>0.12867975393345743</v>
      </c>
      <c r="K169" s="320">
        <f t="shared" si="16"/>
        <v>7.6072680362104919E-2</v>
      </c>
      <c r="L169" s="320">
        <f t="shared" si="16"/>
        <v>0.10129416180887815</v>
      </c>
      <c r="M169" s="320">
        <f t="shared" si="16"/>
        <v>0.12147523824324635</v>
      </c>
      <c r="N169" s="320">
        <f t="shared" si="16"/>
        <v>9.631310935895035E-2</v>
      </c>
      <c r="O169" s="320">
        <f t="shared" si="16"/>
        <v>0.16733113562229018</v>
      </c>
      <c r="P169" s="320">
        <f t="shared" si="16"/>
        <v>0.17290308689648703</v>
      </c>
      <c r="Q169" s="320">
        <f t="shared" si="16"/>
        <v>0.1645447801200165</v>
      </c>
      <c r="R169" s="320">
        <f t="shared" si="16"/>
        <v>0.1421867349846048</v>
      </c>
      <c r="S169" s="320">
        <f t="shared" si="16"/>
        <v>0.12961796905131376</v>
      </c>
      <c r="T169" s="320">
        <f t="shared" si="16"/>
        <v>0.13487153687845174</v>
      </c>
      <c r="U169" s="320">
        <f t="shared" si="16"/>
        <v>0.1505161005832871</v>
      </c>
      <c r="V169" s="320">
        <f t="shared" si="16"/>
        <v>0.15599008358491698</v>
      </c>
      <c r="W169" s="320">
        <f t="shared" si="16"/>
        <v>0.15809032669376305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1.2499929340312506E-2</v>
      </c>
      <c r="C171" s="271">
        <f t="shared" si="18"/>
        <v>1.2157062504871221E-2</v>
      </c>
      <c r="D171" s="271">
        <f t="shared" si="18"/>
        <v>1.1418887154545521E-2</v>
      </c>
      <c r="E171" s="271">
        <f t="shared" si="18"/>
        <v>1.1908209271364255E-2</v>
      </c>
      <c r="F171" s="271">
        <f t="shared" si="18"/>
        <v>1.1580929140587551E-2</v>
      </c>
      <c r="G171" s="271">
        <f t="shared" si="18"/>
        <v>1.2210081075857377E-2</v>
      </c>
      <c r="H171" s="271">
        <f t="shared" si="18"/>
        <v>1.0549403450944182E-2</v>
      </c>
      <c r="I171" s="271">
        <f t="shared" si="18"/>
        <v>7.2813472054257802E-3</v>
      </c>
      <c r="J171" s="271">
        <f t="shared" si="18"/>
        <v>7.5302933216617688E-3</v>
      </c>
      <c r="K171" s="271">
        <f t="shared" si="18"/>
        <v>6.7338143669083981E-3</v>
      </c>
      <c r="L171" s="271">
        <f t="shared" si="18"/>
        <v>7.3058929313828637E-3</v>
      </c>
      <c r="M171" s="271">
        <f t="shared" si="18"/>
        <v>7.3857742412341667E-3</v>
      </c>
      <c r="N171" s="271">
        <f t="shared" si="18"/>
        <v>6.8461513934273419E-3</v>
      </c>
      <c r="O171" s="271">
        <f t="shared" si="18"/>
        <v>5.6154774137078499E-3</v>
      </c>
      <c r="P171" s="271">
        <f t="shared" si="18"/>
        <v>6.3129530403097274E-3</v>
      </c>
      <c r="Q171" s="271">
        <f t="shared" si="18"/>
        <v>6.1588833990933213E-3</v>
      </c>
      <c r="R171" s="271">
        <f t="shared" si="18"/>
        <v>5.9705081012929491E-3</v>
      </c>
      <c r="S171" s="271">
        <f t="shared" si="18"/>
        <v>6.2375228988152329E-3</v>
      </c>
      <c r="T171" s="271">
        <f t="shared" si="18"/>
        <v>6.650391797076609E-3</v>
      </c>
      <c r="U171" s="271">
        <f t="shared" si="18"/>
        <v>6.924809968451808E-3</v>
      </c>
      <c r="V171" s="271">
        <f t="shared" si="18"/>
        <v>7.3529342028285502E-3</v>
      </c>
      <c r="W171" s="271">
        <f t="shared" si="18"/>
        <v>7.0837669572056446E-3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1.1944575049447153E-3</v>
      </c>
      <c r="C172" s="320">
        <f t="shared" si="19"/>
        <v>6.2095650182258542E-4</v>
      </c>
      <c r="D172" s="320">
        <f t="shared" si="19"/>
        <v>5.7875545283982708E-4</v>
      </c>
      <c r="E172" s="320">
        <f t="shared" si="19"/>
        <v>6.5224775582206564E-4</v>
      </c>
      <c r="F172" s="320">
        <f t="shared" si="19"/>
        <v>6.4624320815739736E-4</v>
      </c>
      <c r="G172" s="320">
        <f t="shared" si="19"/>
        <v>7.6386259616891591E-4</v>
      </c>
      <c r="H172" s="320">
        <f t="shared" si="19"/>
        <v>6.5313464804583009E-4</v>
      </c>
      <c r="I172" s="320">
        <f t="shared" si="19"/>
        <v>1.23145453522964E-3</v>
      </c>
      <c r="J172" s="320">
        <f t="shared" si="19"/>
        <v>1.1152851298427591E-3</v>
      </c>
      <c r="K172" s="320">
        <f t="shared" si="19"/>
        <v>5.2066074079274425E-4</v>
      </c>
      <c r="L172" s="320">
        <f t="shared" si="19"/>
        <v>6.6756942557294246E-4</v>
      </c>
      <c r="M172" s="320">
        <f t="shared" si="19"/>
        <v>9.0097746221629255E-4</v>
      </c>
      <c r="N172" s="320">
        <f t="shared" si="19"/>
        <v>6.4774181723098716E-4</v>
      </c>
      <c r="O172" s="320">
        <f t="shared" si="19"/>
        <v>6.759720588095712E-4</v>
      </c>
      <c r="P172" s="320">
        <f t="shared" si="19"/>
        <v>7.2515866381029704E-4</v>
      </c>
      <c r="Q172" s="320">
        <f t="shared" si="19"/>
        <v>8.1081830286811594E-4</v>
      </c>
      <c r="R172" s="320">
        <f t="shared" si="19"/>
        <v>1.1011088340987418E-3</v>
      </c>
      <c r="S172" s="320">
        <f t="shared" si="19"/>
        <v>2.0866323943557882E-3</v>
      </c>
      <c r="T172" s="320">
        <f t="shared" si="19"/>
        <v>2.2434946926454275E-3</v>
      </c>
      <c r="U172" s="320">
        <f t="shared" si="19"/>
        <v>2.1431535332389288E-3</v>
      </c>
      <c r="V172" s="320">
        <f t="shared" si="19"/>
        <v>2.2805266794912226E-3</v>
      </c>
      <c r="W172" s="320">
        <f t="shared" si="19"/>
        <v>2.1174342796726974E-3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1.130547183536779E-2</v>
      </c>
      <c r="C173" s="320">
        <f t="shared" si="20"/>
        <v>1.1536106003048637E-2</v>
      </c>
      <c r="D173" s="320">
        <f t="shared" si="20"/>
        <v>1.0840131701705695E-2</v>
      </c>
      <c r="E173" s="320">
        <f t="shared" si="20"/>
        <v>1.1255961515542189E-2</v>
      </c>
      <c r="F173" s="320">
        <f t="shared" si="20"/>
        <v>1.0934685932430153E-2</v>
      </c>
      <c r="G173" s="320">
        <f t="shared" si="20"/>
        <v>1.144621847968846E-2</v>
      </c>
      <c r="H173" s="320">
        <f t="shared" si="20"/>
        <v>9.8962688028983517E-3</v>
      </c>
      <c r="I173" s="320">
        <f t="shared" si="20"/>
        <v>6.0498926701961402E-3</v>
      </c>
      <c r="J173" s="320">
        <f t="shared" si="20"/>
        <v>6.4150081918190093E-3</v>
      </c>
      <c r="K173" s="320">
        <f t="shared" si="20"/>
        <v>6.213153626115654E-3</v>
      </c>
      <c r="L173" s="320">
        <f t="shared" si="20"/>
        <v>6.6383235058099207E-3</v>
      </c>
      <c r="M173" s="320">
        <f t="shared" si="20"/>
        <v>6.4847967790178738E-3</v>
      </c>
      <c r="N173" s="320">
        <f t="shared" si="20"/>
        <v>6.1984095761963539E-3</v>
      </c>
      <c r="O173" s="320">
        <f t="shared" si="20"/>
        <v>4.9395053548982786E-3</v>
      </c>
      <c r="P173" s="320">
        <f t="shared" si="20"/>
        <v>5.5877943764994316E-3</v>
      </c>
      <c r="Q173" s="320">
        <f t="shared" si="20"/>
        <v>5.3480650962252057E-3</v>
      </c>
      <c r="R173" s="320">
        <f t="shared" si="20"/>
        <v>4.8693992671942068E-3</v>
      </c>
      <c r="S173" s="320">
        <f t="shared" si="20"/>
        <v>4.1508905044594447E-3</v>
      </c>
      <c r="T173" s="320">
        <f t="shared" si="20"/>
        <v>4.4068971044311815E-3</v>
      </c>
      <c r="U173" s="320">
        <f t="shared" si="20"/>
        <v>4.7816564352128792E-3</v>
      </c>
      <c r="V173" s="320">
        <f t="shared" si="20"/>
        <v>5.0724075233373285E-3</v>
      </c>
      <c r="W173" s="320">
        <f t="shared" si="20"/>
        <v>4.9663326775329477E-3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0.33107475071549397</v>
      </c>
      <c r="C176" s="312">
        <f t="shared" si="23"/>
        <v>0.31804744250177169</v>
      </c>
      <c r="D176" s="312">
        <f t="shared" si="23"/>
        <v>0.35909746396224274</v>
      </c>
      <c r="E176" s="312">
        <f t="shared" si="23"/>
        <v>0.32580044415735188</v>
      </c>
      <c r="F176" s="312">
        <f t="shared" si="23"/>
        <v>0.34930228431748706</v>
      </c>
      <c r="G176" s="312">
        <f t="shared" si="23"/>
        <v>0.31236915286680245</v>
      </c>
      <c r="H176" s="312">
        <f t="shared" si="23"/>
        <v>0.46097690324033241</v>
      </c>
      <c r="I176" s="312">
        <f t="shared" si="23"/>
        <v>0.61080610528000767</v>
      </c>
      <c r="J176" s="312">
        <f t="shared" si="23"/>
        <v>0.60552722461628428</v>
      </c>
      <c r="K176" s="312">
        <f t="shared" si="23"/>
        <v>0.66770749456123912</v>
      </c>
      <c r="L176" s="312">
        <f t="shared" si="23"/>
        <v>0.62467197551887843</v>
      </c>
      <c r="M176" s="312">
        <f t="shared" si="23"/>
        <v>0.6103789352629968</v>
      </c>
      <c r="N176" s="312">
        <f t="shared" si="23"/>
        <v>0.64783297004058937</v>
      </c>
      <c r="O176" s="312">
        <f t="shared" si="23"/>
        <v>0.62831477973020333</v>
      </c>
      <c r="P176" s="312">
        <f t="shared" si="23"/>
        <v>0.59603466751763978</v>
      </c>
      <c r="Q176" s="312">
        <f t="shared" si="23"/>
        <v>0.61407275455398347</v>
      </c>
      <c r="R176" s="312">
        <f t="shared" si="23"/>
        <v>0.65548725511333561</v>
      </c>
      <c r="S176" s="312">
        <f t="shared" si="23"/>
        <v>0.69555259617926124</v>
      </c>
      <c r="T176" s="312">
        <f t="shared" si="23"/>
        <v>0.6794751837413181</v>
      </c>
      <c r="U176" s="312">
        <f t="shared" si="23"/>
        <v>0.64861901171253999</v>
      </c>
      <c r="V176" s="312">
        <f t="shared" si="23"/>
        <v>0.63107619385114133</v>
      </c>
      <c r="W176" s="312">
        <f t="shared" si="23"/>
        <v>0.63367093434915023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</v>
      </c>
      <c r="C178" s="234">
        <f t="shared" si="24"/>
        <v>0.99999999999999989</v>
      </c>
      <c r="D178" s="234">
        <f t="shared" si="24"/>
        <v>1</v>
      </c>
      <c r="E178" s="234">
        <f t="shared" si="24"/>
        <v>1</v>
      </c>
      <c r="F178" s="234">
        <f t="shared" si="24"/>
        <v>0.99999999999999978</v>
      </c>
      <c r="G178" s="234">
        <f t="shared" si="24"/>
        <v>1</v>
      </c>
      <c r="H178" s="234">
        <f t="shared" si="24"/>
        <v>1</v>
      </c>
      <c r="I178" s="234">
        <f t="shared" si="24"/>
        <v>1</v>
      </c>
      <c r="J178" s="234">
        <f t="shared" si="24"/>
        <v>1.0000000000000002</v>
      </c>
      <c r="K178" s="234">
        <f t="shared" si="24"/>
        <v>1</v>
      </c>
      <c r="L178" s="234">
        <f t="shared" si="24"/>
        <v>0.99999999999999989</v>
      </c>
      <c r="M178" s="234">
        <f t="shared" si="24"/>
        <v>0.99999999999999989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1</v>
      </c>
      <c r="R178" s="234">
        <f t="shared" si="24"/>
        <v>1.0000000000000002</v>
      </c>
      <c r="S178" s="234">
        <f t="shared" si="24"/>
        <v>1</v>
      </c>
      <c r="T178" s="234">
        <f t="shared" si="24"/>
        <v>1.0000000000000002</v>
      </c>
      <c r="U178" s="234">
        <f t="shared" si="24"/>
        <v>1</v>
      </c>
      <c r="V178" s="234">
        <f t="shared" si="24"/>
        <v>1</v>
      </c>
      <c r="W178" s="234">
        <f t="shared" si="24"/>
        <v>1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2.3957251873694004E-3</v>
      </c>
      <c r="C183" s="270">
        <f t="shared" si="29"/>
        <v>1.4567576338748978E-3</v>
      </c>
      <c r="D183" s="270">
        <f t="shared" si="29"/>
        <v>1.5061662751194279E-3</v>
      </c>
      <c r="E183" s="270">
        <f t="shared" si="29"/>
        <v>1.6912264476036071E-3</v>
      </c>
      <c r="F183" s="270">
        <f t="shared" si="29"/>
        <v>1.612853590644709E-3</v>
      </c>
      <c r="G183" s="270">
        <f t="shared" si="29"/>
        <v>1.868055239160268E-3</v>
      </c>
      <c r="H183" s="270">
        <f t="shared" si="29"/>
        <v>1.8135057367367547E-3</v>
      </c>
      <c r="I183" s="270">
        <f t="shared" si="29"/>
        <v>4.4853556731806526E-3</v>
      </c>
      <c r="J183" s="270">
        <f t="shared" si="29"/>
        <v>4.0663858826307043E-3</v>
      </c>
      <c r="K183" s="270">
        <f t="shared" si="29"/>
        <v>2.4335258551308101E-3</v>
      </c>
      <c r="L183" s="270">
        <f t="shared" si="29"/>
        <v>2.8204335876312252E-3</v>
      </c>
      <c r="M183" s="270">
        <f t="shared" si="29"/>
        <v>3.2480599594706841E-3</v>
      </c>
      <c r="N183" s="270">
        <f t="shared" si="29"/>
        <v>2.6648756700379146E-3</v>
      </c>
      <c r="O183" s="270">
        <f t="shared" si="29"/>
        <v>2.9848872471373192E-3</v>
      </c>
      <c r="P183" s="270">
        <f t="shared" si="29"/>
        <v>2.8938696368865542E-3</v>
      </c>
      <c r="Q183" s="270">
        <f t="shared" si="29"/>
        <v>3.2445401380566999E-3</v>
      </c>
      <c r="R183" s="270">
        <f t="shared" si="29"/>
        <v>4.6157965769452131E-3</v>
      </c>
      <c r="S183" s="270">
        <f t="shared" si="29"/>
        <v>8.9978811385072813E-3</v>
      </c>
      <c r="T183" s="270">
        <f t="shared" si="29"/>
        <v>9.1158151570329311E-3</v>
      </c>
      <c r="U183" s="270">
        <f t="shared" si="29"/>
        <v>8.1027304221691996E-3</v>
      </c>
      <c r="V183" s="270">
        <f t="shared" si="29"/>
        <v>7.7117427739714492E-3</v>
      </c>
      <c r="W183" s="270">
        <f t="shared" si="29"/>
        <v>7.2149435446303804E-3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0.69623965608177352</v>
      </c>
      <c r="C184" s="271">
        <f t="shared" si="30"/>
        <v>0.69714744492884351</v>
      </c>
      <c r="D184" s="271">
        <f t="shared" si="30"/>
        <v>0.69704900772269551</v>
      </c>
      <c r="E184" s="271">
        <f t="shared" si="30"/>
        <v>0.68854641229463187</v>
      </c>
      <c r="F184" s="271">
        <f t="shared" si="30"/>
        <v>0.69278355716569562</v>
      </c>
      <c r="G184" s="271">
        <f t="shared" si="30"/>
        <v>0.68657686449841293</v>
      </c>
      <c r="H184" s="271">
        <f t="shared" si="30"/>
        <v>0.75260274445314279</v>
      </c>
      <c r="I184" s="271">
        <f t="shared" si="30"/>
        <v>0.64297901595180273</v>
      </c>
      <c r="J184" s="271">
        <f t="shared" si="30"/>
        <v>0.6710444660526026</v>
      </c>
      <c r="K184" s="271">
        <f t="shared" si="30"/>
        <v>0.76536941327875918</v>
      </c>
      <c r="L184" s="271">
        <f t="shared" si="30"/>
        <v>0.72650593507540884</v>
      </c>
      <c r="M184" s="271">
        <f t="shared" si="30"/>
        <v>0.68606252162876347</v>
      </c>
      <c r="N184" s="271">
        <f t="shared" si="30"/>
        <v>0.72320287736135225</v>
      </c>
      <c r="O184" s="271">
        <f t="shared" si="30"/>
        <v>0.5546031340753278</v>
      </c>
      <c r="P184" s="271">
        <f t="shared" si="30"/>
        <v>0.57613310922798033</v>
      </c>
      <c r="Q184" s="271">
        <f t="shared" si="30"/>
        <v>0.57704160739595578</v>
      </c>
      <c r="R184" s="271">
        <f t="shared" si="30"/>
        <v>0.58760904039605411</v>
      </c>
      <c r="S184" s="271">
        <f t="shared" si="30"/>
        <v>0.56673152186083631</v>
      </c>
      <c r="T184" s="271">
        <f t="shared" si="30"/>
        <v>0.57122686544842971</v>
      </c>
      <c r="U184" s="271">
        <f t="shared" si="30"/>
        <v>0.56593423646464902</v>
      </c>
      <c r="V184" s="271">
        <f t="shared" si="30"/>
        <v>0.5715290109305452</v>
      </c>
      <c r="W184" s="271">
        <f t="shared" si="30"/>
        <v>0.56405809455320077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0.69623965608177352</v>
      </c>
      <c r="C185" s="320">
        <f t="shared" si="31"/>
        <v>0.69714744492884351</v>
      </c>
      <c r="D185" s="320">
        <f t="shared" si="31"/>
        <v>0.69704900772269551</v>
      </c>
      <c r="E185" s="320">
        <f t="shared" si="31"/>
        <v>0.68854641229463187</v>
      </c>
      <c r="F185" s="320">
        <f t="shared" si="31"/>
        <v>0.69278355716569562</v>
      </c>
      <c r="G185" s="320">
        <f t="shared" si="31"/>
        <v>0.68657686449841293</v>
      </c>
      <c r="H185" s="320">
        <f t="shared" si="31"/>
        <v>0.75260274445314279</v>
      </c>
      <c r="I185" s="320">
        <f t="shared" si="31"/>
        <v>0.64297901595180273</v>
      </c>
      <c r="J185" s="320">
        <f t="shared" si="31"/>
        <v>0.6710444660526026</v>
      </c>
      <c r="K185" s="320">
        <f t="shared" si="31"/>
        <v>0.76536941327875918</v>
      </c>
      <c r="L185" s="320">
        <f t="shared" si="31"/>
        <v>0.72650593507540884</v>
      </c>
      <c r="M185" s="320">
        <f t="shared" si="31"/>
        <v>0.68606252162876347</v>
      </c>
      <c r="N185" s="320">
        <f t="shared" si="31"/>
        <v>0.72320287736135225</v>
      </c>
      <c r="O185" s="320">
        <f t="shared" si="31"/>
        <v>0.5546031340753278</v>
      </c>
      <c r="P185" s="320">
        <f t="shared" si="31"/>
        <v>0.57613310922798033</v>
      </c>
      <c r="Q185" s="320">
        <f t="shared" si="31"/>
        <v>0.57704160739595578</v>
      </c>
      <c r="R185" s="320">
        <f t="shared" si="31"/>
        <v>0.58760904039605411</v>
      </c>
      <c r="S185" s="320">
        <f t="shared" si="31"/>
        <v>0.56673152186083631</v>
      </c>
      <c r="T185" s="320">
        <f t="shared" si="31"/>
        <v>0.57122686544842971</v>
      </c>
      <c r="U185" s="320">
        <f t="shared" si="31"/>
        <v>0.56593423646464902</v>
      </c>
      <c r="V185" s="320">
        <f t="shared" si="31"/>
        <v>0.5715290109305452</v>
      </c>
      <c r="W185" s="320">
        <f t="shared" si="31"/>
        <v>0.56405809455320077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0.28382846448235616</v>
      </c>
      <c r="C187" s="271">
        <f t="shared" si="33"/>
        <v>0.28494919974529354</v>
      </c>
      <c r="D187" s="271">
        <f t="shared" si="33"/>
        <v>0.28500993234817479</v>
      </c>
      <c r="E187" s="271">
        <f t="shared" si="33"/>
        <v>0.29343133713142572</v>
      </c>
      <c r="F187" s="271">
        <f t="shared" si="33"/>
        <v>0.28914746512778372</v>
      </c>
      <c r="G187" s="271">
        <f t="shared" si="33"/>
        <v>0.29508499801822075</v>
      </c>
      <c r="H187" s="271">
        <f t="shared" si="33"/>
        <v>0.22754686748360206</v>
      </c>
      <c r="I187" s="271">
        <f t="shared" si="33"/>
        <v>0.33440290392399541</v>
      </c>
      <c r="J187" s="271">
        <f t="shared" si="33"/>
        <v>0.30657845630375585</v>
      </c>
      <c r="K187" s="271">
        <f t="shared" si="33"/>
        <v>0.21343471391488988</v>
      </c>
      <c r="L187" s="271">
        <f t="shared" si="33"/>
        <v>0.25248901960606529</v>
      </c>
      <c r="M187" s="271">
        <f t="shared" si="33"/>
        <v>0.29270653019127219</v>
      </c>
      <c r="N187" s="271">
        <f t="shared" si="33"/>
        <v>0.25594261720545952</v>
      </c>
      <c r="O187" s="271">
        <f t="shared" si="33"/>
        <v>0.42791050152976862</v>
      </c>
      <c r="P187" s="271">
        <f t="shared" si="33"/>
        <v>0.4060340846907356</v>
      </c>
      <c r="Q187" s="271">
        <f t="shared" si="33"/>
        <v>0.40436343881602532</v>
      </c>
      <c r="R187" s="271">
        <f t="shared" si="33"/>
        <v>0.39079544395905091</v>
      </c>
      <c r="S187" s="271">
        <f t="shared" si="33"/>
        <v>0.40306828862136845</v>
      </c>
      <c r="T187" s="271">
        <f t="shared" si="33"/>
        <v>0.39817441260788861</v>
      </c>
      <c r="U187" s="271">
        <f t="shared" si="33"/>
        <v>0.40574005617431147</v>
      </c>
      <c r="V187" s="271">
        <f t="shared" si="33"/>
        <v>0.40031186304247962</v>
      </c>
      <c r="W187" s="271">
        <f t="shared" si="33"/>
        <v>0.4089504140925751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0.28382846448235616</v>
      </c>
      <c r="C188" s="320">
        <f t="shared" si="34"/>
        <v>0.28494919974529354</v>
      </c>
      <c r="D188" s="320">
        <f t="shared" si="34"/>
        <v>0.28500993234817479</v>
      </c>
      <c r="E188" s="320">
        <f t="shared" si="34"/>
        <v>0.29343133713142572</v>
      </c>
      <c r="F188" s="320">
        <f t="shared" si="34"/>
        <v>0.28914746512778372</v>
      </c>
      <c r="G188" s="320">
        <f t="shared" si="34"/>
        <v>0.29508499801822075</v>
      </c>
      <c r="H188" s="320">
        <f t="shared" si="34"/>
        <v>0.22754686748360206</v>
      </c>
      <c r="I188" s="320">
        <f t="shared" si="34"/>
        <v>0.33440290392399541</v>
      </c>
      <c r="J188" s="320">
        <f t="shared" si="34"/>
        <v>0.30657845630375585</v>
      </c>
      <c r="K188" s="320">
        <f t="shared" si="34"/>
        <v>0.21343471391488988</v>
      </c>
      <c r="L188" s="320">
        <f t="shared" si="34"/>
        <v>0.25248901960606529</v>
      </c>
      <c r="M188" s="320">
        <f t="shared" si="34"/>
        <v>0.29270653019127219</v>
      </c>
      <c r="N188" s="320">
        <f t="shared" si="34"/>
        <v>0.25594261720545952</v>
      </c>
      <c r="O188" s="320">
        <f t="shared" si="34"/>
        <v>0.42791050152976862</v>
      </c>
      <c r="P188" s="320">
        <f t="shared" si="34"/>
        <v>0.4060340846907356</v>
      </c>
      <c r="Q188" s="320">
        <f t="shared" si="34"/>
        <v>0.40436343881602532</v>
      </c>
      <c r="R188" s="320">
        <f t="shared" si="34"/>
        <v>0.39079544395905091</v>
      </c>
      <c r="S188" s="320">
        <f t="shared" si="34"/>
        <v>0.40306828862136845</v>
      </c>
      <c r="T188" s="320">
        <f t="shared" si="34"/>
        <v>0.39817441260788861</v>
      </c>
      <c r="U188" s="320">
        <f t="shared" si="34"/>
        <v>0.40574005617431147</v>
      </c>
      <c r="V188" s="320">
        <f t="shared" si="34"/>
        <v>0.40031186304247962</v>
      </c>
      <c r="W188" s="320">
        <f t="shared" si="34"/>
        <v>0.4089504140925751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1.7536154248500826E-2</v>
      </c>
      <c r="C190" s="271">
        <f t="shared" si="36"/>
        <v>1.6446597691987992E-2</v>
      </c>
      <c r="D190" s="271">
        <f t="shared" si="36"/>
        <v>1.6434893654010192E-2</v>
      </c>
      <c r="E190" s="271">
        <f t="shared" si="36"/>
        <v>1.6331024126338814E-2</v>
      </c>
      <c r="F190" s="271">
        <f t="shared" si="36"/>
        <v>1.6456124115875905E-2</v>
      </c>
      <c r="G190" s="271">
        <f t="shared" si="36"/>
        <v>1.6470082244206159E-2</v>
      </c>
      <c r="H190" s="271">
        <f t="shared" si="36"/>
        <v>1.8036882326518403E-2</v>
      </c>
      <c r="I190" s="271">
        <f t="shared" si="36"/>
        <v>1.8132724451021279E-2</v>
      </c>
      <c r="J190" s="271">
        <f t="shared" si="36"/>
        <v>1.8310691761010831E-2</v>
      </c>
      <c r="K190" s="271">
        <f t="shared" si="36"/>
        <v>1.8762346951220168E-2</v>
      </c>
      <c r="L190" s="271">
        <f t="shared" si="36"/>
        <v>1.8184611730894525E-2</v>
      </c>
      <c r="M190" s="271">
        <f t="shared" si="36"/>
        <v>1.7982888220493709E-2</v>
      </c>
      <c r="N190" s="271">
        <f t="shared" si="36"/>
        <v>1.8189629763150382E-2</v>
      </c>
      <c r="O190" s="271">
        <f t="shared" si="36"/>
        <v>1.4501477147766251E-2</v>
      </c>
      <c r="P190" s="271">
        <f t="shared" si="36"/>
        <v>1.493893644439747E-2</v>
      </c>
      <c r="Q190" s="271">
        <f t="shared" si="36"/>
        <v>1.5350413649962128E-2</v>
      </c>
      <c r="R190" s="271">
        <f t="shared" si="36"/>
        <v>1.6979719067949893E-2</v>
      </c>
      <c r="S190" s="271">
        <f t="shared" si="36"/>
        <v>2.120230837928793E-2</v>
      </c>
      <c r="T190" s="271">
        <f t="shared" si="36"/>
        <v>2.1482906786648829E-2</v>
      </c>
      <c r="U190" s="271">
        <f t="shared" si="36"/>
        <v>2.022297693887028E-2</v>
      </c>
      <c r="V190" s="271">
        <f t="shared" si="36"/>
        <v>2.0447383253003701E-2</v>
      </c>
      <c r="W190" s="271">
        <f t="shared" si="36"/>
        <v>1.9776547809593668E-2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2.2648481119594516E-3</v>
      </c>
      <c r="C191" s="320">
        <f t="shared" si="37"/>
        <v>1.1553801337546041E-3</v>
      </c>
      <c r="D191" s="320">
        <f t="shared" si="37"/>
        <v>1.1458352154092208E-3</v>
      </c>
      <c r="E191" s="320">
        <f t="shared" si="37"/>
        <v>1.2284614390253329E-3</v>
      </c>
      <c r="F191" s="320">
        <f t="shared" si="37"/>
        <v>1.2606239810820012E-3</v>
      </c>
      <c r="G191" s="320">
        <f t="shared" si="37"/>
        <v>1.4107195772935304E-3</v>
      </c>
      <c r="H191" s="320">
        <f t="shared" si="37"/>
        <v>1.5293093818436224E-3</v>
      </c>
      <c r="I191" s="320">
        <f t="shared" si="37"/>
        <v>4.0296360874092531E-3</v>
      </c>
      <c r="J191" s="320">
        <f t="shared" si="37"/>
        <v>3.5920163985755115E-3</v>
      </c>
      <c r="K191" s="320">
        <f t="shared" si="37"/>
        <v>1.9747501580374993E-3</v>
      </c>
      <c r="L191" s="320">
        <f t="shared" si="37"/>
        <v>2.2494456603658606E-3</v>
      </c>
      <c r="M191" s="320">
        <f t="shared" si="37"/>
        <v>2.9348071393869909E-3</v>
      </c>
      <c r="N191" s="320">
        <f t="shared" si="37"/>
        <v>2.3269128918269044E-3</v>
      </c>
      <c r="O191" s="320">
        <f t="shared" si="37"/>
        <v>2.3368235392465923E-3</v>
      </c>
      <c r="P191" s="320">
        <f t="shared" si="37"/>
        <v>2.3020448086464654E-3</v>
      </c>
      <c r="Q191" s="320">
        <f t="shared" si="37"/>
        <v>2.6935950342891241E-3</v>
      </c>
      <c r="R191" s="320">
        <f t="shared" si="37"/>
        <v>4.0911145966275901E-3</v>
      </c>
      <c r="S191" s="320">
        <f t="shared" si="37"/>
        <v>8.7716309653195386E-3</v>
      </c>
      <c r="T191" s="320">
        <f t="shared" si="37"/>
        <v>8.9536285999215082E-3</v>
      </c>
      <c r="U191" s="320">
        <f t="shared" si="37"/>
        <v>7.8097871662004079E-3</v>
      </c>
      <c r="V191" s="320">
        <f t="shared" si="37"/>
        <v>7.911477813555487E-3</v>
      </c>
      <c r="W191" s="320">
        <f t="shared" si="37"/>
        <v>7.4045092945906835E-3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1.5271306136541374E-2</v>
      </c>
      <c r="C192" s="320">
        <f t="shared" si="38"/>
        <v>1.5291217558233386E-2</v>
      </c>
      <c r="D192" s="320">
        <f t="shared" si="38"/>
        <v>1.5289058438600969E-2</v>
      </c>
      <c r="E192" s="320">
        <f t="shared" si="38"/>
        <v>1.5102562687313482E-2</v>
      </c>
      <c r="F192" s="320">
        <f t="shared" si="38"/>
        <v>1.5195500134793906E-2</v>
      </c>
      <c r="G192" s="320">
        <f t="shared" si="38"/>
        <v>1.5059362666912631E-2</v>
      </c>
      <c r="H192" s="320">
        <f t="shared" si="38"/>
        <v>1.6507572944674781E-2</v>
      </c>
      <c r="I192" s="320">
        <f t="shared" si="38"/>
        <v>1.4103088363612024E-2</v>
      </c>
      <c r="J192" s="320">
        <f t="shared" si="38"/>
        <v>1.471867536243532E-2</v>
      </c>
      <c r="K192" s="320">
        <f t="shared" si="38"/>
        <v>1.6787596793182671E-2</v>
      </c>
      <c r="L192" s="320">
        <f t="shared" si="38"/>
        <v>1.5935166070528667E-2</v>
      </c>
      <c r="M192" s="320">
        <f t="shared" si="38"/>
        <v>1.504808108110672E-2</v>
      </c>
      <c r="N192" s="320">
        <f t="shared" si="38"/>
        <v>1.5862716871323478E-2</v>
      </c>
      <c r="O192" s="320">
        <f t="shared" si="38"/>
        <v>1.2164653608519658E-2</v>
      </c>
      <c r="P192" s="320">
        <f t="shared" si="38"/>
        <v>1.2636891635751006E-2</v>
      </c>
      <c r="Q192" s="320">
        <f t="shared" si="38"/>
        <v>1.2656818615673004E-2</v>
      </c>
      <c r="R192" s="320">
        <f t="shared" si="38"/>
        <v>1.2888604471322306E-2</v>
      </c>
      <c r="S192" s="320">
        <f t="shared" si="38"/>
        <v>1.2430677413968392E-2</v>
      </c>
      <c r="T192" s="320">
        <f t="shared" si="38"/>
        <v>1.2529278186727324E-2</v>
      </c>
      <c r="U192" s="320">
        <f t="shared" si="38"/>
        <v>1.2413189772669871E-2</v>
      </c>
      <c r="V192" s="320">
        <f t="shared" si="38"/>
        <v>1.2535905439448212E-2</v>
      </c>
      <c r="W192" s="320">
        <f t="shared" si="38"/>
        <v>1.2372038515002983E-2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0.99999999999999989</v>
      </c>
      <c r="D197" s="234">
        <f t="shared" si="42"/>
        <v>0.99999999999999989</v>
      </c>
      <c r="E197" s="234">
        <f t="shared" si="42"/>
        <v>0.99999999999999967</v>
      </c>
      <c r="F197" s="234">
        <f t="shared" si="42"/>
        <v>0.99999999999999978</v>
      </c>
      <c r="G197" s="234">
        <f t="shared" si="42"/>
        <v>0.99999999999999978</v>
      </c>
      <c r="H197" s="234">
        <f t="shared" si="42"/>
        <v>0.99999999999999989</v>
      </c>
      <c r="I197" s="234">
        <f t="shared" si="42"/>
        <v>1</v>
      </c>
      <c r="J197" s="234">
        <f t="shared" si="42"/>
        <v>0.99999999999999978</v>
      </c>
      <c r="K197" s="234">
        <f t="shared" si="42"/>
        <v>1</v>
      </c>
      <c r="L197" s="234">
        <f t="shared" si="42"/>
        <v>1</v>
      </c>
      <c r="M197" s="234">
        <f t="shared" si="42"/>
        <v>1.0000000000000002</v>
      </c>
      <c r="N197" s="234">
        <f t="shared" si="42"/>
        <v>0.99999999999999967</v>
      </c>
      <c r="O197" s="234">
        <f t="shared" si="42"/>
        <v>0.99999999999999978</v>
      </c>
      <c r="P197" s="234">
        <f t="shared" si="42"/>
        <v>1</v>
      </c>
      <c r="Q197" s="234">
        <f t="shared" si="42"/>
        <v>1.0000000000000002</v>
      </c>
      <c r="R197" s="234">
        <f t="shared" si="42"/>
        <v>1.0000000000000002</v>
      </c>
      <c r="S197" s="234">
        <f t="shared" si="42"/>
        <v>1</v>
      </c>
      <c r="T197" s="234">
        <f t="shared" si="42"/>
        <v>1</v>
      </c>
      <c r="U197" s="234">
        <f t="shared" si="42"/>
        <v>1.0000000000000004</v>
      </c>
      <c r="V197" s="234">
        <f t="shared" si="42"/>
        <v>0.99999999999999967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4.5119124474825934E-3</v>
      </c>
      <c r="C202" s="270">
        <f t="shared" si="47"/>
        <v>2.7539196003982308E-3</v>
      </c>
      <c r="D202" s="270">
        <f t="shared" si="47"/>
        <v>2.8472641681153571E-3</v>
      </c>
      <c r="E202" s="270">
        <f t="shared" si="47"/>
        <v>3.1950279491538697E-3</v>
      </c>
      <c r="F202" s="270">
        <f t="shared" si="47"/>
        <v>3.0473254186614319E-3</v>
      </c>
      <c r="G202" s="270">
        <f t="shared" si="47"/>
        <v>3.5266256263669121E-3</v>
      </c>
      <c r="H202" s="270">
        <f t="shared" si="47"/>
        <v>3.4298942770047882E-3</v>
      </c>
      <c r="I202" s="270">
        <f t="shared" si="47"/>
        <v>8.3790659545634506E-3</v>
      </c>
      <c r="J202" s="270">
        <f t="shared" si="47"/>
        <v>7.6145438584026481E-3</v>
      </c>
      <c r="K202" s="270">
        <f t="shared" si="47"/>
        <v>4.5964926544396108E-3</v>
      </c>
      <c r="L202" s="270">
        <f t="shared" si="47"/>
        <v>5.3151021913633838E-3</v>
      </c>
      <c r="M202" s="270">
        <f t="shared" si="47"/>
        <v>6.0998777504346667E-3</v>
      </c>
      <c r="N202" s="270">
        <f t="shared" si="47"/>
        <v>5.0210834127993815E-3</v>
      </c>
      <c r="O202" s="270">
        <f t="shared" si="47"/>
        <v>5.5925745012057656E-3</v>
      </c>
      <c r="P202" s="270">
        <f t="shared" si="47"/>
        <v>5.4266306219509274E-3</v>
      </c>
      <c r="Q202" s="270">
        <f t="shared" si="47"/>
        <v>6.0762973930247304E-3</v>
      </c>
      <c r="R202" s="270">
        <f t="shared" si="47"/>
        <v>8.605478472334907E-3</v>
      </c>
      <c r="S202" s="270">
        <f t="shared" si="47"/>
        <v>1.6500694481189883E-2</v>
      </c>
      <c r="T202" s="270">
        <f t="shared" si="47"/>
        <v>1.6709799786253428E-2</v>
      </c>
      <c r="U202" s="270">
        <f t="shared" si="47"/>
        <v>1.490686593367258E-2</v>
      </c>
      <c r="V202" s="270">
        <f t="shared" si="47"/>
        <v>1.4190995799960244E-2</v>
      </c>
      <c r="W202" s="270">
        <f t="shared" si="47"/>
        <v>1.3296708611516004E-2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0.62873315526072715</v>
      </c>
      <c r="C203" s="271">
        <f t="shared" si="48"/>
        <v>0.63193518447507924</v>
      </c>
      <c r="D203" s="271">
        <f t="shared" si="48"/>
        <v>0.63183270035535422</v>
      </c>
      <c r="E203" s="271">
        <f t="shared" si="48"/>
        <v>0.62372056223939687</v>
      </c>
      <c r="F203" s="271">
        <f t="shared" si="48"/>
        <v>0.62763246838490949</v>
      </c>
      <c r="G203" s="271">
        <f t="shared" si="48"/>
        <v>0.62150231631918573</v>
      </c>
      <c r="H203" s="271">
        <f t="shared" si="48"/>
        <v>0.6825139611058576</v>
      </c>
      <c r="I203" s="271">
        <f t="shared" si="48"/>
        <v>0.57594294630630327</v>
      </c>
      <c r="J203" s="271">
        <f t="shared" si="48"/>
        <v>0.60251871983018146</v>
      </c>
      <c r="K203" s="271">
        <f t="shared" si="48"/>
        <v>0.69317940343455797</v>
      </c>
      <c r="L203" s="271">
        <f t="shared" si="48"/>
        <v>0.65647599415768532</v>
      </c>
      <c r="M203" s="271">
        <f t="shared" si="48"/>
        <v>0.61779548594536327</v>
      </c>
      <c r="N203" s="271">
        <f t="shared" si="48"/>
        <v>0.65337809705033278</v>
      </c>
      <c r="O203" s="271">
        <f t="shared" si="48"/>
        <v>0.49825321441409409</v>
      </c>
      <c r="P203" s="271">
        <f t="shared" si="48"/>
        <v>0.51803377263040762</v>
      </c>
      <c r="Q203" s="271">
        <f t="shared" si="48"/>
        <v>0.51817557880485254</v>
      </c>
      <c r="R203" s="271">
        <f t="shared" si="48"/>
        <v>0.52529198283724121</v>
      </c>
      <c r="S203" s="271">
        <f t="shared" si="48"/>
        <v>0.49833717079119222</v>
      </c>
      <c r="T203" s="271">
        <f t="shared" si="48"/>
        <v>0.50207465964733955</v>
      </c>
      <c r="U203" s="271">
        <f t="shared" si="48"/>
        <v>0.49923481613115345</v>
      </c>
      <c r="V203" s="271">
        <f t="shared" si="48"/>
        <v>0.50429255713913523</v>
      </c>
      <c r="W203" s="271">
        <f t="shared" si="48"/>
        <v>0.49844700675529041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0.62873315526072715</v>
      </c>
      <c r="C204" s="320">
        <f t="shared" si="49"/>
        <v>0.63193518447507924</v>
      </c>
      <c r="D204" s="320">
        <f t="shared" si="49"/>
        <v>0.63183270035535422</v>
      </c>
      <c r="E204" s="320">
        <f t="shared" si="49"/>
        <v>0.62372056223939687</v>
      </c>
      <c r="F204" s="320">
        <f t="shared" si="49"/>
        <v>0.62763246838490949</v>
      </c>
      <c r="G204" s="320">
        <f t="shared" si="49"/>
        <v>0.62150231631918573</v>
      </c>
      <c r="H204" s="320">
        <f t="shared" si="49"/>
        <v>0.6825139611058576</v>
      </c>
      <c r="I204" s="320">
        <f t="shared" si="49"/>
        <v>0.57594294630630327</v>
      </c>
      <c r="J204" s="320">
        <f t="shared" si="49"/>
        <v>0.60251871983018146</v>
      </c>
      <c r="K204" s="320">
        <f t="shared" si="49"/>
        <v>0.69317940343455797</v>
      </c>
      <c r="L204" s="320">
        <f t="shared" si="49"/>
        <v>0.65647599415768532</v>
      </c>
      <c r="M204" s="320">
        <f t="shared" si="49"/>
        <v>0.61779548594536327</v>
      </c>
      <c r="N204" s="320">
        <f t="shared" si="49"/>
        <v>0.65337809705033278</v>
      </c>
      <c r="O204" s="320">
        <f t="shared" si="49"/>
        <v>0.49825321441409409</v>
      </c>
      <c r="P204" s="320">
        <f t="shared" si="49"/>
        <v>0.51803377263040762</v>
      </c>
      <c r="Q204" s="320">
        <f t="shared" si="49"/>
        <v>0.51817557880485254</v>
      </c>
      <c r="R204" s="320">
        <f t="shared" si="49"/>
        <v>0.52529198283724121</v>
      </c>
      <c r="S204" s="320">
        <f t="shared" si="49"/>
        <v>0.49833717079119222</v>
      </c>
      <c r="T204" s="320">
        <f t="shared" si="49"/>
        <v>0.50207465964733955</v>
      </c>
      <c r="U204" s="320">
        <f t="shared" si="49"/>
        <v>0.49923481613115345</v>
      </c>
      <c r="V204" s="320">
        <f t="shared" si="49"/>
        <v>0.50429255713913523</v>
      </c>
      <c r="W204" s="320">
        <f t="shared" si="49"/>
        <v>0.49844700675529041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0.2877774685169131</v>
      </c>
      <c r="C206" s="271">
        <f t="shared" si="51"/>
        <v>0.29000706059527503</v>
      </c>
      <c r="D206" s="271">
        <f t="shared" si="51"/>
        <v>0.29006278613099334</v>
      </c>
      <c r="E206" s="271">
        <f t="shared" si="51"/>
        <v>0.29843968168137902</v>
      </c>
      <c r="F206" s="271">
        <f t="shared" si="51"/>
        <v>0.29411722083428476</v>
      </c>
      <c r="G206" s="271">
        <f t="shared" si="51"/>
        <v>0.2999120744578857</v>
      </c>
      <c r="H206" s="271">
        <f t="shared" si="51"/>
        <v>0.23169135871914023</v>
      </c>
      <c r="I206" s="271">
        <f t="shared" si="51"/>
        <v>0.33631476765021534</v>
      </c>
      <c r="J206" s="271">
        <f t="shared" si="51"/>
        <v>0.30906804999234944</v>
      </c>
      <c r="K206" s="271">
        <f t="shared" si="51"/>
        <v>0.21703653003761222</v>
      </c>
      <c r="L206" s="271">
        <f t="shared" si="51"/>
        <v>0.25616241706674497</v>
      </c>
      <c r="M206" s="271">
        <f t="shared" si="51"/>
        <v>0.29594205176178084</v>
      </c>
      <c r="N206" s="271">
        <f t="shared" si="51"/>
        <v>0.25962126781918898</v>
      </c>
      <c r="O206" s="271">
        <f t="shared" si="51"/>
        <v>0.43163233134839829</v>
      </c>
      <c r="P206" s="271">
        <f t="shared" si="51"/>
        <v>0.40991231460047411</v>
      </c>
      <c r="Q206" s="271">
        <f t="shared" si="51"/>
        <v>0.4076945697416004</v>
      </c>
      <c r="R206" s="271">
        <f t="shared" si="51"/>
        <v>0.39224284392610254</v>
      </c>
      <c r="S206" s="271">
        <f t="shared" si="51"/>
        <v>0.39794016724627157</v>
      </c>
      <c r="T206" s="271">
        <f t="shared" si="51"/>
        <v>0.39294001683967866</v>
      </c>
      <c r="U206" s="271">
        <f t="shared" si="51"/>
        <v>0.40186484493593128</v>
      </c>
      <c r="V206" s="271">
        <f t="shared" si="51"/>
        <v>0.39658471530128975</v>
      </c>
      <c r="W206" s="271">
        <f t="shared" si="51"/>
        <v>0.40575047984455215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0.2877774685169131</v>
      </c>
      <c r="C207" s="320">
        <f t="shared" si="52"/>
        <v>0.29000706059527503</v>
      </c>
      <c r="D207" s="320">
        <f t="shared" si="52"/>
        <v>0.29006278613099334</v>
      </c>
      <c r="E207" s="320">
        <f t="shared" si="52"/>
        <v>0.29843968168137902</v>
      </c>
      <c r="F207" s="320">
        <f t="shared" si="52"/>
        <v>0.29411722083428476</v>
      </c>
      <c r="G207" s="320">
        <f t="shared" si="52"/>
        <v>0.2999120744578857</v>
      </c>
      <c r="H207" s="320">
        <f t="shared" si="52"/>
        <v>0.23169135871914023</v>
      </c>
      <c r="I207" s="320">
        <f t="shared" si="52"/>
        <v>0.33631476765021534</v>
      </c>
      <c r="J207" s="320">
        <f t="shared" si="52"/>
        <v>0.30906804999234944</v>
      </c>
      <c r="K207" s="320">
        <f t="shared" si="52"/>
        <v>0.21703653003761222</v>
      </c>
      <c r="L207" s="320">
        <f t="shared" si="52"/>
        <v>0.25616241706674497</v>
      </c>
      <c r="M207" s="320">
        <f t="shared" si="52"/>
        <v>0.29594205176178084</v>
      </c>
      <c r="N207" s="320">
        <f t="shared" si="52"/>
        <v>0.25962126781918898</v>
      </c>
      <c r="O207" s="320">
        <f t="shared" si="52"/>
        <v>0.43163233134839829</v>
      </c>
      <c r="P207" s="320">
        <f t="shared" si="52"/>
        <v>0.40991231460047411</v>
      </c>
      <c r="Q207" s="320">
        <f t="shared" si="52"/>
        <v>0.4076945697416004</v>
      </c>
      <c r="R207" s="320">
        <f t="shared" si="52"/>
        <v>0.39224284392610254</v>
      </c>
      <c r="S207" s="320">
        <f t="shared" si="52"/>
        <v>0.39794016724627157</v>
      </c>
      <c r="T207" s="320">
        <f t="shared" si="52"/>
        <v>0.39294001683967866</v>
      </c>
      <c r="U207" s="320">
        <f t="shared" si="52"/>
        <v>0.40186484493593128</v>
      </c>
      <c r="V207" s="320">
        <f t="shared" si="52"/>
        <v>0.39658471530128975</v>
      </c>
      <c r="W207" s="320">
        <f t="shared" si="52"/>
        <v>0.40575047984455215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7.8977463774877035E-2</v>
      </c>
      <c r="C209" s="271">
        <f t="shared" si="54"/>
        <v>7.5303835329247337E-2</v>
      </c>
      <c r="D209" s="271">
        <f t="shared" si="54"/>
        <v>7.5257249345537069E-2</v>
      </c>
      <c r="E209" s="271">
        <f t="shared" si="54"/>
        <v>7.4644728130069921E-2</v>
      </c>
      <c r="F209" s="271">
        <f t="shared" si="54"/>
        <v>7.5202985362144051E-2</v>
      </c>
      <c r="G209" s="271">
        <f t="shared" si="54"/>
        <v>7.5058983596561463E-2</v>
      </c>
      <c r="H209" s="271">
        <f t="shared" si="54"/>
        <v>8.2364785897997311E-2</v>
      </c>
      <c r="I209" s="271">
        <f t="shared" si="54"/>
        <v>7.9363220088917857E-2</v>
      </c>
      <c r="J209" s="271">
        <f t="shared" si="54"/>
        <v>8.0798686319066185E-2</v>
      </c>
      <c r="K209" s="271">
        <f t="shared" si="54"/>
        <v>8.5187573873390279E-2</v>
      </c>
      <c r="L209" s="271">
        <f t="shared" si="54"/>
        <v>8.2046486584206241E-2</v>
      </c>
      <c r="M209" s="271">
        <f t="shared" si="54"/>
        <v>8.0162584542421353E-2</v>
      </c>
      <c r="N209" s="271">
        <f t="shared" si="54"/>
        <v>8.1979551717678595E-2</v>
      </c>
      <c r="O209" s="271">
        <f t="shared" si="54"/>
        <v>6.4521879736301718E-2</v>
      </c>
      <c r="P209" s="271">
        <f t="shared" si="54"/>
        <v>6.6627282147167496E-2</v>
      </c>
      <c r="Q209" s="271">
        <f t="shared" si="54"/>
        <v>6.8053554060522409E-2</v>
      </c>
      <c r="R209" s="271">
        <f t="shared" si="54"/>
        <v>7.3859694764321485E-2</v>
      </c>
      <c r="S209" s="271">
        <f t="shared" si="54"/>
        <v>8.7221967481346419E-2</v>
      </c>
      <c r="T209" s="271">
        <f t="shared" si="54"/>
        <v>8.827552372672845E-2</v>
      </c>
      <c r="U209" s="271">
        <f t="shared" si="54"/>
        <v>8.3993472999243035E-2</v>
      </c>
      <c r="V209" s="271">
        <f t="shared" si="54"/>
        <v>8.4931731759614493E-2</v>
      </c>
      <c r="W209" s="271">
        <f t="shared" si="54"/>
        <v>8.2505804788641349E-2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8.2669915104279477E-3</v>
      </c>
      <c r="C210" s="320">
        <f t="shared" si="55"/>
        <v>4.2332468596054471E-3</v>
      </c>
      <c r="D210" s="320">
        <f t="shared" si="55"/>
        <v>4.1981867520872159E-3</v>
      </c>
      <c r="E210" s="320">
        <f t="shared" si="55"/>
        <v>4.4979971234852655E-3</v>
      </c>
      <c r="F210" s="320">
        <f t="shared" si="55"/>
        <v>4.616301843609053E-3</v>
      </c>
      <c r="G210" s="320">
        <f t="shared" si="55"/>
        <v>5.1617276101891115E-3</v>
      </c>
      <c r="H210" s="320">
        <f t="shared" si="55"/>
        <v>5.6058554788405695E-3</v>
      </c>
      <c r="I210" s="320">
        <f t="shared" si="55"/>
        <v>1.4589798503080306E-2</v>
      </c>
      <c r="J210" s="320">
        <f t="shared" si="55"/>
        <v>1.3036420450176275E-2</v>
      </c>
      <c r="K210" s="320">
        <f t="shared" si="55"/>
        <v>7.2291545173746021E-3</v>
      </c>
      <c r="L210" s="320">
        <f t="shared" si="55"/>
        <v>8.2159160333117025E-3</v>
      </c>
      <c r="M210" s="320">
        <f t="shared" si="55"/>
        <v>1.0682217222002192E-2</v>
      </c>
      <c r="N210" s="320">
        <f t="shared" si="55"/>
        <v>8.49738615490136E-3</v>
      </c>
      <c r="O210" s="320">
        <f t="shared" si="55"/>
        <v>8.4858335954070552E-3</v>
      </c>
      <c r="P210" s="320">
        <f t="shared" si="55"/>
        <v>8.3666155907168149E-3</v>
      </c>
      <c r="Q210" s="320">
        <f t="shared" si="55"/>
        <v>9.7769392731233504E-3</v>
      </c>
      <c r="R210" s="320">
        <f t="shared" si="55"/>
        <v>1.4782733620531929E-2</v>
      </c>
      <c r="S210" s="320">
        <f t="shared" si="55"/>
        <v>3.1176479186774079E-2</v>
      </c>
      <c r="T210" s="320">
        <f t="shared" si="55"/>
        <v>3.1809698760087816E-2</v>
      </c>
      <c r="U210" s="320">
        <f t="shared" si="55"/>
        <v>2.7847031024427243E-2</v>
      </c>
      <c r="V210" s="320">
        <f t="shared" si="55"/>
        <v>2.8216470958762122E-2</v>
      </c>
      <c r="W210" s="320">
        <f t="shared" si="55"/>
        <v>2.6447963792723399E-2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7.0710472264449084E-2</v>
      </c>
      <c r="C211" s="320">
        <f t="shared" si="56"/>
        <v>7.1070588469641885E-2</v>
      </c>
      <c r="D211" s="320">
        <f t="shared" si="56"/>
        <v>7.1059062593449851E-2</v>
      </c>
      <c r="E211" s="320">
        <f t="shared" si="56"/>
        <v>7.0146731006584653E-2</v>
      </c>
      <c r="F211" s="320">
        <f t="shared" si="56"/>
        <v>7.058668351853499E-2</v>
      </c>
      <c r="G211" s="320">
        <f t="shared" si="56"/>
        <v>6.989725598637235E-2</v>
      </c>
      <c r="H211" s="320">
        <f t="shared" si="56"/>
        <v>7.6758930419156726E-2</v>
      </c>
      <c r="I211" s="320">
        <f t="shared" si="56"/>
        <v>6.4773421585837571E-2</v>
      </c>
      <c r="J211" s="320">
        <f t="shared" si="56"/>
        <v>6.7762265868889907E-2</v>
      </c>
      <c r="K211" s="320">
        <f t="shared" si="56"/>
        <v>7.7958419356015662E-2</v>
      </c>
      <c r="L211" s="320">
        <f t="shared" si="56"/>
        <v>7.3830570550894536E-2</v>
      </c>
      <c r="M211" s="320">
        <f t="shared" si="56"/>
        <v>6.9480367320419165E-2</v>
      </c>
      <c r="N211" s="320">
        <f t="shared" si="56"/>
        <v>7.348216556277723E-2</v>
      </c>
      <c r="O211" s="320">
        <f t="shared" si="56"/>
        <v>5.6036046140894663E-2</v>
      </c>
      <c r="P211" s="320">
        <f t="shared" si="56"/>
        <v>5.826066655645068E-2</v>
      </c>
      <c r="Q211" s="320">
        <f t="shared" si="56"/>
        <v>5.8276614787399067E-2</v>
      </c>
      <c r="R211" s="320">
        <f t="shared" si="56"/>
        <v>5.9076961143789561E-2</v>
      </c>
      <c r="S211" s="320">
        <f t="shared" si="56"/>
        <v>5.6045488294572343E-2</v>
      </c>
      <c r="T211" s="320">
        <f t="shared" si="56"/>
        <v>5.646582496664064E-2</v>
      </c>
      <c r="U211" s="320">
        <f t="shared" si="56"/>
        <v>5.6146441974815782E-2</v>
      </c>
      <c r="V211" s="320">
        <f t="shared" si="56"/>
        <v>5.6715260800852367E-2</v>
      </c>
      <c r="W211" s="320">
        <f t="shared" si="56"/>
        <v>5.6057840995917964E-2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1.3752652601353148</v>
      </c>
      <c r="C217" s="322">
        <f>IF(C$5=0,0,(C$5-C$16-C$59)/(CHI_fec!C$5-CHI_fec!C$16))</f>
        <v>1.4224279929536692</v>
      </c>
      <c r="D217" s="322">
        <f>IF(D$5=0,0,(D$5-D$16-D$59)/(CHI_fec!D$5-CHI_fec!D$16))</f>
        <v>1.362571386132889</v>
      </c>
      <c r="E217" s="322">
        <f>IF(E$5=0,0,(E$5-E$16-E$59)/(CHI_fec!E$5-CHI_fec!E$16))</f>
        <v>1.4701995802204393</v>
      </c>
      <c r="F217" s="322">
        <f>IF(F$5=0,0,(F$5-F$16-F$59)/(CHI_fec!F$5-CHI_fec!F$16))</f>
        <v>1.4257059036221797</v>
      </c>
      <c r="G217" s="322">
        <f>IF(G$5=0,0,(G$5-G$16-G$59)/(CHI_fec!G$5-CHI_fec!G$16))</f>
        <v>1.4650572658145804</v>
      </c>
      <c r="H217" s="322">
        <f>IF(H$5=0,0,(H$5-H$16-H$59)/(CHI_fec!H$5-CHI_fec!H$16))</f>
        <v>1.1207629465921809</v>
      </c>
      <c r="I217" s="322">
        <f>IF(I$5=0,0,(I$5-I$16-I$59)/(CHI_fec!I$5-CHI_fec!I$16))</f>
        <v>0.84539715646678126</v>
      </c>
      <c r="J217" s="322">
        <f>IF(J$5=0,0,(J$5-J$16-J$59)/(CHI_fec!J$5-CHI_fec!J$16))</f>
        <v>0.89266729722197602</v>
      </c>
      <c r="K217" s="322">
        <f>IF(K$5=0,0,(K$5-K$16-K$59)/(CHI_fec!K$5-CHI_fec!K$16))</f>
        <v>0.80028834796105897</v>
      </c>
      <c r="L217" s="322">
        <f>IF(L$5=0,0,(L$5-L$16-L$59)/(CHI_fec!L$5-CHI_fec!L$16))</f>
        <v>0.83751393733820012</v>
      </c>
      <c r="M217" s="322">
        <f>IF(M$5=0,0,(M$5-M$16-M$59)/(CHI_fec!M$5-CHI_fec!M$16))</f>
        <v>0.84154373711529629</v>
      </c>
      <c r="N217" s="322">
        <f>IF(N$5=0,0,(N$5-N$16-N$59)/(CHI_fec!N$5-CHI_fec!N$16))</f>
        <v>0.79056220841635683</v>
      </c>
      <c r="O217" s="322">
        <f>IF(O$5=0,0,(O$5-O$16-O$59)/(CHI_fec!O$5-CHI_fec!O$16))</f>
        <v>0.86142199247467155</v>
      </c>
      <c r="P217" s="322">
        <f>IF(P$5=0,0,(P$5-P$16-P$59)/(CHI_fec!P$5-CHI_fec!P$16))</f>
        <v>0.9390192326788136</v>
      </c>
      <c r="Q217" s="322">
        <f>IF(Q$5=0,0,(Q$5-Q$16-Q$59)/(CHI_fec!Q$5-CHI_fec!Q$16))</f>
        <v>0.94639433454719724</v>
      </c>
      <c r="R217" s="322">
        <f>IF(R$5=0,0,(R$5-R$16-R$59)/(CHI_fec!R$5-CHI_fec!R$16))</f>
        <v>0.92848457537688478</v>
      </c>
      <c r="S217" s="322">
        <f>IF(S$5=0,0,(S$5-S$16-S$59)/(CHI_fec!S$5-CHI_fec!S$16))</f>
        <v>0.9063877977520437</v>
      </c>
      <c r="T217" s="322">
        <f>IF(T$5=0,0,(T$5-T$16-T$59)/(CHI_fec!T$5-CHI_fec!T$16))</f>
        <v>0.94640538444644273</v>
      </c>
      <c r="U217" s="322">
        <f>IF(U$5=0,0,(U$5-U$16-U$59)/(CHI_fec!U$5-CHI_fec!U$16))</f>
        <v>0.94182473870036254</v>
      </c>
      <c r="V217" s="322">
        <f>IF(V$5=0,0,(V$5-V$16-V$59)/(CHI_fec!V$5-CHI_fec!V$16))</f>
        <v>0.95036280155692654</v>
      </c>
      <c r="W217" s="322">
        <f>IF(W$5=0,0,(W$5-W$16-W$59)/(CHI_fec!W$5-CHI_fec!W$16))</f>
        <v>0.92120001080024272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9.891053283356474E-2</v>
      </c>
      <c r="C222" s="277">
        <f>IF(C$10=0,0,C$10/CHI_fec!C$10)</f>
        <v>6.1294110033396181E-2</v>
      </c>
      <c r="D222" s="277">
        <f>IF(D$10=0,0,D$10/CHI_fec!D$10)</f>
        <v>5.8654415925985685E-2</v>
      </c>
      <c r="E222" s="277">
        <f>IF(E$10=0,0,E$10/CHI_fec!E$10)</f>
        <v>7.4563826709064751E-2</v>
      </c>
      <c r="F222" s="277">
        <f>IF(F$10=0,0,F$10/CHI_fec!F$10)</f>
        <v>6.8274069351261513E-2</v>
      </c>
      <c r="G222" s="277">
        <f>IF(G$10=0,0,G$10/CHI_fec!G$10)</f>
        <v>8.3208378766791824E-2</v>
      </c>
      <c r="H222" s="277">
        <f>IF(H$10=0,0,H$10/CHI_fec!H$10)</f>
        <v>5.757028428002766E-2</v>
      </c>
      <c r="I222" s="277">
        <f>IF(I$10=0,0,I$10/CHI_fec!I$10)</f>
        <v>0.14213713541827233</v>
      </c>
      <c r="J222" s="277">
        <f>IF(J$10=0,0,J$10/CHI_fec!J$10)</f>
        <v>0.14634670987816067</v>
      </c>
      <c r="K222" s="277">
        <f>IF(K$10=0,0,K$10/CHI_fec!K$10)</f>
        <v>8.4165187629333962E-2</v>
      </c>
      <c r="L222" s="277">
        <f>IF(L$10=0,0,L$10/CHI_fec!L$10)</f>
        <v>9.7209345749756301E-2</v>
      </c>
      <c r="M222" s="277">
        <f>IF(M$10=0,0,M$10/CHI_fec!M$10)</f>
        <v>0.11069239918397338</v>
      </c>
      <c r="N222" s="277">
        <f>IF(N$10=0,0,N$10/CHI_fec!N$10)</f>
        <v>8.680493587902631E-2</v>
      </c>
      <c r="O222" s="277">
        <f>IF(O$10=0,0,O$10/CHI_fec!O$10)</f>
        <v>9.7554795987659496E-2</v>
      </c>
      <c r="P222" s="277">
        <f>IF(P$10=0,0,P$10/CHI_fec!P$10)</f>
        <v>9.7037681442693174E-2</v>
      </c>
      <c r="Q222" s="277">
        <f>IF(Q$10=0,0,Q$10/CHI_fec!Q$10)</f>
        <v>0.10979740150207989</v>
      </c>
      <c r="R222" s="277">
        <f>IF(R$10=0,0,R$10/CHI_fec!R$10)</f>
        <v>0.15103497678572966</v>
      </c>
      <c r="S222" s="277">
        <f>IF(S$10=0,0,S$10/CHI_fec!S$10)</f>
        <v>0.29358456170041636</v>
      </c>
      <c r="T222" s="277">
        <f>IF(T$10=0,0,T$10/CHI_fec!T$10)</f>
        <v>0.31194327317508436</v>
      </c>
      <c r="U222" s="277">
        <f>IF(U$10=0,0,U$10/CHI_fec!U$10)</f>
        <v>0.27259604021084577</v>
      </c>
      <c r="V222" s="277">
        <f>IF(V$10=0,0,V$10/CHI_fec!V$10)</f>
        <v>0.26062051758835969</v>
      </c>
      <c r="W222" s="277">
        <f>IF(W$10=0,0,W$10/CHI_fec!W$10)</f>
        <v>0.22985194268769632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2.6725040133290228</v>
      </c>
      <c r="C224" s="278">
        <f>IF(C$25=0,0,C$25/CHI_fec!C$25)</f>
        <v>2.7706880476315781</v>
      </c>
      <c r="D224" s="278">
        <f>IF(D$25=0,0,D$25/CHI_fec!D$25)</f>
        <v>2.7789375577316688</v>
      </c>
      <c r="E224" s="278">
        <f>IF(E$25=0,0,E$25/CHI_fec!E$25)</f>
        <v>2.7656442515891011</v>
      </c>
      <c r="F224" s="278">
        <f>IF(F$25=0,0,F$25/CHI_fec!F$25)</f>
        <v>2.7223921703743885</v>
      </c>
      <c r="G224" s="278">
        <f>IF(G$25=0,0,G$25/CHI_fec!G$25)</f>
        <v>2.6964072319759369</v>
      </c>
      <c r="H224" s="278">
        <f>IF(H$25=0,0,H$25/CHI_fec!H$25)</f>
        <v>2.5325591337792552</v>
      </c>
      <c r="I224" s="278">
        <f>IF(I$25=0,0,I$25/CHI_fec!I$25)</f>
        <v>1.1272282280463912</v>
      </c>
      <c r="J224" s="278">
        <f>IF(J$25=0,0,J$25/CHI_fec!J$25)</f>
        <v>1.1711467532248039</v>
      </c>
      <c r="K224" s="278">
        <f>IF(K$25=0,0,K$25/CHI_fec!K$25)</f>
        <v>1.1373347997200047</v>
      </c>
      <c r="L224" s="278">
        <f>IF(L$25=0,0,L$25/CHI_fec!L$25)</f>
        <v>1.1690372340999571</v>
      </c>
      <c r="M224" s="278">
        <f>IF(M$25=0,0,M$25/CHI_fec!M$25)</f>
        <v>1.1226180413652727</v>
      </c>
      <c r="N224" s="278">
        <f>IF(N$25=0,0,N$25/CHI_fec!N$25)</f>
        <v>1.0949259458498852</v>
      </c>
      <c r="O224" s="278">
        <f>IF(O$25=0,0,O$25/CHI_fec!O$25)</f>
        <v>0.99736877412253666</v>
      </c>
      <c r="P224" s="278">
        <f>IF(P$25=0,0,P$25/CHI_fec!P$25)</f>
        <v>1.1990406390108501</v>
      </c>
      <c r="Q224" s="278">
        <f>IF(Q$25=0,0,Q$25/CHI_fec!Q$25)</f>
        <v>1.209973532653293</v>
      </c>
      <c r="R224" s="278">
        <f>IF(R$25=0,0,R$25/CHI_fec!R$25)</f>
        <v>1.2238662720827926</v>
      </c>
      <c r="S224" s="278">
        <f>IF(S$25=0,0,S$25/CHI_fec!S$25)</f>
        <v>1.1392085244706391</v>
      </c>
      <c r="T224" s="278">
        <f>IF(T$25=0,0,T$25/CHI_fec!T$25)</f>
        <v>1.2014101667349357</v>
      </c>
      <c r="U224" s="278">
        <f>IF(U$25=0,0,U$25/CHI_fec!U$25)</f>
        <v>1.1956741454909667</v>
      </c>
      <c r="V224" s="278">
        <f>IF(V$25=0,0,V$25/CHI_fec!V$25)</f>
        <v>1.2243388854778032</v>
      </c>
      <c r="W224" s="278">
        <f>IF(W$25=0,0,W$25/CHI_fec!W$25)</f>
        <v>1.1982211219516243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2.3438469681691521</v>
      </c>
      <c r="C225" s="278">
        <f>IF(C$36=0,0,C$36/CHI_fec!C$36)</f>
        <v>2.4189242404053628</v>
      </c>
      <c r="D225" s="278">
        <f>IF(D$36=0,0,D$36/CHI_fec!D$36)</f>
        <v>2.3198342854204248</v>
      </c>
      <c r="E225" s="278">
        <f>IF(E$36=0,0,E$36/CHI_fec!E$36)</f>
        <v>2.5557737375559735</v>
      </c>
      <c r="F225" s="278">
        <f>IF(F$36=0,0,F$36/CHI_fec!F$36)</f>
        <v>2.4514199183523124</v>
      </c>
      <c r="G225" s="278">
        <f>IF(G$36=0,0,G$36/CHI_fec!G$36)</f>
        <v>2.5632248496927326</v>
      </c>
      <c r="H225" s="278">
        <f>IF(H$36=0,0,H$36/CHI_fec!H$36)</f>
        <v>1.5395240485015556</v>
      </c>
      <c r="I225" s="278">
        <f>IF(I$36=0,0,I$36/CHI_fec!I$36)</f>
        <v>1.9578163173084766</v>
      </c>
      <c r="J225" s="278">
        <f>IF(J$36=0,0,J$36/CHI_fec!J$36)</f>
        <v>2.0059102829124176</v>
      </c>
      <c r="K225" s="278">
        <f>IF(K$36=0,0,K$36/CHI_fec!K$36)</f>
        <v>1.3863743198809009</v>
      </c>
      <c r="L225" s="278">
        <f>IF(L$36=0,0,L$36/CHI_fec!L$36)</f>
        <v>1.6224630630797903</v>
      </c>
      <c r="M225" s="278">
        <f>IF(M$36=0,0,M$36/CHI_fec!M$36)</f>
        <v>1.8246558666508008</v>
      </c>
      <c r="N225" s="278">
        <f>IF(N$36=0,0,N$36/CHI_fec!N$36)</f>
        <v>1.5634950326108921</v>
      </c>
      <c r="O225" s="278">
        <f>IF(O$36=0,0,O$36/CHI_fec!O$36)</f>
        <v>2.2539189305423486</v>
      </c>
      <c r="P225" s="278">
        <f>IF(P$36=0,0,P$36/CHI_fec!P$36)</f>
        <v>2.2538967160474415</v>
      </c>
      <c r="Q225" s="278">
        <f>IF(Q$36=0,0,Q$36/CHI_fec!Q$36)</f>
        <v>2.2628984070285334</v>
      </c>
      <c r="R225" s="278">
        <f>IF(R$36=0,0,R$36/CHI_fec!R$36)</f>
        <v>2.1719328855868216</v>
      </c>
      <c r="S225" s="278">
        <f>IF(S$36=0,0,S$36/CHI_fec!S$36)</f>
        <v>2.1826625736434058</v>
      </c>
      <c r="T225" s="278">
        <f>IF(T$36=0,0,T$36/CHI_fec!T$36)</f>
        <v>2.2168524151004485</v>
      </c>
      <c r="U225" s="278">
        <f>IF(U$36=0,0,U$36/CHI_fec!U$36)</f>
        <v>2.2323791519160738</v>
      </c>
      <c r="V225" s="278">
        <f>IF(V$36=0,0,V$36/CHI_fec!V$36)</f>
        <v>2.2216449386111106</v>
      </c>
      <c r="W225" s="278">
        <f>IF(W$36=0,0,W$36/CHI_fec!W$36)</f>
        <v>2.191163988076668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0.69607508781522798</v>
      </c>
      <c r="C226" s="278">
        <f>IF(C$44=0,0,C$44/CHI_fec!C$44)</f>
        <v>0.67915240909380514</v>
      </c>
      <c r="D226" s="278">
        <f>IF(D$44=0,0,D$44/CHI_fec!D$44)</f>
        <v>0.63931890397297853</v>
      </c>
      <c r="E226" s="278">
        <f>IF(E$44=0,0,E$44/CHI_fec!E$44)</f>
        <v>0.69918395999661898</v>
      </c>
      <c r="F226" s="278">
        <f>IF(F$44=0,0,F$44/CHI_fec!F$44)</f>
        <v>0.67947538496144766</v>
      </c>
      <c r="G226" s="278">
        <f>IF(G$44=0,0,G$44/CHI_fec!G$44)</f>
        <v>0.70470654857879456</v>
      </c>
      <c r="H226" s="278">
        <f>IF(H$44=0,0,H$44/CHI_fec!H$44)</f>
        <v>0.57360026407373754</v>
      </c>
      <c r="I226" s="278">
        <f>IF(I$44=0,0,I$44/CHI_fec!I$44)</f>
        <v>0.46269192728286257</v>
      </c>
      <c r="J226" s="278">
        <f>IF(J$44=0,0,J$44/CHI_fec!J$44)</f>
        <v>0.51038880893793148</v>
      </c>
      <c r="K226" s="278">
        <f>IF(K$44=0,0,K$44/CHI_fec!K$44)</f>
        <v>0.49276226816559388</v>
      </c>
      <c r="L226" s="278">
        <f>IF(L$44=0,0,L$44/CHI_fec!L$44)</f>
        <v>0.48890611989238725</v>
      </c>
      <c r="M226" s="278">
        <f>IF(M$44=0,0,M$44/CHI_fec!M$44)</f>
        <v>0.47785988022185816</v>
      </c>
      <c r="N226" s="278">
        <f>IF(N$44=0,0,N$44/CHI_fec!N$44)</f>
        <v>0.4611072160563191</v>
      </c>
      <c r="O226" s="278">
        <f>IF(O$44=0,0,O$44/CHI_fec!O$44)</f>
        <v>0.3885909102054505</v>
      </c>
      <c r="P226" s="278">
        <f>IF(P$44=0,0,P$44/CHI_fec!P$44)</f>
        <v>0.42815956370900038</v>
      </c>
      <c r="Q226" s="278">
        <f>IF(Q$44=0,0,Q$44/CHI_fec!Q$44)</f>
        <v>0.44091991066710595</v>
      </c>
      <c r="R226" s="278">
        <f>IF(R$44=0,0,R$44/CHI_fec!R$44)</f>
        <v>0.46603137423711394</v>
      </c>
      <c r="S226" s="278">
        <f>IF(S$44=0,0,S$44/CHI_fec!S$44)</f>
        <v>0.54380491418140009</v>
      </c>
      <c r="T226" s="278">
        <f>IF(T$44=0,0,T$44/CHI_fec!T$44)</f>
        <v>0.57697415249641482</v>
      </c>
      <c r="U226" s="278">
        <f>IF(U$44=0,0,U$44/CHI_fec!U$44)</f>
        <v>0.54295050922907473</v>
      </c>
      <c r="V226" s="278">
        <f>IF(V$44=0,0,V$44/CHI_fec!V$44)</f>
        <v>0.55307403258982135</v>
      </c>
      <c r="W226" s="278">
        <f>IF(W$44=0,0,W$44/CHI_fec!W$44)</f>
        <v>0.51417988136658399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1.3407878796162642</v>
      </c>
      <c r="C229" s="322">
        <f>IF(C$61=0,0,(C$61-C$108)/CHI_fec!C$61)</f>
        <v>1.3809147653405383</v>
      </c>
      <c r="D229" s="322">
        <f>IF(D$61=0,0,(D$61-D$108)/CHI_fec!D$61)</f>
        <v>1.3205838044543108</v>
      </c>
      <c r="E229" s="322">
        <f>IF(E$61=0,0,(E$61-E$108)/CHI_fec!E$61)</f>
        <v>1.4230243649397429</v>
      </c>
      <c r="F229" s="322">
        <f>IF(F$61=0,0,(F$61-F$108)/CHI_fec!F$61)</f>
        <v>1.378542259884471</v>
      </c>
      <c r="G229" s="322">
        <f>IF(G$61=0,0,(G$61-G$108)/CHI_fec!G$61)</f>
        <v>1.4171842323683366</v>
      </c>
      <c r="H229" s="322">
        <f>IF(H$61=0,0,(H$61-H$108)/CHI_fec!H$61)</f>
        <v>1.0891335683545391</v>
      </c>
      <c r="I229" s="322">
        <f>IF(I$61=0,0,(I$61-I$108)/CHI_fec!I$61)</f>
        <v>0.81917750654275812</v>
      </c>
      <c r="J229" s="322">
        <f>IF(J$61=0,0,(J$61-J$108)/CHI_fec!J$61)</f>
        <v>0.87039543965866784</v>
      </c>
      <c r="K229" s="322">
        <f>IF(K$61=0,0,(K$61-K$108)/CHI_fec!K$61)</f>
        <v>0.78868772361405171</v>
      </c>
      <c r="L229" s="322">
        <f>IF(L$61=0,0,(L$61-L$108)/CHI_fec!L$61)</f>
        <v>0.8208577279985001</v>
      </c>
      <c r="M229" s="322">
        <f>IF(M$61=0,0,(M$61-M$108)/CHI_fec!M$61)</f>
        <v>0.82165817030355581</v>
      </c>
      <c r="N229" s="322">
        <f>IF(N$61=0,0,(N$61-N$108)/CHI_fec!N$61)</f>
        <v>0.77460718362639991</v>
      </c>
      <c r="O229" s="322">
        <f>IF(O$61=0,0,(O$61-O$108)/CHI_fec!O$61)</f>
        <v>0.8306045575005363</v>
      </c>
      <c r="P229" s="322">
        <f>IF(P$61=0,0,(P$61-P$108)/CHI_fec!P$61)</f>
        <v>0.90393569752980962</v>
      </c>
      <c r="Q229" s="322">
        <f>IF(Q$61=0,0,(Q$61-Q$108)/CHI_fec!Q$61)</f>
        <v>0.9113130422490201</v>
      </c>
      <c r="R229" s="322">
        <f>IF(R$61=0,0,(R$61-R$108)/CHI_fec!R$61)</f>
        <v>0.89414237117330597</v>
      </c>
      <c r="S229" s="322">
        <f>IF(S$61=0,0,(S$61-S$108)/CHI_fec!S$61)</f>
        <v>0.87400045826736006</v>
      </c>
      <c r="T229" s="322">
        <f>IF(T$61=0,0,(T$61-T$108)/CHI_fec!T$61)</f>
        <v>0.91365587812914639</v>
      </c>
      <c r="U229" s="322">
        <f>IF(U$61=0,0,(U$61-U$108)/CHI_fec!U$61)</f>
        <v>0.90777362405298789</v>
      </c>
      <c r="V229" s="322">
        <f>IF(V$61=0,0,(V$61-V$108)/CHI_fec!V$61)</f>
        <v>0.91611854867526454</v>
      </c>
      <c r="W229" s="322">
        <f>IF(W$61=0,0,(W$61-W$108)/CHI_fec!W$61)</f>
        <v>0.88548180867314363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9.8910532833564782E-2</v>
      </c>
      <c r="C234" s="277">
        <f>IF(C$66=0,0,C$66/CHI_fec!C$66)</f>
        <v>6.1294110033396187E-2</v>
      </c>
      <c r="D234" s="277">
        <f>IF(D$66=0,0,D$66/CHI_fec!D$66)</f>
        <v>5.8654415925985671E-2</v>
      </c>
      <c r="E234" s="277">
        <f>IF(E$66=0,0,E$66/CHI_fec!E$66)</f>
        <v>7.4563826709064807E-2</v>
      </c>
      <c r="F234" s="277">
        <f>IF(F$66=0,0,F$66/CHI_fec!F$66)</f>
        <v>6.8274069351261485E-2</v>
      </c>
      <c r="G234" s="277">
        <f>IF(G$66=0,0,G$66/CHI_fec!G$66)</f>
        <v>8.3208378766791879E-2</v>
      </c>
      <c r="H234" s="277">
        <f>IF(H$66=0,0,H$66/CHI_fec!H$66)</f>
        <v>5.7570284280027674E-2</v>
      </c>
      <c r="I234" s="277">
        <f>IF(I$66=0,0,I$66/CHI_fec!I$66)</f>
        <v>0.1421371354182723</v>
      </c>
      <c r="J234" s="277">
        <f>IF(J$66=0,0,J$66/CHI_fec!J$66)</f>
        <v>0.14634670987816079</v>
      </c>
      <c r="K234" s="277">
        <f>IF(K$66=0,0,K$66/CHI_fec!K$66)</f>
        <v>8.4165187629333962E-2</v>
      </c>
      <c r="L234" s="277">
        <f>IF(L$66=0,0,L$66/CHI_fec!L$66)</f>
        <v>9.720934574975626E-2</v>
      </c>
      <c r="M234" s="277">
        <f>IF(M$66=0,0,M$66/CHI_fec!M$66)</f>
        <v>0.11069239918397336</v>
      </c>
      <c r="N234" s="277">
        <f>IF(N$66=0,0,N$66/CHI_fec!N$66)</f>
        <v>8.680493587902631E-2</v>
      </c>
      <c r="O234" s="277">
        <f>IF(O$66=0,0,O$66/CHI_fec!O$66)</f>
        <v>9.7554795987659468E-2</v>
      </c>
      <c r="P234" s="277">
        <f>IF(P$66=0,0,P$66/CHI_fec!P$66)</f>
        <v>9.7037681442693161E-2</v>
      </c>
      <c r="Q234" s="277">
        <f>IF(Q$66=0,0,Q$66/CHI_fec!Q$66)</f>
        <v>0.10979740150207988</v>
      </c>
      <c r="R234" s="277">
        <f>IF(R$66=0,0,R$66/CHI_fec!R$66)</f>
        <v>0.15103497678572964</v>
      </c>
      <c r="S234" s="277">
        <f>IF(S$66=0,0,S$66/CHI_fec!S$66)</f>
        <v>0.29358456170041625</v>
      </c>
      <c r="T234" s="277">
        <f>IF(T$66=0,0,T$66/CHI_fec!T$66)</f>
        <v>0.31194327317508436</v>
      </c>
      <c r="U234" s="277">
        <f>IF(U$66=0,0,U$66/CHI_fec!U$66)</f>
        <v>0.27259604021084594</v>
      </c>
      <c r="V234" s="277">
        <f>IF(V$66=0,0,V$66/CHI_fec!V$66)</f>
        <v>0.26062051758835975</v>
      </c>
      <c r="W234" s="277">
        <f>IF(W$66=0,0,W$66/CHI_fec!W$66)</f>
        <v>0.22985194268769638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2.6686650088313133</v>
      </c>
      <c r="C235" s="278">
        <f>IF(C$72=0,0,C$72/CHI_fec!C$72)</f>
        <v>2.7666788707585717</v>
      </c>
      <c r="D235" s="278">
        <f>IF(D$72=0,0,D$72/CHI_fec!D$72)</f>
        <v>2.7745704366526462</v>
      </c>
      <c r="E235" s="278">
        <f>IF(E$72=0,0,E$72/CHI_fec!E$72)</f>
        <v>2.7617816160481659</v>
      </c>
      <c r="F235" s="278">
        <f>IF(F$72=0,0,F$72/CHI_fec!F$72)</f>
        <v>2.7185170461476593</v>
      </c>
      <c r="G235" s="278">
        <f>IF(G$72=0,0,G$72/CHI_fec!G$72)</f>
        <v>2.6927598222381985</v>
      </c>
      <c r="H235" s="278">
        <f>IF(H$72=0,0,H$72/CHI_fec!H$72)</f>
        <v>2.5284084396666482</v>
      </c>
      <c r="I235" s="278">
        <f>IF(I$72=0,0,I$72/CHI_fec!I$72)</f>
        <v>1.1262643365036948</v>
      </c>
      <c r="J235" s="278">
        <f>IF(J$72=0,0,J$72/CHI_fec!J$72)</f>
        <v>1.1702705557670454</v>
      </c>
      <c r="K235" s="278">
        <f>IF(K$72=0,0,K$72/CHI_fec!K$72)</f>
        <v>1.136582747979344</v>
      </c>
      <c r="L235" s="278">
        <f>IF(L$72=0,0,L$72/CHI_fec!L$72)</f>
        <v>1.1681978075980022</v>
      </c>
      <c r="M235" s="278">
        <f>IF(M$72=0,0,M$72/CHI_fec!M$72)</f>
        <v>1.1217895603452812</v>
      </c>
      <c r="N235" s="278">
        <f>IF(N$72=0,0,N$72/CHI_fec!N$72)</f>
        <v>1.0941433319911364</v>
      </c>
      <c r="O235" s="278">
        <f>IF(O$72=0,0,O$72/CHI_fec!O$72)</f>
        <v>0.99653559410387382</v>
      </c>
      <c r="P235" s="278">
        <f>IF(P$72=0,0,P$72/CHI_fec!P$72)</f>
        <v>1.1979092728501834</v>
      </c>
      <c r="Q235" s="278">
        <f>IF(Q$72=0,0,Q$72/CHI_fec!Q$72)</f>
        <v>1.2088333205199115</v>
      </c>
      <c r="R235" s="278">
        <f>IF(R$72=0,0,R$72/CHI_fec!R$72)</f>
        <v>1.2226760456258916</v>
      </c>
      <c r="S235" s="278">
        <f>IF(S$72=0,0,S$72/CHI_fec!S$72)</f>
        <v>1.1381305356620335</v>
      </c>
      <c r="T235" s="278">
        <f>IF(T$72=0,0,T$72/CHI_fec!T$72)</f>
        <v>1.2002794274549016</v>
      </c>
      <c r="U235" s="278">
        <f>IF(U$72=0,0,U$72/CHI_fec!U$72)</f>
        <v>1.1945250045710116</v>
      </c>
      <c r="V235" s="278">
        <f>IF(V$72=0,0,V$72/CHI_fec!V$72)</f>
        <v>1.2231506510207422</v>
      </c>
      <c r="W235" s="278">
        <f>IF(W$72=0,0,W$72/CHI_fec!W$72)</f>
        <v>1.1969952006243563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2.3438469681691521</v>
      </c>
      <c r="C236" s="278">
        <f>IF(C$85=0,0,C$85/CHI_fec!C$85)</f>
        <v>2.4189242404053641</v>
      </c>
      <c r="D236" s="278">
        <f>IF(D$85=0,0,D$85/CHI_fec!D$85)</f>
        <v>2.3198342854204257</v>
      </c>
      <c r="E236" s="278">
        <f>IF(E$85=0,0,E$85/CHI_fec!E$85)</f>
        <v>2.5557737375559717</v>
      </c>
      <c r="F236" s="278">
        <f>IF(F$85=0,0,F$85/CHI_fec!F$85)</f>
        <v>2.4514199183523111</v>
      </c>
      <c r="G236" s="278">
        <f>IF(G$85=0,0,G$85/CHI_fec!G$85)</f>
        <v>2.5632248496927321</v>
      </c>
      <c r="H236" s="278">
        <f>IF(H$85=0,0,H$85/CHI_fec!H$85)</f>
        <v>1.5395240485015553</v>
      </c>
      <c r="I236" s="278">
        <f>IF(I$85=0,0,I$85/CHI_fec!I$85)</f>
        <v>1.9578163173084775</v>
      </c>
      <c r="J236" s="278">
        <f>IF(J$85=0,0,J$85/CHI_fec!J$85)</f>
        <v>2.0059102829124176</v>
      </c>
      <c r="K236" s="278">
        <f>IF(K$85=0,0,K$85/CHI_fec!K$85)</f>
        <v>1.3863743198809007</v>
      </c>
      <c r="L236" s="278">
        <f>IF(L$85=0,0,L$85/CHI_fec!L$85)</f>
        <v>1.6224630630797912</v>
      </c>
      <c r="M236" s="278">
        <f>IF(M$85=0,0,M$85/CHI_fec!M$85)</f>
        <v>1.824655866650801</v>
      </c>
      <c r="N236" s="278">
        <f>IF(N$85=0,0,N$85/CHI_fec!N$85)</f>
        <v>1.5634950326108914</v>
      </c>
      <c r="O236" s="278">
        <f>IF(O$85=0,0,O$85/CHI_fec!O$85)</f>
        <v>2.2539189305423495</v>
      </c>
      <c r="P236" s="278">
        <f>IF(P$85=0,0,P$85/CHI_fec!P$85)</f>
        <v>2.253896716047441</v>
      </c>
      <c r="Q236" s="278">
        <f>IF(Q$85=0,0,Q$85/CHI_fec!Q$85)</f>
        <v>2.2628984070285338</v>
      </c>
      <c r="R236" s="278">
        <f>IF(R$85=0,0,R$85/CHI_fec!R$85)</f>
        <v>2.1719328855868221</v>
      </c>
      <c r="S236" s="278">
        <f>IF(S$85=0,0,S$85/CHI_fec!S$85)</f>
        <v>2.1826625736434053</v>
      </c>
      <c r="T236" s="278">
        <f>IF(T$85=0,0,T$85/CHI_fec!T$85)</f>
        <v>2.2168524151004481</v>
      </c>
      <c r="U236" s="278">
        <f>IF(U$85=0,0,U$85/CHI_fec!U$85)</f>
        <v>2.2323791519160743</v>
      </c>
      <c r="V236" s="278">
        <f>IF(V$85=0,0,V$85/CHI_fec!V$85)</f>
        <v>2.221644938611111</v>
      </c>
      <c r="W236" s="278">
        <f>IF(W$85=0,0,W$85/CHI_fec!W$85)</f>
        <v>2.1911639880766689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0.55243714172298286</v>
      </c>
      <c r="C237" s="278">
        <f>IF(C$93=0,0,C$93/CHI_fec!C$93)</f>
        <v>0.52920223856977699</v>
      </c>
      <c r="D237" s="278">
        <f>IF(D$93=0,0,D$93/CHI_fec!D$93)</f>
        <v>0.4959151652353973</v>
      </c>
      <c r="E237" s="278">
        <f>IF(E$93=0,0,E$93/CHI_fec!E$93)</f>
        <v>0.5466795344541705</v>
      </c>
      <c r="F237" s="278">
        <f>IF(F$93=0,0,F$93/CHI_fec!F$93)</f>
        <v>0.53094411326175606</v>
      </c>
      <c r="G237" s="278">
        <f>IF(G$93=0,0,G$93/CHI_fec!G$93)</f>
        <v>0.55372463803511296</v>
      </c>
      <c r="H237" s="278">
        <f>IF(H$93=0,0,H$93/CHI_fec!H$93)</f>
        <v>0.44610222151088419</v>
      </c>
      <c r="I237" s="278">
        <f>IF(I$93=0,0,I$93/CHI_fec!I$93)</f>
        <v>0.39041970584338032</v>
      </c>
      <c r="J237" s="278">
        <f>IF(J$93=0,0,J$93/CHI_fec!J$93)</f>
        <v>0.43140134051413676</v>
      </c>
      <c r="K237" s="278">
        <f>IF(K$93=0,0,K$93/CHI_fec!K$93)</f>
        <v>0.40902539153885126</v>
      </c>
      <c r="L237" s="278">
        <f>IF(L$93=0,0,L$93/CHI_fec!L$93)</f>
        <v>0.40545356466921362</v>
      </c>
      <c r="M237" s="278">
        <f>IF(M$93=0,0,M$93/CHI_fec!M$93)</f>
        <v>0.40020770748404416</v>
      </c>
      <c r="N237" s="278">
        <f>IF(N$93=0,0,N$93/CHI_fec!N$93)</f>
        <v>0.38304132500195021</v>
      </c>
      <c r="O237" s="278">
        <f>IF(O$93=0,0,O$93/CHI_fec!O$93)</f>
        <v>0.32202373503292042</v>
      </c>
      <c r="P237" s="278">
        <f>IF(P$93=0,0,P$93/CHI_fec!P$93)</f>
        <v>0.35107671675572832</v>
      </c>
      <c r="Q237" s="278">
        <f>IF(Q$93=0,0,Q$93/CHI_fec!Q$93)</f>
        <v>0.3639225487966477</v>
      </c>
      <c r="R237" s="278">
        <f>IF(R$93=0,0,R$93/CHI_fec!R$93)</f>
        <v>0.39170300735523866</v>
      </c>
      <c r="S237" s="278">
        <f>IF(S$93=0,0,S$93/CHI_fec!S$93)</f>
        <v>0.48393746091620049</v>
      </c>
      <c r="T237" s="278">
        <f>IF(T$93=0,0,T$93/CHI_fec!T$93)</f>
        <v>0.51406299891779872</v>
      </c>
      <c r="U237" s="278">
        <f>IF(U$93=0,0,U$93/CHI_fec!U$93)</f>
        <v>0.47825213310500991</v>
      </c>
      <c r="V237" s="278">
        <f>IF(V$93=0,0,V$93/CHI_fec!V$93)</f>
        <v>0.48698793698233733</v>
      </c>
      <c r="W237" s="278">
        <f>IF(W$93=0,0,W$93/CHI_fec!W$93)</f>
        <v>0.44938557073699392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1.616369847440273</v>
      </c>
      <c r="C240" s="322">
        <f>IF(C$110=0,0,C$110/CHI_fec!C$110)</f>
        <v>1.6568544895608954</v>
      </c>
      <c r="D240" s="322">
        <f>IF(D$110=0,0,D$110/CHI_fec!D$110)</f>
        <v>1.5956656765383206</v>
      </c>
      <c r="E240" s="322">
        <f>IF(E$110=0,0,E$110/CHI_fec!E$110)</f>
        <v>1.7033477483605319</v>
      </c>
      <c r="F240" s="322">
        <f>IF(F$110=0,0,F$110/CHI_fec!F$110)</f>
        <v>1.6529475857412013</v>
      </c>
      <c r="G240" s="322">
        <f>IF(G$110=0,0,G$110/CHI_fec!G$110)</f>
        <v>1.6934845860061771</v>
      </c>
      <c r="H240" s="322">
        <f>IF(H$110=0,0,H$110/CHI_fec!H$110)</f>
        <v>1.3219116688045423</v>
      </c>
      <c r="I240" s="322">
        <f>IF(I$110=0,0,I$110/CHI_fec!I$110)</f>
        <v>0.95890437040877585</v>
      </c>
      <c r="J240" s="322">
        <f>IF(J$110=0,0,J$110/CHI_fec!J$110)</f>
        <v>1.0067041108961725</v>
      </c>
      <c r="K240" s="322">
        <f>IF(K$110=0,0,K$110/CHI_fec!K$110)</f>
        <v>0.89722855815002578</v>
      </c>
      <c r="L240" s="322">
        <f>IF(L$110=0,0,L$110/CHI_fec!L$110)</f>
        <v>0.94088470660007906</v>
      </c>
      <c r="M240" s="322">
        <f>IF(M$110=0,0,M$110/CHI_fec!M$110)</f>
        <v>0.94642451853771692</v>
      </c>
      <c r="N240" s="322">
        <f>IF(N$110=0,0,N$110/CHI_fec!N$110)</f>
        <v>0.9234554029086891</v>
      </c>
      <c r="O240" s="322">
        <f>IF(O$110=0,0,O$110/CHI_fec!O$110)</f>
        <v>0.89134448144924872</v>
      </c>
      <c r="P240" s="322">
        <f>IF(P$110=0,0,P$110/CHI_fec!P$110)</f>
        <v>0.94941823582976137</v>
      </c>
      <c r="Q240" s="322">
        <f>IF(Q$110=0,0,Q$110/CHI_fec!Q$110)</f>
        <v>0.93112615156372103</v>
      </c>
      <c r="R240" s="322">
        <f>IF(R$110=0,0,R$110/CHI_fec!R$110)</f>
        <v>0.90571939087114983</v>
      </c>
      <c r="S240" s="322">
        <f>IF(S$110=0,0,S$110/CHI_fec!S$110)</f>
        <v>0.91867574316347422</v>
      </c>
      <c r="T240" s="322">
        <f>IF(T$110=0,0,T$110/CHI_fec!T$110)</f>
        <v>0.92964023108898519</v>
      </c>
      <c r="U240" s="322">
        <f>IF(U$110=0,0,U$110/CHI_fec!U$110)</f>
        <v>0.95249225268423676</v>
      </c>
      <c r="V240" s="322">
        <f>IF(V$110=0,0,V$110/CHI_fec!V$110)</f>
        <v>0.95126448118408202</v>
      </c>
      <c r="W240" s="322">
        <f>IF(W$110=0,0,W$110/CHI_fec!W$110)</f>
        <v>0.9183423660644181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9.8910532833564768E-2</v>
      </c>
      <c r="C245" s="277">
        <f>IF(C$115=0,0,C$115/CHI_fec!C$115)</f>
        <v>6.129411003339616E-2</v>
      </c>
      <c r="D245" s="277">
        <f>IF(D$115=0,0,D$115/CHI_fec!D$115)</f>
        <v>5.8654415925985665E-2</v>
      </c>
      <c r="E245" s="277">
        <f>IF(E$115=0,0,E$115/CHI_fec!E$115)</f>
        <v>7.4563826709064779E-2</v>
      </c>
      <c r="F245" s="277">
        <f>IF(F$115=0,0,F$115/CHI_fec!F$115)</f>
        <v>6.8274069351261513E-2</v>
      </c>
      <c r="G245" s="277">
        <f>IF(G$115=0,0,G$115/CHI_fec!G$115)</f>
        <v>8.3208378766791824E-2</v>
      </c>
      <c r="H245" s="277">
        <f>IF(H$115=0,0,H$115/CHI_fec!H$115)</f>
        <v>5.7570284280027681E-2</v>
      </c>
      <c r="I245" s="277">
        <f>IF(I$115=0,0,I$115/CHI_fec!I$115)</f>
        <v>0.14213713541827228</v>
      </c>
      <c r="J245" s="277">
        <f>IF(J$115=0,0,J$115/CHI_fec!J$115)</f>
        <v>0.14634670987816076</v>
      </c>
      <c r="K245" s="277">
        <f>IF(K$115=0,0,K$115/CHI_fec!K$115)</f>
        <v>8.4165187629333935E-2</v>
      </c>
      <c r="L245" s="277">
        <f>IF(L$115=0,0,L$115/CHI_fec!L$115)</f>
        <v>9.720934574975626E-2</v>
      </c>
      <c r="M245" s="277">
        <f>IF(M$115=0,0,M$115/CHI_fec!M$115)</f>
        <v>0.11069239918397339</v>
      </c>
      <c r="N245" s="277">
        <f>IF(N$115=0,0,N$115/CHI_fec!N$115)</f>
        <v>8.6804935879026338E-2</v>
      </c>
      <c r="O245" s="277">
        <f>IF(O$115=0,0,O$115/CHI_fec!O$115)</f>
        <v>9.7554795987659454E-2</v>
      </c>
      <c r="P245" s="277">
        <f>IF(P$115=0,0,P$115/CHI_fec!P$115)</f>
        <v>9.7037681442693216E-2</v>
      </c>
      <c r="Q245" s="277">
        <f>IF(Q$115=0,0,Q$115/CHI_fec!Q$115)</f>
        <v>0.10979740150207989</v>
      </c>
      <c r="R245" s="277">
        <f>IF(R$115=0,0,R$115/CHI_fec!R$115)</f>
        <v>0.15103497678572966</v>
      </c>
      <c r="S245" s="277">
        <f>IF(S$115=0,0,S$115/CHI_fec!S$115)</f>
        <v>0.29358456170041625</v>
      </c>
      <c r="T245" s="277">
        <f>IF(T$115=0,0,T$115/CHI_fec!T$115)</f>
        <v>0.3119432731750843</v>
      </c>
      <c r="U245" s="277">
        <f>IF(U$115=0,0,U$115/CHI_fec!U$115)</f>
        <v>0.27259604021084582</v>
      </c>
      <c r="V245" s="277">
        <f>IF(V$115=0,0,V$115/CHI_fec!V$115)</f>
        <v>0.26062051758835986</v>
      </c>
      <c r="W245" s="277">
        <f>IF(W$115=0,0,W$115/CHI_fec!W$115)</f>
        <v>0.22985194268769638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2.6670738542107162</v>
      </c>
      <c r="C246" s="278">
        <f>IF(C$121=0,0,C$121/CHI_fec!C$121)</f>
        <v>2.765017209435118</v>
      </c>
      <c r="D246" s="278">
        <f>IF(D$121=0,0,D$121/CHI_fec!D$121)</f>
        <v>2.7727607393954927</v>
      </c>
      <c r="E246" s="278">
        <f>IF(E$121=0,0,E$121/CHI_fec!E$121)</f>
        <v>2.7601805767217882</v>
      </c>
      <c r="F246" s="278">
        <f>IF(F$121=0,0,F$121/CHI_fec!F$121)</f>
        <v>2.71691089125633</v>
      </c>
      <c r="G246" s="278">
        <f>IF(G$121=0,0,G$121/CHI_fec!G$121)</f>
        <v>2.6912478985857482</v>
      </c>
      <c r="H246" s="278">
        <f>IF(H$121=0,0,H$121/CHI_fec!H$121)</f>
        <v>2.5266885921589588</v>
      </c>
      <c r="I246" s="278">
        <f>IF(I$121=0,0,I$121/CHI_fec!I$121)</f>
        <v>1.1258645026821346</v>
      </c>
      <c r="J246" s="278">
        <f>IF(J$121=0,0,J$121/CHI_fec!J$121)</f>
        <v>1.1699070434647818</v>
      </c>
      <c r="K246" s="278">
        <f>IF(K$121=0,0,K$121/CHI_fec!K$121)</f>
        <v>1.1362707022167597</v>
      </c>
      <c r="L246" s="278">
        <f>IF(L$121=0,0,L$121/CHI_fec!L$121)</f>
        <v>1.1678495357963317</v>
      </c>
      <c r="M246" s="278">
        <f>IF(M$121=0,0,M$121/CHI_fec!M$121)</f>
        <v>1.1214458394474165</v>
      </c>
      <c r="N246" s="278">
        <f>IF(N$121=0,0,N$121/CHI_fec!N$121)</f>
        <v>1.0938186298214874</v>
      </c>
      <c r="O246" s="278">
        <f>IF(O$121=0,0,O$121/CHI_fec!O$121)</f>
        <v>0.99618997134551068</v>
      </c>
      <c r="P246" s="278">
        <f>IF(P$121=0,0,P$121/CHI_fec!P$121)</f>
        <v>1.1974400273239096</v>
      </c>
      <c r="Q246" s="278">
        <f>IF(Q$121=0,0,Q$121/CHI_fec!Q$121)</f>
        <v>1.2083604052236956</v>
      </c>
      <c r="R246" s="278">
        <f>IF(R$121=0,0,R$121/CHI_fec!R$121)</f>
        <v>1.2221824074386534</v>
      </c>
      <c r="S246" s="278">
        <f>IF(S$121=0,0,S$121/CHI_fec!S$121)</f>
        <v>1.1376834306414714</v>
      </c>
      <c r="T246" s="278">
        <f>IF(T$121=0,0,T$121/CHI_fec!T$121)</f>
        <v>1.1998104403512324</v>
      </c>
      <c r="U246" s="278">
        <f>IF(U$121=0,0,U$121/CHI_fec!U$121)</f>
        <v>1.194048398610561</v>
      </c>
      <c r="V246" s="278">
        <f>IF(V$121=0,0,V$121/CHI_fec!V$121)</f>
        <v>1.2226578376042112</v>
      </c>
      <c r="W246" s="278">
        <f>IF(W$121=0,0,W$121/CHI_fec!W$121)</f>
        <v>1.1964867946717317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2.3438469681691521</v>
      </c>
      <c r="C247" s="278">
        <f>IF(C$134=0,0,C$134/CHI_fec!C$134)</f>
        <v>2.4189242404053637</v>
      </c>
      <c r="D247" s="278">
        <f>IF(D$134=0,0,D$134/CHI_fec!D$134)</f>
        <v>2.3198342854204257</v>
      </c>
      <c r="E247" s="278">
        <f>IF(E$134=0,0,E$134/CHI_fec!E$134)</f>
        <v>2.5557737375559721</v>
      </c>
      <c r="F247" s="278">
        <f>IF(F$134=0,0,F$134/CHI_fec!F$134)</f>
        <v>2.4514199183523115</v>
      </c>
      <c r="G247" s="278">
        <f>IF(G$134=0,0,G$134/CHI_fec!G$134)</f>
        <v>2.5632248496927326</v>
      </c>
      <c r="H247" s="278">
        <f>IF(H$134=0,0,H$134/CHI_fec!H$134)</f>
        <v>1.5395240485015547</v>
      </c>
      <c r="I247" s="278">
        <f>IF(I$134=0,0,I$134/CHI_fec!I$134)</f>
        <v>1.9578163173084764</v>
      </c>
      <c r="J247" s="278">
        <f>IF(J$134=0,0,J$134/CHI_fec!J$134)</f>
        <v>2.005910282912418</v>
      </c>
      <c r="K247" s="278">
        <f>IF(K$134=0,0,K$134/CHI_fec!K$134)</f>
        <v>1.3863743198809013</v>
      </c>
      <c r="L247" s="278">
        <f>IF(L$134=0,0,L$134/CHI_fec!L$134)</f>
        <v>1.6224630630797905</v>
      </c>
      <c r="M247" s="278">
        <f>IF(M$134=0,0,M$134/CHI_fec!M$134)</f>
        <v>1.8246558666508013</v>
      </c>
      <c r="N247" s="278">
        <f>IF(N$134=0,0,N$134/CHI_fec!N$134)</f>
        <v>1.5634950326108916</v>
      </c>
      <c r="O247" s="278">
        <f>IF(O$134=0,0,O$134/CHI_fec!O$134)</f>
        <v>2.2539189305423486</v>
      </c>
      <c r="P247" s="278">
        <f>IF(P$134=0,0,P$134/CHI_fec!P$134)</f>
        <v>2.2538967160474428</v>
      </c>
      <c r="Q247" s="278">
        <f>IF(Q$134=0,0,Q$134/CHI_fec!Q$134)</f>
        <v>2.262898407028533</v>
      </c>
      <c r="R247" s="278">
        <f>IF(R$134=0,0,R$134/CHI_fec!R$134)</f>
        <v>2.1719328855868212</v>
      </c>
      <c r="S247" s="278">
        <f>IF(S$134=0,0,S$134/CHI_fec!S$134)</f>
        <v>2.1826625736434053</v>
      </c>
      <c r="T247" s="278">
        <f>IF(T$134=0,0,T$134/CHI_fec!T$134)</f>
        <v>2.2168524151004498</v>
      </c>
      <c r="U247" s="278">
        <f>IF(U$134=0,0,U$134/CHI_fec!U$134)</f>
        <v>2.2323791519160747</v>
      </c>
      <c r="V247" s="278">
        <f>IF(V$134=0,0,V$134/CHI_fec!V$134)</f>
        <v>2.2216449386111101</v>
      </c>
      <c r="W247" s="278">
        <f>IF(W$134=0,0,W$134/CHI_fec!W$134)</f>
        <v>2.191163988076668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0.65019230200479161</v>
      </c>
      <c r="C248" s="278">
        <f>IF(C$142=0,0,C$142/CHI_fec!C$142)</f>
        <v>0.63122343503552458</v>
      </c>
      <c r="D248" s="278">
        <f>IF(D$142=0,0,D$142/CHI_fec!D$142)</f>
        <v>0.59334606220781372</v>
      </c>
      <c r="E248" s="278">
        <f>IF(E$142=0,0,E$142/CHI_fec!E$142)</f>
        <v>0.65050364865661481</v>
      </c>
      <c r="F248" s="278">
        <f>IF(F$142=0,0,F$142/CHI_fec!F$142)</f>
        <v>0.63203040960570633</v>
      </c>
      <c r="G248" s="278">
        <f>IF(G$142=0,0,G$142/CHI_fec!G$142)</f>
        <v>0.65657343983103589</v>
      </c>
      <c r="H248" s="278">
        <f>IF(H$142=0,0,H$142/CHI_fec!H$142)</f>
        <v>0.5326760104736098</v>
      </c>
      <c r="I248" s="278">
        <f>IF(I$142=0,0,I$142/CHI_fec!I$142)</f>
        <v>0.44012240065567348</v>
      </c>
      <c r="J248" s="278">
        <f>IF(J$142=0,0,J$142/CHI_fec!J$142)</f>
        <v>0.48588611967221795</v>
      </c>
      <c r="K248" s="278">
        <f>IF(K$142=0,0,K$142/CHI_fec!K$142)</f>
        <v>0.46695118170367328</v>
      </c>
      <c r="L248" s="278">
        <f>IF(L$142=0,0,L$142/CHI_fec!L$142)</f>
        <v>0.4630686219777132</v>
      </c>
      <c r="M248" s="278">
        <f>IF(M$142=0,0,M$142/CHI_fec!M$142)</f>
        <v>0.45378469511972164</v>
      </c>
      <c r="N248" s="278">
        <f>IF(N$142=0,0,N$142/CHI_fec!N$142)</f>
        <v>0.43694440399022827</v>
      </c>
      <c r="O248" s="278">
        <f>IF(O$142=0,0,O$142/CHI_fec!O$142)</f>
        <v>0.36781058468417333</v>
      </c>
      <c r="P248" s="278">
        <f>IF(P$142=0,0,P$142/CHI_fec!P$142)</f>
        <v>0.40395620270038207</v>
      </c>
      <c r="Q248" s="278">
        <f>IF(Q$142=0,0,Q$142/CHI_fec!Q$142)</f>
        <v>0.41674529768573598</v>
      </c>
      <c r="R248" s="278">
        <f>IF(R$142=0,0,R$142/CHI_fec!R$142)</f>
        <v>0.44266501557402071</v>
      </c>
      <c r="S248" s="278">
        <f>IF(S$142=0,0,S$142/CHI_fec!S$142)</f>
        <v>0.52501355901976032</v>
      </c>
      <c r="T248" s="278">
        <f>IF(T$142=0,0,T$142/CHI_fec!T$142)</f>
        <v>0.5572298870168767</v>
      </c>
      <c r="U248" s="278">
        <f>IF(U$142=0,0,U$142/CHI_fec!U$142)</f>
        <v>0.52262470660215254</v>
      </c>
      <c r="V248" s="278">
        <f>IF(V$142=0,0,V$142/CHI_fec!V$142)</f>
        <v>0.5323035702613379</v>
      </c>
      <c r="W248" s="278">
        <f>IF(W$142=0,0,W$142/CHI_fec!W$142)</f>
        <v>0.4937679256193615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FI: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1281.3436366503709</v>
      </c>
      <c r="C3" s="205">
        <f t="shared" si="0"/>
        <v>1263.7230445848584</v>
      </c>
      <c r="D3" s="205">
        <f t="shared" si="0"/>
        <v>1219.3286165888906</v>
      </c>
      <c r="E3" s="205">
        <f t="shared" si="0"/>
        <v>1215.5551118210863</v>
      </c>
      <c r="F3" s="205">
        <f t="shared" si="0"/>
        <v>1271.6363366996716</v>
      </c>
      <c r="G3" s="205">
        <f t="shared" si="0"/>
        <v>1400.868660916376</v>
      </c>
      <c r="H3" s="205">
        <f t="shared" si="0"/>
        <v>1492.3925562223433</v>
      </c>
      <c r="I3" s="205">
        <f t="shared" si="0"/>
        <v>1573.3811760817734</v>
      </c>
      <c r="J3" s="205">
        <f t="shared" si="0"/>
        <v>1499.4853025277362</v>
      </c>
      <c r="K3" s="205">
        <f t="shared" si="0"/>
        <v>1087.2373165006236</v>
      </c>
      <c r="L3" s="205">
        <f t="shared" si="0"/>
        <v>1145.8590022177918</v>
      </c>
      <c r="M3" s="205">
        <f t="shared" si="0"/>
        <v>1269.6082727193059</v>
      </c>
      <c r="N3" s="205">
        <f t="shared" si="0"/>
        <v>1175.3339137451424</v>
      </c>
      <c r="O3" s="205">
        <f t="shared" si="0"/>
        <v>1128.9302634170617</v>
      </c>
      <c r="P3" s="205">
        <f t="shared" si="0"/>
        <v>1046.9549615674762</v>
      </c>
      <c r="Q3" s="205">
        <f t="shared" si="0"/>
        <v>1007</v>
      </c>
      <c r="R3" s="205">
        <f t="shared" si="0"/>
        <v>1052.8210204265279</v>
      </c>
      <c r="S3" s="205">
        <f t="shared" si="0"/>
        <v>1117.0080849164228</v>
      </c>
      <c r="T3" s="205">
        <f t="shared" si="0"/>
        <v>1146.3990440197804</v>
      </c>
      <c r="U3" s="205">
        <f t="shared" si="0"/>
        <v>1119.195787458114</v>
      </c>
      <c r="V3" s="205">
        <f t="shared" si="0"/>
        <v>1049.9280291270356</v>
      </c>
      <c r="W3" s="205">
        <f t="shared" si="0"/>
        <v>947.56674785166115</v>
      </c>
      <c r="DA3" s="112"/>
    </row>
    <row r="4" spans="1:105" ht="12" customHeight="1" x14ac:dyDescent="0.25">
      <c r="A4" s="50" t="s">
        <v>49</v>
      </c>
      <c r="B4" s="243">
        <v>642.57577238699582</v>
      </c>
      <c r="C4" s="243">
        <v>586.23664127287475</v>
      </c>
      <c r="D4" s="243">
        <v>539.54599321776141</v>
      </c>
      <c r="E4" s="243">
        <v>581.66699461108976</v>
      </c>
      <c r="F4" s="243">
        <v>550.29874979966735</v>
      </c>
      <c r="G4" s="243">
        <v>634.45983989829074</v>
      </c>
      <c r="H4" s="243">
        <v>751.85864103873644</v>
      </c>
      <c r="I4" s="243">
        <v>785.73268403810619</v>
      </c>
      <c r="J4" s="243">
        <v>764.14299531576523</v>
      </c>
      <c r="K4" s="243">
        <v>525.88803114430914</v>
      </c>
      <c r="L4" s="243">
        <v>583.93370595891679</v>
      </c>
      <c r="M4" s="243">
        <v>727.410890601446</v>
      </c>
      <c r="N4" s="243">
        <v>675.30035267852031</v>
      </c>
      <c r="O4" s="243">
        <v>613.08207111591923</v>
      </c>
      <c r="P4" s="243">
        <v>558.40614072743733</v>
      </c>
      <c r="Q4" s="243">
        <v>451.87082938536628</v>
      </c>
      <c r="R4" s="243">
        <v>539.96282381391927</v>
      </c>
      <c r="S4" s="243">
        <v>701.16189145820056</v>
      </c>
      <c r="T4" s="243">
        <v>638.41656707623895</v>
      </c>
      <c r="U4" s="243">
        <v>637.67572572613869</v>
      </c>
      <c r="V4" s="243">
        <v>599.90978760926237</v>
      </c>
      <c r="W4" s="243">
        <v>607.80596525435101</v>
      </c>
      <c r="DA4" s="83" t="s">
        <v>1406</v>
      </c>
    </row>
    <row r="5" spans="1:105" ht="12" customHeight="1" x14ac:dyDescent="0.25">
      <c r="A5" s="144" t="s">
        <v>50</v>
      </c>
      <c r="B5" s="284">
        <v>116.15683780255929</v>
      </c>
      <c r="C5" s="284">
        <v>114.2213500068124</v>
      </c>
      <c r="D5" s="284">
        <v>143.51403913794391</v>
      </c>
      <c r="E5" s="284">
        <v>151.0964545897022</v>
      </c>
      <c r="F5" s="284">
        <v>180.22657715840239</v>
      </c>
      <c r="G5" s="284">
        <v>185.03512648522491</v>
      </c>
      <c r="H5" s="284">
        <v>162.97929558679911</v>
      </c>
      <c r="I5" s="284">
        <v>172.08120759585231</v>
      </c>
      <c r="J5" s="284">
        <v>197.92023983085139</v>
      </c>
      <c r="K5" s="284">
        <v>240.56677838393341</v>
      </c>
      <c r="L5" s="284">
        <v>235.49598897419591</v>
      </c>
      <c r="M5" s="284">
        <v>122.7924504453559</v>
      </c>
      <c r="N5" s="284">
        <v>115.4966054988781</v>
      </c>
      <c r="O5" s="284">
        <v>159.01554516368429</v>
      </c>
      <c r="P5" s="284">
        <v>232.31565014276941</v>
      </c>
      <c r="Q5" s="284">
        <v>272.81211085944949</v>
      </c>
      <c r="R5" s="284">
        <v>278.21118684116192</v>
      </c>
      <c r="S5" s="284">
        <v>275.11989036518452</v>
      </c>
      <c r="T5" s="284">
        <v>283.95072358288172</v>
      </c>
      <c r="U5" s="284">
        <v>301.86988568073019</v>
      </c>
      <c r="V5" s="284">
        <v>278.09325167909981</v>
      </c>
      <c r="W5" s="284">
        <v>165.5235253267127</v>
      </c>
      <c r="DA5" s="94" t="s">
        <v>1407</v>
      </c>
    </row>
    <row r="6" spans="1:105" ht="12" customHeight="1" x14ac:dyDescent="0.25">
      <c r="A6" s="49" t="s">
        <v>58</v>
      </c>
      <c r="B6" s="244">
        <v>522.61102646081576</v>
      </c>
      <c r="C6" s="244">
        <v>563.26505330517125</v>
      </c>
      <c r="D6" s="244">
        <v>536.26858423318527</v>
      </c>
      <c r="E6" s="244">
        <v>482.79166262029429</v>
      </c>
      <c r="F6" s="244">
        <v>541.11100974160183</v>
      </c>
      <c r="G6" s="244">
        <v>581.37369453286044</v>
      </c>
      <c r="H6" s="244">
        <v>577.5546195968077</v>
      </c>
      <c r="I6" s="244">
        <v>615.56728444781493</v>
      </c>
      <c r="J6" s="244">
        <v>537.42206738111952</v>
      </c>
      <c r="K6" s="244">
        <v>320.78250697238099</v>
      </c>
      <c r="L6" s="244">
        <v>326.42930728467911</v>
      </c>
      <c r="M6" s="244">
        <v>419.40493167250389</v>
      </c>
      <c r="N6" s="244">
        <v>384.53695556774392</v>
      </c>
      <c r="O6" s="244">
        <v>356.8326471374582</v>
      </c>
      <c r="P6" s="244">
        <v>256.23317069726937</v>
      </c>
      <c r="Q6" s="244">
        <v>282.31705975518418</v>
      </c>
      <c r="R6" s="244">
        <v>234.64700977144651</v>
      </c>
      <c r="S6" s="244">
        <v>140.72630309303781</v>
      </c>
      <c r="T6" s="244">
        <v>224.03175336065971</v>
      </c>
      <c r="U6" s="244">
        <v>179.6501760512451</v>
      </c>
      <c r="V6" s="244">
        <v>171.9249898386735</v>
      </c>
      <c r="W6" s="244">
        <v>174.23725727059741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1422</v>
      </c>
      <c r="C9" s="243">
        <v>1325</v>
      </c>
      <c r="D9" s="243">
        <v>1198</v>
      </c>
      <c r="E9" s="243">
        <v>1492.896</v>
      </c>
      <c r="F9" s="243">
        <v>1295</v>
      </c>
      <c r="G9" s="243">
        <v>1357</v>
      </c>
      <c r="H9" s="243">
        <v>1684.5070000000001</v>
      </c>
      <c r="I9" s="243">
        <v>1742.5340000000001</v>
      </c>
      <c r="J9" s="243">
        <v>1633</v>
      </c>
      <c r="K9" s="243">
        <v>1052</v>
      </c>
      <c r="L9" s="243">
        <v>1215</v>
      </c>
      <c r="M9" s="243">
        <v>1387</v>
      </c>
      <c r="N9" s="243">
        <v>1300</v>
      </c>
      <c r="O9" s="243">
        <v>1300</v>
      </c>
      <c r="P9" s="243">
        <v>1255.4680000000001</v>
      </c>
      <c r="Q9" s="243">
        <v>1188.3869999999999</v>
      </c>
      <c r="R9" s="243">
        <v>1335.248</v>
      </c>
      <c r="S9" s="243">
        <v>1510.9739999999999</v>
      </c>
      <c r="T9" s="243">
        <v>1462.24</v>
      </c>
      <c r="U9" s="243">
        <v>1430.2260000000001</v>
      </c>
      <c r="V9" s="243">
        <v>1400</v>
      </c>
      <c r="W9" s="243">
        <v>1533.7339999999999</v>
      </c>
      <c r="DA9" s="83" t="s">
        <v>1410</v>
      </c>
    </row>
    <row r="10" spans="1:105" ht="12" customHeight="1" x14ac:dyDescent="0.25">
      <c r="A10" s="144" t="s">
        <v>1411</v>
      </c>
      <c r="B10" s="284">
        <v>4091.0400000000009</v>
      </c>
      <c r="C10" s="284">
        <v>4108.6950000000024</v>
      </c>
      <c r="D10" s="284">
        <v>5071.5000000000018</v>
      </c>
      <c r="E10" s="284">
        <v>6171.9600000000009</v>
      </c>
      <c r="F10" s="284">
        <v>6750.0000000000018</v>
      </c>
      <c r="G10" s="284">
        <v>6298.5936000000002</v>
      </c>
      <c r="H10" s="284">
        <v>5811.4265999999998</v>
      </c>
      <c r="I10" s="284">
        <v>6073.7034399999993</v>
      </c>
      <c r="J10" s="284">
        <v>6731.55584</v>
      </c>
      <c r="K10" s="284">
        <v>5007.1487074999995</v>
      </c>
      <c r="L10" s="284">
        <v>5988.2529519999998</v>
      </c>
      <c r="M10" s="284">
        <v>6020.4250499999998</v>
      </c>
      <c r="N10" s="284">
        <v>5652.858169000001</v>
      </c>
      <c r="O10" s="284">
        <v>5017.1457</v>
      </c>
      <c r="P10" s="284">
        <v>5390.9866999999986</v>
      </c>
      <c r="Q10" s="284">
        <v>5057.2592000000004</v>
      </c>
      <c r="R10" s="284">
        <v>5059.0680000000002</v>
      </c>
      <c r="S10" s="284">
        <v>6243.2768000000005</v>
      </c>
      <c r="T10" s="284">
        <v>5809.3249999999998</v>
      </c>
      <c r="U10" s="284">
        <v>4963.3799999999992</v>
      </c>
      <c r="V10" s="284">
        <v>5549.7899999999991</v>
      </c>
      <c r="W10" s="284">
        <v>5613.3863795867464</v>
      </c>
      <c r="DA10" s="94" t="s">
        <v>1412</v>
      </c>
    </row>
    <row r="11" spans="1:105" ht="12" customHeight="1" x14ac:dyDescent="0.25">
      <c r="A11" s="49" t="s">
        <v>1413</v>
      </c>
      <c r="B11" s="244">
        <v>497.21925510846302</v>
      </c>
      <c r="C11" s="244">
        <v>547.33074777664137</v>
      </c>
      <c r="D11" s="244">
        <v>511.92321270535922</v>
      </c>
      <c r="E11" s="244">
        <v>532.73228275077042</v>
      </c>
      <c r="F11" s="244">
        <v>547.45916822847892</v>
      </c>
      <c r="G11" s="244">
        <v>534.59538863245837</v>
      </c>
      <c r="H11" s="244">
        <v>556.31889041667171</v>
      </c>
      <c r="I11" s="244">
        <v>586.91619427356875</v>
      </c>
      <c r="J11" s="244">
        <v>493.76598000000001</v>
      </c>
      <c r="K11" s="244">
        <v>322.06472889999998</v>
      </c>
      <c r="L11" s="244">
        <v>304.09510799999998</v>
      </c>
      <c r="M11" s="244">
        <v>309.605841</v>
      </c>
      <c r="N11" s="244">
        <v>294.18928099999999</v>
      </c>
      <c r="O11" s="244">
        <v>295.05048219999998</v>
      </c>
      <c r="P11" s="244">
        <v>296.36392799999999</v>
      </c>
      <c r="Q11" s="244">
        <v>290.14270639</v>
      </c>
      <c r="R11" s="244">
        <v>240.28065698</v>
      </c>
      <c r="S11" s="244">
        <v>141.32584065</v>
      </c>
      <c r="T11" s="244">
        <v>142.18565278</v>
      </c>
      <c r="U11" s="244">
        <v>140.03452109</v>
      </c>
      <c r="V11" s="244">
        <v>139.008996</v>
      </c>
      <c r="W11" s="244">
        <v>142.70542802473989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1666.666666666667</v>
      </c>
      <c r="C14" s="243">
        <v>1666.666666666667</v>
      </c>
      <c r="D14" s="243">
        <v>1666.666666666667</v>
      </c>
      <c r="E14" s="243">
        <v>1666.666666666667</v>
      </c>
      <c r="F14" s="243">
        <v>1666.666666666667</v>
      </c>
      <c r="G14" s="243">
        <v>1666.666666666667</v>
      </c>
      <c r="H14" s="243">
        <v>1812.4566797270779</v>
      </c>
      <c r="I14" s="243">
        <v>1958.2466927874891</v>
      </c>
      <c r="J14" s="243">
        <v>1958.2466927874891</v>
      </c>
      <c r="K14" s="243">
        <v>1958.2466927874891</v>
      </c>
      <c r="L14" s="243">
        <v>1958.2466927874891</v>
      </c>
      <c r="M14" s="243">
        <v>1812.4566797270779</v>
      </c>
      <c r="N14" s="243">
        <v>1812.4566797270779</v>
      </c>
      <c r="O14" s="243">
        <v>1812.4566797270779</v>
      </c>
      <c r="P14" s="243">
        <v>1812.4566797270779</v>
      </c>
      <c r="Q14" s="243">
        <v>1666.666666666667</v>
      </c>
      <c r="R14" s="243">
        <v>1666.666666666667</v>
      </c>
      <c r="S14" s="243">
        <v>1666.666666666667</v>
      </c>
      <c r="T14" s="243">
        <v>1666.666666666667</v>
      </c>
      <c r="U14" s="243">
        <v>1666.666666666667</v>
      </c>
      <c r="V14" s="243">
        <v>1666.666666666667</v>
      </c>
      <c r="W14" s="243">
        <v>1666.666666666667</v>
      </c>
      <c r="DA14" s="83" t="s">
        <v>1415</v>
      </c>
    </row>
    <row r="15" spans="1:105" ht="12" customHeight="1" x14ac:dyDescent="0.25">
      <c r="A15" s="107" t="s">
        <v>1411</v>
      </c>
      <c r="B15" s="284">
        <v>4545.6000000000013</v>
      </c>
      <c r="C15" s="284">
        <v>4545.6000000000013</v>
      </c>
      <c r="D15" s="284">
        <v>5516.4048805569182</v>
      </c>
      <c r="E15" s="284">
        <v>6972.6122013922941</v>
      </c>
      <c r="F15" s="284">
        <v>7458.014641670753</v>
      </c>
      <c r="G15" s="284">
        <v>7458.014641670753</v>
      </c>
      <c r="H15" s="284">
        <v>7458.014641670753</v>
      </c>
      <c r="I15" s="284">
        <v>6972.6122013922941</v>
      </c>
      <c r="J15" s="284">
        <v>7458.014641670753</v>
      </c>
      <c r="K15" s="284">
        <v>7458.014641670753</v>
      </c>
      <c r="L15" s="284">
        <v>7458.014641670753</v>
      </c>
      <c r="M15" s="284">
        <v>6972.6122013922941</v>
      </c>
      <c r="N15" s="284">
        <v>6972.6122013922941</v>
      </c>
      <c r="O15" s="284">
        <v>6972.6122013922941</v>
      </c>
      <c r="P15" s="284">
        <v>6972.6122013922941</v>
      </c>
      <c r="Q15" s="284">
        <v>6487.2097611138352</v>
      </c>
      <c r="R15" s="284">
        <v>6487.2097611138352</v>
      </c>
      <c r="S15" s="284">
        <v>6972.6122013922941</v>
      </c>
      <c r="T15" s="284">
        <v>6972.6122013922941</v>
      </c>
      <c r="U15" s="284">
        <v>6972.6122013922941</v>
      </c>
      <c r="V15" s="284">
        <v>6972.6122013922941</v>
      </c>
      <c r="W15" s="284">
        <v>6972.6122013922941</v>
      </c>
      <c r="DA15" s="94" t="s">
        <v>1416</v>
      </c>
    </row>
    <row r="16" spans="1:105" ht="12" customHeight="1" x14ac:dyDescent="0.25">
      <c r="A16" s="49" t="s">
        <v>1413</v>
      </c>
      <c r="B16" s="244">
        <v>681.60427891299173</v>
      </c>
      <c r="C16" s="244">
        <v>710.53409930524776</v>
      </c>
      <c r="D16" s="244">
        <v>669.40874362570025</v>
      </c>
      <c r="E16" s="244">
        <v>657.21320833840866</v>
      </c>
      <c r="F16" s="244">
        <v>676.49975526657931</v>
      </c>
      <c r="G16" s="244">
        <v>645.01767305111707</v>
      </c>
      <c r="H16" s="244">
        <v>635.3743995870318</v>
      </c>
      <c r="I16" s="244">
        <v>676.49975526657931</v>
      </c>
      <c r="J16" s="244">
        <v>625.73112612294653</v>
      </c>
      <c r="K16" s="244">
        <v>584.60577044339891</v>
      </c>
      <c r="L16" s="244">
        <v>574.96249697931353</v>
      </c>
      <c r="M16" s="244">
        <v>524.19386783568075</v>
      </c>
      <c r="N16" s="244">
        <v>492.71178562021839</v>
      </c>
      <c r="O16" s="244">
        <v>470.87297686884148</v>
      </c>
      <c r="P16" s="244">
        <v>470.87297686884148</v>
      </c>
      <c r="Q16" s="244">
        <v>420.10434772520858</v>
      </c>
      <c r="R16" s="244">
        <v>420.10434772520858</v>
      </c>
      <c r="S16" s="244">
        <v>420.10434772520858</v>
      </c>
      <c r="T16" s="244">
        <v>420.10434772520858</v>
      </c>
      <c r="U16" s="244">
        <v>420.10434772520858</v>
      </c>
      <c r="V16" s="244">
        <v>420.10434772520858</v>
      </c>
      <c r="W16" s="244">
        <v>420.10434772520858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145.7900130604113</v>
      </c>
      <c r="F18" s="243">
        <v>0</v>
      </c>
      <c r="G18" s="243">
        <v>0</v>
      </c>
      <c r="H18" s="243">
        <v>145.7900130604113</v>
      </c>
      <c r="I18" s="243">
        <v>291.58002612082259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145.7900130604113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970.80488055691728</v>
      </c>
      <c r="E19" s="284">
        <v>1941.609761113835</v>
      </c>
      <c r="F19" s="284">
        <v>485.40244027845858</v>
      </c>
      <c r="G19" s="284">
        <v>0</v>
      </c>
      <c r="H19" s="284">
        <v>0</v>
      </c>
      <c r="I19" s="284">
        <v>0</v>
      </c>
      <c r="J19" s="284">
        <v>485.40244027845858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485.40244027845858</v>
      </c>
      <c r="T19" s="284">
        <v>0</v>
      </c>
      <c r="U19" s="284">
        <v>0</v>
      </c>
      <c r="V19" s="284">
        <v>485.40244027845858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38.573093856341337</v>
      </c>
      <c r="D20" s="244">
        <v>0</v>
      </c>
      <c r="E20" s="244">
        <v>28.929820392256001</v>
      </c>
      <c r="F20" s="244">
        <v>28.929820392256001</v>
      </c>
      <c r="G20" s="244">
        <v>9.6432734640853344</v>
      </c>
      <c r="H20" s="244">
        <v>31.482082215462231</v>
      </c>
      <c r="I20" s="244">
        <v>41.125355679547567</v>
      </c>
      <c r="J20" s="244">
        <v>0</v>
      </c>
      <c r="K20" s="244">
        <v>0</v>
      </c>
      <c r="L20" s="244">
        <v>0</v>
      </c>
      <c r="M20" s="244">
        <v>0</v>
      </c>
      <c r="N20" s="244">
        <v>9.6432734640853344</v>
      </c>
      <c r="O20" s="244">
        <v>19.286546928170669</v>
      </c>
      <c r="P20" s="244">
        <v>0</v>
      </c>
      <c r="Q20" s="244">
        <v>0</v>
      </c>
      <c r="R20" s="244">
        <v>41.125355679547567</v>
      </c>
      <c r="S20" s="244">
        <v>9.6432734640853344</v>
      </c>
      <c r="T20" s="244">
        <v>50.7686291436329</v>
      </c>
      <c r="U20" s="244">
        <v>41.125355679547567</v>
      </c>
      <c r="V20" s="244">
        <v>9.6432734640853344</v>
      </c>
      <c r="W20" s="244">
        <v>41.125355679547567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145.79001306041118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145.79001306041141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145.79001306041118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145.79001306041096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145.79001306041118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485.40244027845893</v>
      </c>
      <c r="F23" s="284">
        <f t="shared" si="2"/>
        <v>0</v>
      </c>
      <c r="G23" s="284">
        <f t="shared" si="2"/>
        <v>0</v>
      </c>
      <c r="H23" s="284">
        <f t="shared" si="2"/>
        <v>0</v>
      </c>
      <c r="I23" s="284">
        <f t="shared" si="2"/>
        <v>485.40244027845893</v>
      </c>
      <c r="J23" s="284">
        <f t="shared" si="2"/>
        <v>0</v>
      </c>
      <c r="K23" s="284">
        <f t="shared" si="2"/>
        <v>0</v>
      </c>
      <c r="L23" s="284">
        <f t="shared" si="2"/>
        <v>0</v>
      </c>
      <c r="M23" s="284">
        <f t="shared" si="2"/>
        <v>485.40244027845893</v>
      </c>
      <c r="N23" s="284">
        <f t="shared" si="2"/>
        <v>0</v>
      </c>
      <c r="O23" s="284">
        <f t="shared" si="2"/>
        <v>0</v>
      </c>
      <c r="P23" s="284">
        <f t="shared" si="2"/>
        <v>0</v>
      </c>
      <c r="Q23" s="284">
        <f t="shared" si="2"/>
        <v>485.40244027845893</v>
      </c>
      <c r="R23" s="284">
        <f t="shared" si="2"/>
        <v>0</v>
      </c>
      <c r="S23" s="284">
        <f t="shared" si="2"/>
        <v>0</v>
      </c>
      <c r="T23" s="284">
        <f t="shared" si="2"/>
        <v>0</v>
      </c>
      <c r="U23" s="284">
        <f t="shared" si="2"/>
        <v>0</v>
      </c>
      <c r="V23" s="284">
        <f t="shared" si="2"/>
        <v>485.40244027845893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9.6432734640852686</v>
      </c>
      <c r="D24" s="244">
        <f t="shared" si="3"/>
        <v>41.125355679547511</v>
      </c>
      <c r="E24" s="244">
        <f t="shared" si="3"/>
        <v>41.125355679547624</v>
      </c>
      <c r="F24" s="244">
        <f t="shared" si="3"/>
        <v>9.6432734640853823</v>
      </c>
      <c r="G24" s="244">
        <f t="shared" si="3"/>
        <v>41.125355679547624</v>
      </c>
      <c r="H24" s="244">
        <f t="shared" si="3"/>
        <v>41.125355679547511</v>
      </c>
      <c r="I24" s="244">
        <f t="shared" si="3"/>
        <v>0</v>
      </c>
      <c r="J24" s="244">
        <f t="shared" si="3"/>
        <v>50.768629143632779</v>
      </c>
      <c r="K24" s="244">
        <f t="shared" si="3"/>
        <v>41.125355679547624</v>
      </c>
      <c r="L24" s="244">
        <f t="shared" si="3"/>
        <v>9.6432734640853823</v>
      </c>
      <c r="M24" s="244">
        <f t="shared" si="3"/>
        <v>50.768629143632779</v>
      </c>
      <c r="N24" s="244">
        <f t="shared" si="3"/>
        <v>41.125355679547738</v>
      </c>
      <c r="O24" s="244">
        <f t="shared" si="3"/>
        <v>41.125355679547567</v>
      </c>
      <c r="P24" s="244">
        <f t="shared" si="3"/>
        <v>0</v>
      </c>
      <c r="Q24" s="244">
        <f t="shared" si="3"/>
        <v>50.768629143632893</v>
      </c>
      <c r="R24" s="244">
        <f t="shared" si="3"/>
        <v>41.125355679547567</v>
      </c>
      <c r="S24" s="244">
        <f t="shared" si="3"/>
        <v>9.6432734640853255</v>
      </c>
      <c r="T24" s="244">
        <f t="shared" si="3"/>
        <v>50.768629143632893</v>
      </c>
      <c r="U24" s="244">
        <f t="shared" si="3"/>
        <v>41.125355679547567</v>
      </c>
      <c r="V24" s="244">
        <f t="shared" si="3"/>
        <v>9.6432734640853255</v>
      </c>
      <c r="W24" s="244">
        <f t="shared" si="3"/>
        <v>41.125355679547567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244.66666666666697</v>
      </c>
      <c r="C26" s="243">
        <f t="shared" si="4"/>
        <v>341.66666666666697</v>
      </c>
      <c r="D26" s="243">
        <f t="shared" si="4"/>
        <v>468.66666666666697</v>
      </c>
      <c r="E26" s="243">
        <f t="shared" si="4"/>
        <v>173.77066666666701</v>
      </c>
      <c r="F26" s="243">
        <f t="shared" si="4"/>
        <v>371.66666666666697</v>
      </c>
      <c r="G26" s="243">
        <f t="shared" si="4"/>
        <v>309.66666666666697</v>
      </c>
      <c r="H26" s="243">
        <f t="shared" si="4"/>
        <v>127.94967972707786</v>
      </c>
      <c r="I26" s="243">
        <f t="shared" si="4"/>
        <v>215.712692787489</v>
      </c>
      <c r="J26" s="243">
        <f t="shared" si="4"/>
        <v>325.24669278748911</v>
      </c>
      <c r="K26" s="243">
        <f t="shared" si="4"/>
        <v>906.24669278748911</v>
      </c>
      <c r="L26" s="243">
        <f t="shared" si="4"/>
        <v>743.24669278748911</v>
      </c>
      <c r="M26" s="243">
        <f t="shared" si="4"/>
        <v>425.45667972707793</v>
      </c>
      <c r="N26" s="243">
        <f t="shared" si="4"/>
        <v>512.45667972707793</v>
      </c>
      <c r="O26" s="243">
        <f t="shared" si="4"/>
        <v>512.45667972707793</v>
      </c>
      <c r="P26" s="243">
        <f t="shared" si="4"/>
        <v>556.98867972707785</v>
      </c>
      <c r="Q26" s="243">
        <f t="shared" si="4"/>
        <v>478.27966666666703</v>
      </c>
      <c r="R26" s="243">
        <f t="shared" si="4"/>
        <v>331.41866666666692</v>
      </c>
      <c r="S26" s="243">
        <f t="shared" si="4"/>
        <v>155.69266666666704</v>
      </c>
      <c r="T26" s="243">
        <f t="shared" si="4"/>
        <v>204.42666666666696</v>
      </c>
      <c r="U26" s="243">
        <f t="shared" si="4"/>
        <v>236.44066666666686</v>
      </c>
      <c r="V26" s="243">
        <f t="shared" si="4"/>
        <v>266.66666666666697</v>
      </c>
      <c r="W26" s="243">
        <f t="shared" si="4"/>
        <v>132.93266666666705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454.5600000000004</v>
      </c>
      <c r="C27" s="284">
        <f t="shared" si="5"/>
        <v>436.90499999999884</v>
      </c>
      <c r="D27" s="284">
        <f t="shared" si="5"/>
        <v>444.9048805569164</v>
      </c>
      <c r="E27" s="284">
        <f t="shared" si="5"/>
        <v>800.65220139229314</v>
      </c>
      <c r="F27" s="284">
        <f t="shared" si="5"/>
        <v>708.01464167075119</v>
      </c>
      <c r="G27" s="284">
        <f t="shared" si="5"/>
        <v>1159.4210416707529</v>
      </c>
      <c r="H27" s="284">
        <f t="shared" si="5"/>
        <v>1646.5880416707532</v>
      </c>
      <c r="I27" s="284">
        <f t="shared" si="5"/>
        <v>898.90876139229476</v>
      </c>
      <c r="J27" s="284">
        <f t="shared" si="5"/>
        <v>726.45880167075302</v>
      </c>
      <c r="K27" s="284">
        <f t="shared" si="5"/>
        <v>2450.8659341707535</v>
      </c>
      <c r="L27" s="284">
        <f t="shared" si="5"/>
        <v>1469.7616896707532</v>
      </c>
      <c r="M27" s="284">
        <f t="shared" si="5"/>
        <v>952.18715139229425</v>
      </c>
      <c r="N27" s="284">
        <f t="shared" si="5"/>
        <v>1319.7540323922931</v>
      </c>
      <c r="O27" s="284">
        <f t="shared" si="5"/>
        <v>1955.466501392294</v>
      </c>
      <c r="P27" s="284">
        <f t="shared" si="5"/>
        <v>1581.6255013922955</v>
      </c>
      <c r="Q27" s="284">
        <f t="shared" si="5"/>
        <v>1429.9505611138347</v>
      </c>
      <c r="R27" s="284">
        <f t="shared" si="5"/>
        <v>1428.1417611138349</v>
      </c>
      <c r="S27" s="284">
        <f t="shared" si="5"/>
        <v>729.33540139229353</v>
      </c>
      <c r="T27" s="284">
        <f t="shared" si="5"/>
        <v>1163.2872013922943</v>
      </c>
      <c r="U27" s="284">
        <f t="shared" si="5"/>
        <v>2009.2322013922949</v>
      </c>
      <c r="V27" s="284">
        <f t="shared" si="5"/>
        <v>1422.822201392295</v>
      </c>
      <c r="W27" s="284">
        <f t="shared" si="5"/>
        <v>1359.2258218055476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184.38502380452871</v>
      </c>
      <c r="C28" s="244">
        <f t="shared" si="6"/>
        <v>163.20335152860639</v>
      </c>
      <c r="D28" s="244">
        <f t="shared" si="6"/>
        <v>157.48553092034103</v>
      </c>
      <c r="E28" s="244">
        <f t="shared" si="6"/>
        <v>124.48092558763824</v>
      </c>
      <c r="F28" s="244">
        <f t="shared" si="6"/>
        <v>129.0405870381004</v>
      </c>
      <c r="G28" s="244">
        <f t="shared" si="6"/>
        <v>110.42228441865871</v>
      </c>
      <c r="H28" s="244">
        <f t="shared" si="6"/>
        <v>79.055509170360097</v>
      </c>
      <c r="I28" s="244">
        <f t="shared" si="6"/>
        <v>89.583560993010565</v>
      </c>
      <c r="J28" s="244">
        <f t="shared" si="6"/>
        <v>131.96514612294652</v>
      </c>
      <c r="K28" s="244">
        <f t="shared" si="6"/>
        <v>262.54104154339893</v>
      </c>
      <c r="L28" s="244">
        <f t="shared" si="6"/>
        <v>270.86738897931355</v>
      </c>
      <c r="M28" s="244">
        <f t="shared" si="6"/>
        <v>214.58802683568075</v>
      </c>
      <c r="N28" s="244">
        <f t="shared" si="6"/>
        <v>198.5225046202184</v>
      </c>
      <c r="O28" s="244">
        <f t="shared" si="6"/>
        <v>175.8224946688415</v>
      </c>
      <c r="P28" s="244">
        <f t="shared" si="6"/>
        <v>174.50904886884149</v>
      </c>
      <c r="Q28" s="244">
        <f t="shared" si="6"/>
        <v>129.96164133520858</v>
      </c>
      <c r="R28" s="244">
        <f t="shared" si="6"/>
        <v>179.82369074520858</v>
      </c>
      <c r="S28" s="244">
        <f t="shared" si="6"/>
        <v>278.77850707520861</v>
      </c>
      <c r="T28" s="244">
        <f t="shared" si="6"/>
        <v>277.91869494520859</v>
      </c>
      <c r="U28" s="244">
        <f t="shared" si="6"/>
        <v>280.06982663520859</v>
      </c>
      <c r="V28" s="244">
        <f t="shared" si="6"/>
        <v>281.09535172520862</v>
      </c>
      <c r="W28" s="244">
        <f t="shared" si="6"/>
        <v>277.3989197004687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386.16070507308677</v>
      </c>
      <c r="C31" s="212">
        <v>395.89157351676693</v>
      </c>
      <c r="D31" s="212">
        <v>401.46517626827182</v>
      </c>
      <c r="E31" s="212">
        <v>406.47661220980223</v>
      </c>
      <c r="F31" s="212">
        <v>429.98263112639722</v>
      </c>
      <c r="G31" s="212">
        <v>416.09871023215823</v>
      </c>
      <c r="H31" s="212">
        <v>434.78718830610489</v>
      </c>
      <c r="I31" s="212">
        <v>437.26079105760959</v>
      </c>
      <c r="J31" s="212">
        <v>431.08340498710243</v>
      </c>
      <c r="K31" s="212">
        <v>302.44909716251072</v>
      </c>
      <c r="L31" s="212">
        <v>324.80447119518482</v>
      </c>
      <c r="M31" s="212">
        <v>345.10008598452282</v>
      </c>
      <c r="N31" s="212">
        <v>316.51212381771279</v>
      </c>
      <c r="O31" s="212">
        <v>307.89492691315559</v>
      </c>
      <c r="P31" s="212">
        <v>291.48323301805669</v>
      </c>
      <c r="Q31" s="212">
        <v>286.09054170249351</v>
      </c>
      <c r="R31" s="212">
        <v>305.44221840068792</v>
      </c>
      <c r="S31" s="212">
        <v>322.69750644883919</v>
      </c>
      <c r="T31" s="212">
        <v>311.24084264832322</v>
      </c>
      <c r="U31" s="212">
        <v>298.53121238177118</v>
      </c>
      <c r="V31" s="212">
        <v>288.26620808254512</v>
      </c>
      <c r="W31" s="212">
        <v>297.35881341358549</v>
      </c>
      <c r="DA31" s="109" t="s">
        <v>1421</v>
      </c>
    </row>
    <row r="32" spans="1:105" ht="12" customHeight="1" x14ac:dyDescent="0.25">
      <c r="A32" s="24" t="s">
        <v>30</v>
      </c>
      <c r="B32" s="215">
        <v>121.40060189165951</v>
      </c>
      <c r="C32" s="215">
        <v>138.4705932932072</v>
      </c>
      <c r="D32" s="215">
        <v>124.65236457437661</v>
      </c>
      <c r="E32" s="215">
        <v>117.06190885640579</v>
      </c>
      <c r="F32" s="215">
        <v>118.9136715391229</v>
      </c>
      <c r="G32" s="215">
        <v>119.7656921754084</v>
      </c>
      <c r="H32" s="215">
        <v>119.9796216680997</v>
      </c>
      <c r="I32" s="215">
        <v>116.7237317282889</v>
      </c>
      <c r="J32" s="215">
        <v>122.38650042992261</v>
      </c>
      <c r="K32" s="215">
        <v>69.6115219260533</v>
      </c>
      <c r="L32" s="215">
        <v>85.585210662080812</v>
      </c>
      <c r="M32" s="215">
        <v>78.917540842648307</v>
      </c>
      <c r="N32" s="215">
        <v>55.728202923473773</v>
      </c>
      <c r="O32" s="215">
        <v>47.826311263972492</v>
      </c>
      <c r="P32" s="215">
        <v>49.260963026655197</v>
      </c>
      <c r="Q32" s="215">
        <v>39.085124677558028</v>
      </c>
      <c r="R32" s="215">
        <v>42.052364574376597</v>
      </c>
      <c r="S32" s="215">
        <v>47.106534823731721</v>
      </c>
      <c r="T32" s="215">
        <v>42.749699054170243</v>
      </c>
      <c r="U32" s="215">
        <v>37.483233018056751</v>
      </c>
      <c r="V32" s="215">
        <v>30.210920034393801</v>
      </c>
      <c r="W32" s="215">
        <v>31.305503009458299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98.688134135855549</v>
      </c>
      <c r="C33" s="206">
        <f t="shared" si="7"/>
        <v>83.68693035253655</v>
      </c>
      <c r="D33" s="206">
        <f t="shared" si="7"/>
        <v>105.61762682717111</v>
      </c>
      <c r="E33" s="206">
        <f t="shared" si="7"/>
        <v>112.96483233018057</v>
      </c>
      <c r="F33" s="206">
        <f t="shared" si="7"/>
        <v>131.25623387790199</v>
      </c>
      <c r="G33" s="206">
        <f t="shared" si="7"/>
        <v>118.99234737747207</v>
      </c>
      <c r="H33" s="206">
        <f t="shared" si="7"/>
        <v>123.53972484952706</v>
      </c>
      <c r="I33" s="206">
        <f t="shared" si="7"/>
        <v>123.47815993121239</v>
      </c>
      <c r="J33" s="206">
        <f t="shared" si="7"/>
        <v>106.55296646603611</v>
      </c>
      <c r="K33" s="206">
        <f t="shared" si="7"/>
        <v>85.431212381771275</v>
      </c>
      <c r="L33" s="206">
        <f t="shared" si="7"/>
        <v>84.812725709372302</v>
      </c>
      <c r="M33" s="206">
        <f t="shared" si="7"/>
        <v>96.890713671539118</v>
      </c>
      <c r="N33" s="206">
        <f t="shared" si="7"/>
        <v>107.11530524505588</v>
      </c>
      <c r="O33" s="206">
        <f t="shared" si="7"/>
        <v>99.330438521066199</v>
      </c>
      <c r="P33" s="206">
        <f t="shared" si="7"/>
        <v>89.680653482373174</v>
      </c>
      <c r="Q33" s="206">
        <f t="shared" si="7"/>
        <v>85.559845227858972</v>
      </c>
      <c r="R33" s="206">
        <f t="shared" si="7"/>
        <v>87.704127257093731</v>
      </c>
      <c r="S33" s="206">
        <f t="shared" si="7"/>
        <v>89.122957867583835</v>
      </c>
      <c r="T33" s="206">
        <f t="shared" si="7"/>
        <v>90.75580395528803</v>
      </c>
      <c r="U33" s="206">
        <f t="shared" si="7"/>
        <v>89.051934651762664</v>
      </c>
      <c r="V33" s="206">
        <f t="shared" si="7"/>
        <v>89.061650902837499</v>
      </c>
      <c r="W33" s="206">
        <f t="shared" si="7"/>
        <v>87.936199484092853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26.483233018056751</v>
      </c>
      <c r="C35" s="206">
        <v>27.58667239896819</v>
      </c>
      <c r="D35" s="206">
        <v>27.58667239896819</v>
      </c>
      <c r="E35" s="206">
        <v>27.58667239896819</v>
      </c>
      <c r="F35" s="206">
        <v>36.414445399828033</v>
      </c>
      <c r="G35" s="206">
        <v>30.89707652622528</v>
      </c>
      <c r="H35" s="206">
        <v>32.0006018916595</v>
      </c>
      <c r="I35" s="206">
        <v>34.207480653482371</v>
      </c>
      <c r="J35" s="206">
        <v>28.690197764402399</v>
      </c>
      <c r="K35" s="206">
        <v>16.552020636285469</v>
      </c>
      <c r="L35" s="206">
        <v>15.44858125537403</v>
      </c>
      <c r="M35" s="206">
        <v>15.44858125537403</v>
      </c>
      <c r="N35" s="206">
        <v>19.86242476354256</v>
      </c>
      <c r="O35" s="206">
        <v>16.587876182287189</v>
      </c>
      <c r="P35" s="206">
        <v>14.37609630266552</v>
      </c>
      <c r="Q35" s="206">
        <v>15.48202923473775</v>
      </c>
      <c r="R35" s="206">
        <v>14.37609630266552</v>
      </c>
      <c r="S35" s="206">
        <v>18.799570077386068</v>
      </c>
      <c r="T35" s="206">
        <v>17.693723129836631</v>
      </c>
      <c r="U35" s="206">
        <v>17.693723129836631</v>
      </c>
      <c r="V35" s="206">
        <v>17.693723129836631</v>
      </c>
      <c r="W35" s="206">
        <v>19.90541702493551</v>
      </c>
      <c r="DA35" s="71" t="s">
        <v>1424</v>
      </c>
    </row>
    <row r="36" spans="1:105" ht="12" customHeight="1" x14ac:dyDescent="0.25">
      <c r="A36" s="18" t="s">
        <v>69</v>
      </c>
      <c r="B36" s="206">
        <v>21.56775580395529</v>
      </c>
      <c r="C36" s="206">
        <v>20.540756663800519</v>
      </c>
      <c r="D36" s="206">
        <v>19.51367153912296</v>
      </c>
      <c r="E36" s="206">
        <v>21.56775580395529</v>
      </c>
      <c r="F36" s="206">
        <v>20.44522785898538</v>
      </c>
      <c r="G36" s="206">
        <v>19.42295786758384</v>
      </c>
      <c r="H36" s="206">
        <v>20.43233018056749</v>
      </c>
      <c r="I36" s="206">
        <v>23.498796216681001</v>
      </c>
      <c r="J36" s="206">
        <v>18.390799656061908</v>
      </c>
      <c r="K36" s="206">
        <v>18.392519346517631</v>
      </c>
      <c r="L36" s="206">
        <v>16.35081685296646</v>
      </c>
      <c r="M36" s="206">
        <v>17.37033533963886</v>
      </c>
      <c r="N36" s="206">
        <v>16.348495270851249</v>
      </c>
      <c r="O36" s="206">
        <v>12.381771281169391</v>
      </c>
      <c r="P36" s="206">
        <v>13.41358555460017</v>
      </c>
      <c r="Q36" s="206">
        <v>12.365692175408419</v>
      </c>
      <c r="R36" s="206">
        <v>12.3542562338779</v>
      </c>
      <c r="S36" s="206">
        <v>8.2128976784178853</v>
      </c>
      <c r="T36" s="206">
        <v>11.28822012037833</v>
      </c>
      <c r="U36" s="206">
        <v>8.2122957867583821</v>
      </c>
      <c r="V36" s="206">
        <v>8.2128976784178853</v>
      </c>
      <c r="W36" s="206">
        <v>7.9534823731728279</v>
      </c>
      <c r="DA36" s="71" t="s">
        <v>1425</v>
      </c>
    </row>
    <row r="37" spans="1:105" ht="12" customHeight="1" x14ac:dyDescent="0.25">
      <c r="A37" s="18" t="s">
        <v>70</v>
      </c>
      <c r="B37" s="206">
        <v>18.651504729148751</v>
      </c>
      <c r="C37" s="206">
        <v>15.706534823731729</v>
      </c>
      <c r="D37" s="206">
        <v>17.669819432502148</v>
      </c>
      <c r="E37" s="206">
        <v>16.688134135855549</v>
      </c>
      <c r="F37" s="206">
        <v>16.688134135855549</v>
      </c>
      <c r="G37" s="206">
        <v>15.706534823731729</v>
      </c>
      <c r="H37" s="206">
        <v>17.669819432502148</v>
      </c>
      <c r="I37" s="206">
        <v>16.688134135855549</v>
      </c>
      <c r="J37" s="206">
        <v>16.621152192605329</v>
      </c>
      <c r="K37" s="206">
        <v>15.64342218400688</v>
      </c>
      <c r="L37" s="206">
        <v>11.732588134135851</v>
      </c>
      <c r="M37" s="206">
        <v>11.737489251934649</v>
      </c>
      <c r="N37" s="206">
        <v>10.7737747205503</v>
      </c>
      <c r="O37" s="206">
        <v>13.50077386070507</v>
      </c>
      <c r="P37" s="206">
        <v>8.6795356835769546</v>
      </c>
      <c r="Q37" s="206">
        <v>6.747377472055029</v>
      </c>
      <c r="R37" s="206">
        <v>2.8947549441100602</v>
      </c>
      <c r="S37" s="206">
        <v>2.894840928632846</v>
      </c>
      <c r="T37" s="206">
        <v>3.8597592433362</v>
      </c>
      <c r="U37" s="206">
        <v>1.9298366294067071</v>
      </c>
      <c r="V37" s="206">
        <v>1.9298366294067071</v>
      </c>
      <c r="W37" s="206">
        <v>2.894840928632846</v>
      </c>
      <c r="DA37" s="71" t="s">
        <v>1426</v>
      </c>
    </row>
    <row r="38" spans="1:105" ht="12" customHeight="1" x14ac:dyDescent="0.25">
      <c r="A38" s="18" t="s">
        <v>34</v>
      </c>
      <c r="B38" s="206">
        <v>31.98564058469475</v>
      </c>
      <c r="C38" s="206">
        <v>19.852966466036111</v>
      </c>
      <c r="D38" s="206">
        <v>40.847463456577813</v>
      </c>
      <c r="E38" s="206">
        <v>47.122269991401538</v>
      </c>
      <c r="F38" s="206">
        <v>57.708426483233012</v>
      </c>
      <c r="G38" s="206">
        <v>52.965778159931212</v>
      </c>
      <c r="H38" s="206">
        <v>53.436973344797927</v>
      </c>
      <c r="I38" s="206">
        <v>49.083748925193468</v>
      </c>
      <c r="J38" s="206">
        <v>42.850816852966467</v>
      </c>
      <c r="K38" s="206">
        <v>34.843250214961301</v>
      </c>
      <c r="L38" s="206">
        <v>41.280739466895952</v>
      </c>
      <c r="M38" s="206">
        <v>52.334307824591583</v>
      </c>
      <c r="N38" s="206">
        <v>60.130610490111778</v>
      </c>
      <c r="O38" s="206">
        <v>56.86001719690455</v>
      </c>
      <c r="P38" s="206">
        <v>53.211435941530517</v>
      </c>
      <c r="Q38" s="206">
        <v>50.96474634565778</v>
      </c>
      <c r="R38" s="206">
        <v>58.079019776440248</v>
      </c>
      <c r="S38" s="206">
        <v>59.215649183147029</v>
      </c>
      <c r="T38" s="206">
        <v>57.914101461736877</v>
      </c>
      <c r="U38" s="206">
        <v>61.216079105760947</v>
      </c>
      <c r="V38" s="206">
        <v>61.225193465176268</v>
      </c>
      <c r="W38" s="206">
        <v>57.182459157351673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87.553740326741178</v>
      </c>
      <c r="C39" s="206">
        <f t="shared" si="8"/>
        <v>91.509028374892523</v>
      </c>
      <c r="D39" s="206">
        <f t="shared" si="8"/>
        <v>87.661220980223547</v>
      </c>
      <c r="E39" s="206">
        <f t="shared" si="8"/>
        <v>91.487532244196046</v>
      </c>
      <c r="F39" s="206">
        <f t="shared" si="8"/>
        <v>91.40154772141014</v>
      </c>
      <c r="G39" s="206">
        <f t="shared" si="8"/>
        <v>89.574376612209804</v>
      </c>
      <c r="H39" s="206">
        <f t="shared" si="8"/>
        <v>97.764402407566635</v>
      </c>
      <c r="I39" s="206">
        <f t="shared" si="8"/>
        <v>95.205503009458297</v>
      </c>
      <c r="J39" s="206">
        <f t="shared" si="8"/>
        <v>90.282889079965599</v>
      </c>
      <c r="K39" s="206">
        <f t="shared" si="8"/>
        <v>64.445571797076511</v>
      </c>
      <c r="L39" s="206">
        <f t="shared" si="8"/>
        <v>58.963628546861557</v>
      </c>
      <c r="M39" s="206">
        <f t="shared" si="8"/>
        <v>62.360533104041266</v>
      </c>
      <c r="N39" s="206">
        <f t="shared" si="8"/>
        <v>47.205331040412716</v>
      </c>
      <c r="O39" s="206">
        <f t="shared" si="8"/>
        <v>46.94720550300945</v>
      </c>
      <c r="P39" s="206">
        <f t="shared" si="8"/>
        <v>44.43035253654341</v>
      </c>
      <c r="Q39" s="206">
        <f t="shared" si="8"/>
        <v>54.944110060189168</v>
      </c>
      <c r="R39" s="206">
        <f t="shared" si="8"/>
        <v>57.394926913155622</v>
      </c>
      <c r="S39" s="206">
        <f t="shared" si="8"/>
        <v>57.013499570077386</v>
      </c>
      <c r="T39" s="206">
        <f t="shared" si="8"/>
        <v>52.135769561478938</v>
      </c>
      <c r="U39" s="206">
        <f t="shared" si="8"/>
        <v>52.783233018056741</v>
      </c>
      <c r="V39" s="206">
        <f t="shared" si="8"/>
        <v>52.274376612209799</v>
      </c>
      <c r="W39" s="206">
        <f t="shared" si="8"/>
        <v>59.760791057609623</v>
      </c>
      <c r="DA39" s="71"/>
    </row>
    <row r="40" spans="1:105" ht="12" customHeight="1" x14ac:dyDescent="0.25">
      <c r="A40" s="18" t="s">
        <v>72</v>
      </c>
      <c r="B40" s="206">
        <v>66.938950988822</v>
      </c>
      <c r="C40" s="206">
        <v>71.152192605331038</v>
      </c>
      <c r="D40" s="206">
        <v>67.390369733447969</v>
      </c>
      <c r="E40" s="206">
        <v>70.851246775580393</v>
      </c>
      <c r="F40" s="206">
        <v>71.302665520206361</v>
      </c>
      <c r="G40" s="206">
        <v>69.690455717970764</v>
      </c>
      <c r="H40" s="206">
        <v>76.784178847807397</v>
      </c>
      <c r="I40" s="206">
        <v>74.891659501289766</v>
      </c>
      <c r="J40" s="206">
        <v>72.93551160791057</v>
      </c>
      <c r="K40" s="206">
        <v>48.559931212381763</v>
      </c>
      <c r="L40" s="206">
        <v>41.83121238177128</v>
      </c>
      <c r="M40" s="206">
        <v>43.637403267411862</v>
      </c>
      <c r="N40" s="206">
        <v>29.299054170249349</v>
      </c>
      <c r="O40" s="206">
        <v>30.56715391229578</v>
      </c>
      <c r="P40" s="206">
        <v>26.590971625107478</v>
      </c>
      <c r="Q40" s="206">
        <v>27.085124677558039</v>
      </c>
      <c r="R40" s="206">
        <v>25.817110920034391</v>
      </c>
      <c r="S40" s="206">
        <v>25.051160791057612</v>
      </c>
      <c r="T40" s="206">
        <v>28.141272570937229</v>
      </c>
      <c r="U40" s="206">
        <v>30.76405846947549</v>
      </c>
      <c r="V40" s="206">
        <v>28.571281169389511</v>
      </c>
      <c r="W40" s="206">
        <v>31.815821152192601</v>
      </c>
      <c r="DA40" s="71" t="s">
        <v>1428</v>
      </c>
    </row>
    <row r="41" spans="1:105" ht="12" customHeight="1" x14ac:dyDescent="0.25">
      <c r="A41" s="18" t="s">
        <v>36</v>
      </c>
      <c r="B41" s="206">
        <v>20.61478933791917</v>
      </c>
      <c r="C41" s="206">
        <v>20.356835769561481</v>
      </c>
      <c r="D41" s="206">
        <v>20.270851246775582</v>
      </c>
      <c r="E41" s="206">
        <v>20.63628546861565</v>
      </c>
      <c r="F41" s="206">
        <v>20.098882201203779</v>
      </c>
      <c r="G41" s="206">
        <v>19.88392089423904</v>
      </c>
      <c r="H41" s="206">
        <v>20.980223559759239</v>
      </c>
      <c r="I41" s="206">
        <v>20.313843508168532</v>
      </c>
      <c r="J41" s="206">
        <v>17.34737747205503</v>
      </c>
      <c r="K41" s="206">
        <v>15.88564058469475</v>
      </c>
      <c r="L41" s="206">
        <v>17.13241616509028</v>
      </c>
      <c r="M41" s="206">
        <v>18.723129836629401</v>
      </c>
      <c r="N41" s="206">
        <v>17.906276870163371</v>
      </c>
      <c r="O41" s="206">
        <v>16.38005159071367</v>
      </c>
      <c r="P41" s="206">
        <v>17.839380911435931</v>
      </c>
      <c r="Q41" s="206">
        <v>27.858985382631129</v>
      </c>
      <c r="R41" s="206">
        <v>31.577815993121231</v>
      </c>
      <c r="S41" s="206">
        <v>31.96233877901977</v>
      </c>
      <c r="T41" s="206">
        <v>23.994496990541709</v>
      </c>
      <c r="U41" s="206">
        <v>22.019174548581251</v>
      </c>
      <c r="V41" s="206">
        <v>23.703095442820288</v>
      </c>
      <c r="W41" s="206">
        <v>27.944969905417022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3.367755803955288</v>
      </c>
      <c r="C42" s="206">
        <f t="shared" si="9"/>
        <v>4.323043852106621</v>
      </c>
      <c r="D42" s="206">
        <f t="shared" si="9"/>
        <v>3.6543422184006871</v>
      </c>
      <c r="E42" s="206">
        <f t="shared" si="9"/>
        <v>3.964918314703354</v>
      </c>
      <c r="F42" s="206">
        <f t="shared" si="9"/>
        <v>4.0603611349957012</v>
      </c>
      <c r="G42" s="206">
        <f t="shared" si="9"/>
        <v>3.4154772141014611</v>
      </c>
      <c r="H42" s="206">
        <f t="shared" si="9"/>
        <v>3.8215821152192602</v>
      </c>
      <c r="I42" s="206">
        <f t="shared" si="9"/>
        <v>3.511006018916595</v>
      </c>
      <c r="J42" s="206">
        <f t="shared" si="9"/>
        <v>10.84359415305245</v>
      </c>
      <c r="K42" s="206">
        <f t="shared" si="9"/>
        <v>8.8851246775580393</v>
      </c>
      <c r="L42" s="206">
        <f t="shared" si="9"/>
        <v>13.662080825451419</v>
      </c>
      <c r="M42" s="206">
        <f t="shared" si="9"/>
        <v>18.128374892519339</v>
      </c>
      <c r="N42" s="206">
        <f t="shared" si="9"/>
        <v>23.908598452278596</v>
      </c>
      <c r="O42" s="206">
        <f t="shared" si="9"/>
        <v>35.707480653482364</v>
      </c>
      <c r="P42" s="206">
        <f t="shared" si="9"/>
        <v>36.830094582975065</v>
      </c>
      <c r="Q42" s="206">
        <f t="shared" si="9"/>
        <v>37.451074806534834</v>
      </c>
      <c r="R42" s="206">
        <f t="shared" si="9"/>
        <v>44.783576956147904</v>
      </c>
      <c r="S42" s="206">
        <f t="shared" si="9"/>
        <v>46.04952708512468</v>
      </c>
      <c r="T42" s="206">
        <f t="shared" si="9"/>
        <v>42.849011177987961</v>
      </c>
      <c r="U42" s="206">
        <f t="shared" si="9"/>
        <v>39.003611349956998</v>
      </c>
      <c r="V42" s="206">
        <f t="shared" si="9"/>
        <v>40.962080825451402</v>
      </c>
      <c r="W42" s="206">
        <f t="shared" si="9"/>
        <v>39.312639724849525</v>
      </c>
      <c r="DA42" s="71"/>
    </row>
    <row r="43" spans="1:105" ht="12" customHeight="1" x14ac:dyDescent="0.25">
      <c r="A43" s="18" t="s">
        <v>73</v>
      </c>
      <c r="B43" s="206">
        <v>3.367755803955288</v>
      </c>
      <c r="C43" s="206">
        <v>4.323043852106621</v>
      </c>
      <c r="D43" s="206">
        <v>3.6543422184006871</v>
      </c>
      <c r="E43" s="206">
        <v>3.964918314703354</v>
      </c>
      <c r="F43" s="206">
        <v>4.0603611349957012</v>
      </c>
      <c r="G43" s="206">
        <v>3.4154772141014611</v>
      </c>
      <c r="H43" s="206">
        <v>3.8215821152192602</v>
      </c>
      <c r="I43" s="206">
        <v>2.269045571797077</v>
      </c>
      <c r="J43" s="206">
        <v>9.6493551160791053</v>
      </c>
      <c r="K43" s="206">
        <v>8.0730868443680137</v>
      </c>
      <c r="L43" s="206">
        <v>12.993293207222701</v>
      </c>
      <c r="M43" s="206">
        <v>16.86251074806534</v>
      </c>
      <c r="N43" s="206">
        <v>22.71435941530525</v>
      </c>
      <c r="O43" s="206">
        <v>34.059415305245047</v>
      </c>
      <c r="P43" s="206">
        <v>34.776010318142731</v>
      </c>
      <c r="Q43" s="206">
        <v>35.277558039552893</v>
      </c>
      <c r="R43" s="206">
        <v>43.087790197764413</v>
      </c>
      <c r="S43" s="206">
        <v>44.282029234737749</v>
      </c>
      <c r="T43" s="206">
        <v>40.508340498710233</v>
      </c>
      <c r="U43" s="206">
        <v>36.830094582975057</v>
      </c>
      <c r="V43" s="206">
        <v>39.337919174548567</v>
      </c>
      <c r="W43" s="206">
        <v>38.191401547721412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1.241960447119518</v>
      </c>
      <c r="J44" s="206">
        <v>1.1942390369733451</v>
      </c>
      <c r="K44" s="206">
        <v>0.81203783319002576</v>
      </c>
      <c r="L44" s="206">
        <v>0.66878761822871879</v>
      </c>
      <c r="M44" s="206">
        <v>1.265864144453998</v>
      </c>
      <c r="N44" s="206">
        <v>1.1942390369733451</v>
      </c>
      <c r="O44" s="206">
        <v>1.6480653482373171</v>
      </c>
      <c r="P44" s="206">
        <v>2.0540842648323299</v>
      </c>
      <c r="Q44" s="206">
        <v>2.1735167669819431</v>
      </c>
      <c r="R44" s="206">
        <v>1.6957867583834909</v>
      </c>
      <c r="S44" s="206">
        <v>1.7674978503869301</v>
      </c>
      <c r="T44" s="206">
        <v>2.3406706792777299</v>
      </c>
      <c r="U44" s="206">
        <v>2.1735167669819431</v>
      </c>
      <c r="V44" s="206">
        <v>1.6241616509028369</v>
      </c>
      <c r="W44" s="206">
        <v>0.85984522785898532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</v>
      </c>
      <c r="S45" s="206">
        <v>0</v>
      </c>
      <c r="T45" s="206">
        <v>0</v>
      </c>
      <c r="U45" s="206">
        <v>0</v>
      </c>
      <c r="V45" s="206">
        <v>0</v>
      </c>
      <c r="W45" s="206">
        <v>0.26139294926913148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10.72416165090284</v>
      </c>
      <c r="J49" s="206">
        <v>16.838607050730872</v>
      </c>
      <c r="K49" s="206">
        <v>10.963026655202061</v>
      </c>
      <c r="L49" s="206">
        <v>14.71289767841788</v>
      </c>
      <c r="M49" s="206">
        <v>15.28615649183147</v>
      </c>
      <c r="N49" s="206">
        <v>15.14282029234738</v>
      </c>
      <c r="O49" s="206">
        <v>12.13336199484093</v>
      </c>
      <c r="P49" s="206">
        <v>11.17798796216681</v>
      </c>
      <c r="Q49" s="206">
        <v>12.3006018916595</v>
      </c>
      <c r="R49" s="206">
        <v>12.37222699914016</v>
      </c>
      <c r="S49" s="206">
        <v>12.89767841788478</v>
      </c>
      <c r="T49" s="206">
        <v>13.447033533963889</v>
      </c>
      <c r="U49" s="206">
        <v>12.10945829750645</v>
      </c>
      <c r="V49" s="206">
        <v>11.440756663800521</v>
      </c>
      <c r="W49" s="206">
        <v>13.78142734307824</v>
      </c>
      <c r="DA49" s="71" t="s">
        <v>1436</v>
      </c>
    </row>
    <row r="50" spans="1:105" ht="12" customHeight="1" x14ac:dyDescent="0.25">
      <c r="A50" s="21" t="s">
        <v>38</v>
      </c>
      <c r="B50" s="209">
        <v>75.150472914875323</v>
      </c>
      <c r="C50" s="209">
        <v>77.901977644024072</v>
      </c>
      <c r="D50" s="209">
        <v>79.87962166809973</v>
      </c>
      <c r="E50" s="209">
        <v>80.99742046431642</v>
      </c>
      <c r="F50" s="209">
        <v>84.35081685296646</v>
      </c>
      <c r="G50" s="209">
        <v>84.35081685296646</v>
      </c>
      <c r="H50" s="209">
        <v>89.681857265692173</v>
      </c>
      <c r="I50" s="209">
        <v>87.618228718830608</v>
      </c>
      <c r="J50" s="209">
        <v>84.178847807394661</v>
      </c>
      <c r="K50" s="209">
        <v>63.112639724849522</v>
      </c>
      <c r="L50" s="209">
        <v>67.067927773000861</v>
      </c>
      <c r="M50" s="209">
        <v>73.516766981943249</v>
      </c>
      <c r="N50" s="209">
        <v>67.411865864144445</v>
      </c>
      <c r="O50" s="209">
        <v>65.950128976784171</v>
      </c>
      <c r="P50" s="209">
        <v>60.103181427343067</v>
      </c>
      <c r="Q50" s="209">
        <v>56.749785038693027</v>
      </c>
      <c r="R50" s="209">
        <v>61.134995700773857</v>
      </c>
      <c r="S50" s="209">
        <v>70.507308684436794</v>
      </c>
      <c r="T50" s="209">
        <v>69.303525365434211</v>
      </c>
      <c r="U50" s="209">
        <v>68.099742046431643</v>
      </c>
      <c r="V50" s="209">
        <v>64.316423043852097</v>
      </c>
      <c r="W50" s="209">
        <v>65.262252794496987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386.16070507308683</v>
      </c>
      <c r="C51" s="286">
        <f t="shared" si="10"/>
        <v>395.89157351676687</v>
      </c>
      <c r="D51" s="286">
        <f t="shared" si="10"/>
        <v>401.46517626827182</v>
      </c>
      <c r="E51" s="286">
        <f t="shared" si="10"/>
        <v>406.476612209802</v>
      </c>
      <c r="F51" s="286">
        <f t="shared" si="10"/>
        <v>429.98263112639745</v>
      </c>
      <c r="G51" s="286">
        <f t="shared" si="10"/>
        <v>416.09871023215811</v>
      </c>
      <c r="H51" s="286">
        <f t="shared" si="10"/>
        <v>434.78718830610489</v>
      </c>
      <c r="I51" s="286">
        <f t="shared" si="10"/>
        <v>437.26079105760959</v>
      </c>
      <c r="J51" s="286">
        <f t="shared" si="10"/>
        <v>431.08340498710231</v>
      </c>
      <c r="K51" s="286">
        <f t="shared" si="10"/>
        <v>302.44909716251078</v>
      </c>
      <c r="L51" s="286">
        <f t="shared" si="10"/>
        <v>324.80447119518476</v>
      </c>
      <c r="M51" s="286">
        <f t="shared" si="10"/>
        <v>345.10008598452288</v>
      </c>
      <c r="N51" s="286">
        <f t="shared" si="10"/>
        <v>316.5121238177129</v>
      </c>
      <c r="O51" s="286">
        <f t="shared" si="10"/>
        <v>307.89492691315559</v>
      </c>
      <c r="P51" s="286">
        <f t="shared" si="10"/>
        <v>291.48323301805669</v>
      </c>
      <c r="Q51" s="286">
        <f t="shared" si="10"/>
        <v>286.09054170249345</v>
      </c>
      <c r="R51" s="286">
        <f t="shared" si="10"/>
        <v>305.44221840068803</v>
      </c>
      <c r="S51" s="286">
        <f t="shared" si="10"/>
        <v>322.69750644883925</v>
      </c>
      <c r="T51" s="286">
        <f t="shared" si="10"/>
        <v>311.24084264832328</v>
      </c>
      <c r="U51" s="286">
        <f t="shared" si="10"/>
        <v>298.53121238177141</v>
      </c>
      <c r="V51" s="286">
        <f t="shared" si="10"/>
        <v>288.26620808254506</v>
      </c>
      <c r="W51" s="286">
        <f t="shared" si="10"/>
        <v>297.35881341358544</v>
      </c>
      <c r="DA51" s="118"/>
    </row>
    <row r="52" spans="1:105" ht="12" customHeight="1" x14ac:dyDescent="0.25">
      <c r="A52" s="51" t="s">
        <v>49</v>
      </c>
      <c r="B52" s="243">
        <f>NMM_fec!B5</f>
        <v>110.677104</v>
      </c>
      <c r="C52" s="243">
        <f>NMM_fec!C5</f>
        <v>113.478483086195</v>
      </c>
      <c r="D52" s="243">
        <f>NMM_fec!D5</f>
        <v>102.7793863051325</v>
      </c>
      <c r="E52" s="243">
        <f>NMM_fec!E5</f>
        <v>113.25666736519371</v>
      </c>
      <c r="F52" s="243">
        <f>NMM_fec!F5</f>
        <v>103.61503177170501</v>
      </c>
      <c r="G52" s="243">
        <f>NMM_fec!G5</f>
        <v>108.5580304565856</v>
      </c>
      <c r="H52" s="243">
        <f>NMM_fec!H5</f>
        <v>133.34240639751869</v>
      </c>
      <c r="I52" s="243">
        <f>NMM_fec!I5</f>
        <v>129.2479700519479</v>
      </c>
      <c r="J52" s="243">
        <f>NMM_fec!J5</f>
        <v>123.0619559461948</v>
      </c>
      <c r="K52" s="243">
        <f>NMM_fec!K5</f>
        <v>81.309378726224821</v>
      </c>
      <c r="L52" s="243">
        <f>NMM_fec!L5</f>
        <v>89.329198473681544</v>
      </c>
      <c r="M52" s="243">
        <f>NMM_fec!M5</f>
        <v>103.8198144068794</v>
      </c>
      <c r="N52" s="243">
        <f>NMM_fec!N5</f>
        <v>95.347035929016513</v>
      </c>
      <c r="O52" s="243">
        <f>NMM_fec!O5</f>
        <v>99.536079140271681</v>
      </c>
      <c r="P52" s="243">
        <f>NMM_fec!P5</f>
        <v>88.045491391010543</v>
      </c>
      <c r="Q52" s="243">
        <f>NMM_fec!Q5</f>
        <v>86.281684776690525</v>
      </c>
      <c r="R52" s="243">
        <f>NMM_fec!R5</f>
        <v>103.7372249847907</v>
      </c>
      <c r="S52" s="243">
        <f>NMM_fec!S5</f>
        <v>113.10237121544991</v>
      </c>
      <c r="T52" s="243">
        <f>NMM_fec!T5</f>
        <v>112.1093342333851</v>
      </c>
      <c r="U52" s="243">
        <f>NMM_fec!U5</f>
        <v>114.0075616138339</v>
      </c>
      <c r="V52" s="243">
        <f>NMM_fec!V5</f>
        <v>103.803503601646</v>
      </c>
      <c r="W52" s="243">
        <f>NMM_fec!W5</f>
        <v>112.713511306245</v>
      </c>
      <c r="DA52" s="83"/>
    </row>
    <row r="53" spans="1:105" ht="12" customHeight="1" x14ac:dyDescent="0.25">
      <c r="A53" s="99" t="s">
        <v>50</v>
      </c>
      <c r="B53" s="284">
        <f>NMM_fec!B48</f>
        <v>137.79157342663191</v>
      </c>
      <c r="C53" s="284">
        <f>NMM_fec!C48</f>
        <v>152.27629101160809</v>
      </c>
      <c r="D53" s="284">
        <f>NMM_fec!D48</f>
        <v>178.4432686800973</v>
      </c>
      <c r="E53" s="284">
        <f>NMM_fec!E48</f>
        <v>182.28734639545479</v>
      </c>
      <c r="F53" s="284">
        <f>NMM_fec!F48</f>
        <v>208.48379718751411</v>
      </c>
      <c r="G53" s="284">
        <f>NMM_fec!G48</f>
        <v>194.5096869099759</v>
      </c>
      <c r="H53" s="284">
        <f>NMM_fec!H48</f>
        <v>181.5690231263807</v>
      </c>
      <c r="I53" s="284">
        <f>NMM_fec!I48</f>
        <v>185.6879028145265</v>
      </c>
      <c r="J53" s="284">
        <f>NMM_fec!J48</f>
        <v>206.4187993253808</v>
      </c>
      <c r="K53" s="284">
        <f>NMM_fec!K48</f>
        <v>157.47497884728801</v>
      </c>
      <c r="L53" s="284">
        <f>NMM_fec!L48</f>
        <v>179.14861814786539</v>
      </c>
      <c r="M53" s="284">
        <f>NMM_fec!M48</f>
        <v>183.36950275382961</v>
      </c>
      <c r="N53" s="284">
        <f>NMM_fec!N48</f>
        <v>168.70505643299239</v>
      </c>
      <c r="O53" s="284">
        <f>NMM_fec!O48</f>
        <v>156.31118532126141</v>
      </c>
      <c r="P53" s="284">
        <f>NMM_fec!P48</f>
        <v>153.83880597420239</v>
      </c>
      <c r="Q53" s="284">
        <f>NMM_fec!Q48</f>
        <v>149.4073984366772</v>
      </c>
      <c r="R53" s="284">
        <f>NMM_fec!R48</f>
        <v>159.93347481398169</v>
      </c>
      <c r="S53" s="284">
        <f>NMM_fec!S48</f>
        <v>186.2076566552569</v>
      </c>
      <c r="T53" s="284">
        <f>NMM_fec!T48</f>
        <v>177.4675741683433</v>
      </c>
      <c r="U53" s="284">
        <f>NMM_fec!U48</f>
        <v>162.83224201398431</v>
      </c>
      <c r="V53" s="284">
        <f>NMM_fec!V48</f>
        <v>164.73485755612089</v>
      </c>
      <c r="W53" s="284">
        <f>NMM_fec!W48</f>
        <v>165.14896217979719</v>
      </c>
      <c r="DA53" s="94"/>
    </row>
    <row r="54" spans="1:105" ht="12" customHeight="1" x14ac:dyDescent="0.25">
      <c r="A54" s="52" t="s">
        <v>51</v>
      </c>
      <c r="B54" s="244">
        <f>NMM_fec!B99</f>
        <v>137.6920276464549</v>
      </c>
      <c r="C54" s="244">
        <f>NMM_fec!C99</f>
        <v>130.13679941896379</v>
      </c>
      <c r="D54" s="244">
        <f>NMM_fec!D99</f>
        <v>120.242521283042</v>
      </c>
      <c r="E54" s="244">
        <f>NMM_fec!E99</f>
        <v>110.9325984491535</v>
      </c>
      <c r="F54" s="244">
        <f>NMM_fec!F99</f>
        <v>117.8838021671783</v>
      </c>
      <c r="G54" s="244">
        <f>NMM_fec!G99</f>
        <v>113.0309928655966</v>
      </c>
      <c r="H54" s="244">
        <f>NMM_fec!H99</f>
        <v>119.87575878220549</v>
      </c>
      <c r="I54" s="244">
        <f>NMM_fec!I99</f>
        <v>122.3249181911352</v>
      </c>
      <c r="J54" s="244">
        <f>NMM_fec!J99</f>
        <v>101.6026497155267</v>
      </c>
      <c r="K54" s="244">
        <f>NMM_fec!K99</f>
        <v>63.664739588997932</v>
      </c>
      <c r="L54" s="244">
        <f>NMM_fec!L99</f>
        <v>56.326654573637803</v>
      </c>
      <c r="M54" s="244">
        <f>NMM_fec!M99</f>
        <v>57.910768823813839</v>
      </c>
      <c r="N54" s="244">
        <f>NMM_fec!N99</f>
        <v>52.460031455703962</v>
      </c>
      <c r="O54" s="244">
        <f>NMM_fec!O99</f>
        <v>52.047662451622507</v>
      </c>
      <c r="P54" s="244">
        <f>NMM_fec!P99</f>
        <v>49.598935652843778</v>
      </c>
      <c r="Q54" s="244">
        <f>NMM_fec!Q99</f>
        <v>50.401458489125737</v>
      </c>
      <c r="R54" s="244">
        <f>NMM_fec!R99</f>
        <v>41.771518601915652</v>
      </c>
      <c r="S54" s="244">
        <f>NMM_fec!S99</f>
        <v>23.387478578132448</v>
      </c>
      <c r="T54" s="244">
        <f>NMM_fec!T99</f>
        <v>21.663934246594859</v>
      </c>
      <c r="U54" s="244">
        <f>NMM_fec!U99</f>
        <v>21.691408753953141</v>
      </c>
      <c r="V54" s="244">
        <f>NMM_fec!V99</f>
        <v>19.727846924778191</v>
      </c>
      <c r="W54" s="244">
        <f>NMM_fec!W99</f>
        <v>19.496339927543271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2090.7989152334212</v>
      </c>
      <c r="C56" s="205">
        <f t="shared" si="11"/>
        <v>2113.9596725736565</v>
      </c>
      <c r="D56" s="205">
        <f t="shared" si="11"/>
        <v>2130.0189132117384</v>
      </c>
      <c r="E56" s="205">
        <f t="shared" si="11"/>
        <v>2175.97676041256</v>
      </c>
      <c r="F56" s="205">
        <f t="shared" si="11"/>
        <v>2305.9705226757414</v>
      </c>
      <c r="G56" s="205">
        <f t="shared" si="11"/>
        <v>2252.7814419136275</v>
      </c>
      <c r="H56" s="205">
        <f t="shared" si="11"/>
        <v>2384.9119911767898</v>
      </c>
      <c r="I56" s="205">
        <f t="shared" si="11"/>
        <v>2381.0844021054459</v>
      </c>
      <c r="J56" s="205">
        <f t="shared" si="11"/>
        <v>2290.5924436115401</v>
      </c>
      <c r="K56" s="205">
        <f t="shared" si="11"/>
        <v>1626.1108302307166</v>
      </c>
      <c r="L56" s="205">
        <f t="shared" si="11"/>
        <v>1940.7787307292265</v>
      </c>
      <c r="M56" s="205">
        <f t="shared" si="11"/>
        <v>2052.1795853013564</v>
      </c>
      <c r="N56" s="205">
        <f t="shared" si="11"/>
        <v>1827.5099199005176</v>
      </c>
      <c r="O56" s="205">
        <f t="shared" si="11"/>
        <v>1745.710084438233</v>
      </c>
      <c r="P56" s="205">
        <f t="shared" si="11"/>
        <v>1685.7731754381527</v>
      </c>
      <c r="Q56" s="205">
        <f t="shared" si="11"/>
        <v>1660.212333274437</v>
      </c>
      <c r="R56" s="205">
        <f t="shared" si="11"/>
        <v>1831.4096921704067</v>
      </c>
      <c r="S56" s="205">
        <f t="shared" si="11"/>
        <v>1901.8308597459345</v>
      </c>
      <c r="T56" s="205">
        <f t="shared" si="11"/>
        <v>1751.4914824311152</v>
      </c>
      <c r="U56" s="205">
        <f t="shared" si="11"/>
        <v>1644.9900809633691</v>
      </c>
      <c r="V56" s="205">
        <f t="shared" si="11"/>
        <v>1613.2540416330326</v>
      </c>
      <c r="W56" s="205">
        <f t="shared" si="11"/>
        <v>1699.0817615712319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1010.3517731142006</v>
      </c>
      <c r="C57" s="215">
        <f>(NMM_emi!C5-NMM_emi!C46)+(NMM_emi!C48-NMM_emi!C97)+(NMM_emi!C99-NMM_emi!C128)</f>
        <v>1029.4731585266659</v>
      </c>
      <c r="D57" s="215">
        <f>(NMM_emi!D5-NMM_emi!D46)+(NMM_emi!D48-NMM_emi!D97)+(NMM_emi!D99-NMM_emi!D128)</f>
        <v>1045.7084753467373</v>
      </c>
      <c r="E57" s="215">
        <f>(NMM_emi!E5-NMM_emi!E46)+(NMM_emi!E48-NMM_emi!E97)+(NMM_emi!E99-NMM_emi!E128)</f>
        <v>1048.3955883955296</v>
      </c>
      <c r="F57" s="215">
        <f>(NMM_emi!F5-NMM_emi!F46)+(NMM_emi!F48-NMM_emi!F97)+(NMM_emi!F99-NMM_emi!F128)</f>
        <v>1116.6083138287067</v>
      </c>
      <c r="G57" s="215">
        <f>(NMM_emi!G5-NMM_emi!G46)+(NMM_emi!G48-NMM_emi!G97)+(NMM_emi!G99-NMM_emi!G128)</f>
        <v>1076.6467138776609</v>
      </c>
      <c r="H57" s="215">
        <f>(NMM_emi!H5-NMM_emi!H46)+(NMM_emi!H48-NMM_emi!H97)+(NMM_emi!H99-NMM_emi!H128)</f>
        <v>1114.7890784355322</v>
      </c>
      <c r="I57" s="215">
        <f>(NMM_emi!I5-NMM_emi!I46)+(NMM_emi!I48-NMM_emi!I97)+(NMM_emi!I99-NMM_emi!I128)</f>
        <v>1085.7883890172457</v>
      </c>
      <c r="J57" s="215">
        <f>(NMM_emi!J5-NMM_emi!J46)+(NMM_emi!J48-NMM_emi!J97)+(NMM_emi!J99-NMM_emi!J128)</f>
        <v>1063.1362273274804</v>
      </c>
      <c r="K57" s="215">
        <f>(NMM_emi!K5-NMM_emi!K46)+(NMM_emi!K48-NMM_emi!K97)+(NMM_emi!K99-NMM_emi!K128)</f>
        <v>716.67013469703875</v>
      </c>
      <c r="L57" s="215">
        <f>(NMM_emi!L5-NMM_emi!L46)+(NMM_emi!L48-NMM_emi!L97)+(NMM_emi!L99-NMM_emi!L128)</f>
        <v>773.25557747993446</v>
      </c>
      <c r="M57" s="215">
        <f>(NMM_emi!M5-NMM_emi!M46)+(NMM_emi!M48-NMM_emi!M97)+(NMM_emi!M99-NMM_emi!M128)</f>
        <v>795.01922539943814</v>
      </c>
      <c r="N57" s="215">
        <f>(NMM_emi!N5-NMM_emi!N46)+(NMM_emi!N48-NMM_emi!N97)+(NMM_emi!N99-NMM_emi!N128)</f>
        <v>706.73696328326798</v>
      </c>
      <c r="O57" s="215">
        <f>(NMM_emi!O5-NMM_emi!O46)+(NMM_emi!O48-NMM_emi!O97)+(NMM_emi!O99-NMM_emi!O128)</f>
        <v>684.03504364191133</v>
      </c>
      <c r="P57" s="215">
        <f>(NMM_emi!P5-NMM_emi!P46)+(NMM_emi!P48-NMM_emi!P97)+(NMM_emi!P99-NMM_emi!P128)</f>
        <v>653.0944739186159</v>
      </c>
      <c r="Q57" s="215">
        <f>(NMM_emi!Q5-NMM_emi!Q46)+(NMM_emi!Q48-NMM_emi!Q97)+(NMM_emi!Q99-NMM_emi!Q128)</f>
        <v>693.51188859757701</v>
      </c>
      <c r="R57" s="215">
        <f>(NMM_emi!R5-NMM_emi!R46)+(NMM_emi!R48-NMM_emi!R97)+(NMM_emi!R99-NMM_emi!R128)</f>
        <v>746.7622613747609</v>
      </c>
      <c r="S57" s="215">
        <f>(NMM_emi!S5-NMM_emi!S46)+(NMM_emi!S48-NMM_emi!S97)+(NMM_emi!S99-NMM_emi!S128)</f>
        <v>766.47589486646882</v>
      </c>
      <c r="T57" s="215">
        <f>(NMM_emi!T5-NMM_emi!T46)+(NMM_emi!T48-NMM_emi!T97)+(NMM_emi!T99-NMM_emi!T128)</f>
        <v>689.9634011874723</v>
      </c>
      <c r="U57" s="215">
        <f>(NMM_emi!U5-NMM_emi!U46)+(NMM_emi!U48-NMM_emi!U97)+(NMM_emi!U99-NMM_emi!U128)</f>
        <v>672.70865650447411</v>
      </c>
      <c r="V57" s="215">
        <f>(NMM_emi!V5-NMM_emi!V46)+(NMM_emi!V48-NMM_emi!V97)+(NMM_emi!V99-NMM_emi!V128)</f>
        <v>666.31444527994915</v>
      </c>
      <c r="W57" s="215">
        <f>(NMM_emi!W5-NMM_emi!W46)+(NMM_emi!W48-NMM_emi!W97)+(NMM_emi!W99-NMM_emi!W128)</f>
        <v>682.08795670031407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1080.4471421192209</v>
      </c>
      <c r="C58" s="206">
        <f>NMM_emi!C46+NMM_emi!C97+NMM_emi!C128</f>
        <v>1084.4865140469904</v>
      </c>
      <c r="D58" s="206">
        <f>NMM_emi!D46+NMM_emi!D97+NMM_emi!D128</f>
        <v>1084.3104378650012</v>
      </c>
      <c r="E58" s="206">
        <f>NMM_emi!E46+NMM_emi!E97+NMM_emi!E128</f>
        <v>1127.5811720170304</v>
      </c>
      <c r="F58" s="206">
        <f>NMM_emi!F46+NMM_emi!F97+NMM_emi!F128</f>
        <v>1189.3622088470345</v>
      </c>
      <c r="G58" s="206">
        <f>NMM_emi!G46+NMM_emi!G97+NMM_emi!G128</f>
        <v>1176.1347280359669</v>
      </c>
      <c r="H58" s="206">
        <f>NMM_emi!H46+NMM_emi!H97+NMM_emi!H128</f>
        <v>1270.1229127412576</v>
      </c>
      <c r="I58" s="206">
        <f>NMM_emi!I46+NMM_emi!I97+NMM_emi!I128</f>
        <v>1295.2960130882002</v>
      </c>
      <c r="J58" s="206">
        <f>NMM_emi!J46+NMM_emi!J97+NMM_emi!J128</f>
        <v>1227.45621628406</v>
      </c>
      <c r="K58" s="206">
        <f>NMM_emi!K46+NMM_emi!K97+NMM_emi!K128</f>
        <v>909.44069553367797</v>
      </c>
      <c r="L58" s="206">
        <f>NMM_emi!L46+NMM_emi!L97+NMM_emi!L128</f>
        <v>1167.5231532492919</v>
      </c>
      <c r="M58" s="206">
        <f>NMM_emi!M46+NMM_emi!M97+NMM_emi!M128</f>
        <v>1257.1603599019181</v>
      </c>
      <c r="N58" s="206">
        <f>NMM_emi!N46+NMM_emi!N97+NMM_emi!N128</f>
        <v>1120.7729566172495</v>
      </c>
      <c r="O58" s="206">
        <f>NMM_emi!O46+NMM_emi!O97+NMM_emi!O128</f>
        <v>1061.6750407963218</v>
      </c>
      <c r="P58" s="206">
        <f>NMM_emi!P46+NMM_emi!P97+NMM_emi!P128</f>
        <v>1032.6787015195368</v>
      </c>
      <c r="Q58" s="206">
        <f>NMM_emi!Q46+NMM_emi!Q97+NMM_emi!Q128</f>
        <v>966.70044467686</v>
      </c>
      <c r="R58" s="206">
        <f>NMM_emi!R46+NMM_emi!R97+NMM_emi!R128</f>
        <v>1084.6474307956457</v>
      </c>
      <c r="S58" s="206">
        <f>NMM_emi!S46+NMM_emi!S97+NMM_emi!S128</f>
        <v>1135.3549648794658</v>
      </c>
      <c r="T58" s="206">
        <f>NMM_emi!T46+NMM_emi!T97+NMM_emi!T128</f>
        <v>1061.5280812436429</v>
      </c>
      <c r="U58" s="206">
        <f>NMM_emi!U46+NMM_emi!U97+NMM_emi!U128</f>
        <v>972.28142445889512</v>
      </c>
      <c r="V58" s="206">
        <f>NMM_emi!V46+NMM_emi!V97+NMM_emi!V128</f>
        <v>946.93959635308329</v>
      </c>
      <c r="W58" s="206">
        <f>NMM_emi!W46+NMM_emi!W97+NMM_emi!W128</f>
        <v>1016.9938048709179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2090.7989152334212</v>
      </c>
      <c r="C59" s="212">
        <f t="shared" si="12"/>
        <v>2113.9596725736565</v>
      </c>
      <c r="D59" s="212">
        <f t="shared" si="12"/>
        <v>2130.0189132117384</v>
      </c>
      <c r="E59" s="212">
        <f t="shared" si="12"/>
        <v>2175.97676041256</v>
      </c>
      <c r="F59" s="212">
        <f t="shared" si="12"/>
        <v>2305.970522675741</v>
      </c>
      <c r="G59" s="212">
        <f t="shared" si="12"/>
        <v>2252.7814419136275</v>
      </c>
      <c r="H59" s="212">
        <f t="shared" si="12"/>
        <v>2384.9119911767898</v>
      </c>
      <c r="I59" s="212">
        <f t="shared" si="12"/>
        <v>2381.0844021054459</v>
      </c>
      <c r="J59" s="212">
        <f t="shared" si="12"/>
        <v>2290.5924436115406</v>
      </c>
      <c r="K59" s="212">
        <f t="shared" si="12"/>
        <v>1626.1108302307166</v>
      </c>
      <c r="L59" s="212">
        <f t="shared" si="12"/>
        <v>1940.778730729226</v>
      </c>
      <c r="M59" s="212">
        <f t="shared" si="12"/>
        <v>2052.1795853013564</v>
      </c>
      <c r="N59" s="212">
        <f t="shared" si="12"/>
        <v>1827.5099199005174</v>
      </c>
      <c r="O59" s="212">
        <f t="shared" si="12"/>
        <v>1745.710084438233</v>
      </c>
      <c r="P59" s="212">
        <f t="shared" si="12"/>
        <v>1685.773175438153</v>
      </c>
      <c r="Q59" s="212">
        <f t="shared" si="12"/>
        <v>1660.212333274437</v>
      </c>
      <c r="R59" s="212">
        <f t="shared" si="12"/>
        <v>1831.4096921704067</v>
      </c>
      <c r="S59" s="212">
        <f t="shared" si="12"/>
        <v>1901.8308597459345</v>
      </c>
      <c r="T59" s="212">
        <f t="shared" si="12"/>
        <v>1751.4914824311152</v>
      </c>
      <c r="U59" s="212">
        <f t="shared" si="12"/>
        <v>1644.9900809633693</v>
      </c>
      <c r="V59" s="212">
        <f t="shared" si="12"/>
        <v>1613.2540416330326</v>
      </c>
      <c r="W59" s="212">
        <f t="shared" si="12"/>
        <v>1699.0817615712322</v>
      </c>
      <c r="DA59" s="109"/>
    </row>
    <row r="60" spans="1:105" ht="12" customHeight="1" x14ac:dyDescent="0.25">
      <c r="A60" s="51" t="s">
        <v>49</v>
      </c>
      <c r="B60" s="243">
        <f>NMM_emi!B$5</f>
        <v>1277.8191968718511</v>
      </c>
      <c r="C60" s="243">
        <f>NMM_emi!C$5</f>
        <v>1282.1767922978731</v>
      </c>
      <c r="D60" s="243">
        <f>NMM_emi!D$5</f>
        <v>1247.8889769263174</v>
      </c>
      <c r="E60" s="243">
        <f>NMM_emi!E$5</f>
        <v>1321.9187416302843</v>
      </c>
      <c r="F60" s="243">
        <f>NMM_emi!F$5</f>
        <v>1369.1918726489016</v>
      </c>
      <c r="G60" s="243">
        <f>NMM_emi!G$5</f>
        <v>1378.8187384525424</v>
      </c>
      <c r="H60" s="243">
        <f>NMM_emi!H$5</f>
        <v>1523.2237742592324</v>
      </c>
      <c r="I60" s="243">
        <f>NMM_emi!I$5</f>
        <v>1506.1341933629019</v>
      </c>
      <c r="J60" s="243">
        <f>NMM_emi!J$5</f>
        <v>1436.1643409860258</v>
      </c>
      <c r="K60" s="243">
        <f>NMM_emi!K$5</f>
        <v>993.83866749523281</v>
      </c>
      <c r="L60" s="243">
        <f>NMM_emi!L$5</f>
        <v>1186.7800739623694</v>
      </c>
      <c r="M60" s="243">
        <f>NMM_emi!M$5</f>
        <v>1273.2077773146257</v>
      </c>
      <c r="N60" s="243">
        <f>NMM_emi!N$5</f>
        <v>1146.3072051053746</v>
      </c>
      <c r="O60" s="243">
        <f>NMM_emi!O$5</f>
        <v>1136.8426548970156</v>
      </c>
      <c r="P60" s="243">
        <f>NMM_emi!P$5</f>
        <v>1079.6425128048206</v>
      </c>
      <c r="Q60" s="243">
        <f>NMM_emi!Q$5</f>
        <v>1050.1253897708757</v>
      </c>
      <c r="R60" s="243">
        <f>NMM_emi!R$5</f>
        <v>1211.8181042781421</v>
      </c>
      <c r="S60" s="243">
        <f>NMM_emi!S$5</f>
        <v>1287.1009331210614</v>
      </c>
      <c r="T60" s="243">
        <f>NMM_emi!T$5</f>
        <v>1181.819020534153</v>
      </c>
      <c r="U60" s="243">
        <f>NMM_emi!U$5</f>
        <v>1124.4709790104694</v>
      </c>
      <c r="V60" s="243">
        <f>NMM_emi!V$5</f>
        <v>1097.6695940739251</v>
      </c>
      <c r="W60" s="243">
        <f>NMM_emi!W$5</f>
        <v>1213.4471990809882</v>
      </c>
      <c r="DA60" s="83"/>
    </row>
    <row r="61" spans="1:105" ht="12" customHeight="1" x14ac:dyDescent="0.25">
      <c r="A61" s="99" t="s">
        <v>50</v>
      </c>
      <c r="B61" s="284">
        <f>NMM_emi!B$48</f>
        <v>477.95450483108925</v>
      </c>
      <c r="C61" s="284">
        <f>NMM_emi!C$48</f>
        <v>511.7815527814513</v>
      </c>
      <c r="D61" s="284">
        <f>NMM_emi!D$48</f>
        <v>590.43504597168646</v>
      </c>
      <c r="E61" s="284">
        <f>NMM_emi!E$48</f>
        <v>587.89181426019115</v>
      </c>
      <c r="F61" s="284">
        <f>NMM_emi!F$48</f>
        <v>655.17503193253094</v>
      </c>
      <c r="G61" s="284">
        <f>NMM_emi!G$48</f>
        <v>607.19548837618356</v>
      </c>
      <c r="H61" s="284">
        <f>NMM_emi!H$48</f>
        <v>585.59506871841529</v>
      </c>
      <c r="I61" s="284">
        <f>NMM_emi!I$48</f>
        <v>591.77959982833397</v>
      </c>
      <c r="J61" s="284">
        <f>NMM_emi!J$48</f>
        <v>617.55924395204681</v>
      </c>
      <c r="K61" s="284">
        <f>NMM_emi!K$48</f>
        <v>493.65831809804325</v>
      </c>
      <c r="L61" s="284">
        <f>NMM_emi!L$48</f>
        <v>636.58631733334789</v>
      </c>
      <c r="M61" s="284">
        <f>NMM_emi!M$48</f>
        <v>662.87930274101609</v>
      </c>
      <c r="N61" s="284">
        <f>NMM_emi!N$48</f>
        <v>577.89009661581201</v>
      </c>
      <c r="O61" s="284">
        <f>NMM_emi!O$48</f>
        <v>508.55657657954555</v>
      </c>
      <c r="P61" s="284">
        <f>NMM_emi!P$48</f>
        <v>506.85173092444683</v>
      </c>
      <c r="Q61" s="284">
        <f>NMM_emi!Q$48</f>
        <v>512.74310198304795</v>
      </c>
      <c r="R61" s="284">
        <f>NMM_emi!R$48</f>
        <v>540.58028821687208</v>
      </c>
      <c r="S61" s="284">
        <f>NMM_emi!S$48</f>
        <v>571.99310302272215</v>
      </c>
      <c r="T61" s="284">
        <f>NMM_emi!T$48</f>
        <v>530.22675870649891</v>
      </c>
      <c r="U61" s="284">
        <f>NMM_emi!U$48</f>
        <v>483.46397768746328</v>
      </c>
      <c r="V61" s="284">
        <f>NMM_emi!V$48</f>
        <v>482.17354897443596</v>
      </c>
      <c r="W61" s="284">
        <f>NMM_emi!W$48</f>
        <v>452.50813538736173</v>
      </c>
      <c r="DA61" s="94"/>
    </row>
    <row r="62" spans="1:105" ht="12" customHeight="1" x14ac:dyDescent="0.25">
      <c r="A62" s="52" t="s">
        <v>51</v>
      </c>
      <c r="B62" s="244">
        <f>NMM_emi!B$99</f>
        <v>335.02521353048104</v>
      </c>
      <c r="C62" s="244">
        <f>NMM_emi!C$99</f>
        <v>320.00132749433192</v>
      </c>
      <c r="D62" s="244">
        <f>NMM_emi!D$99</f>
        <v>291.6948903137345</v>
      </c>
      <c r="E62" s="244">
        <f>NMM_emi!E$99</f>
        <v>266.16620452208468</v>
      </c>
      <c r="F62" s="244">
        <f>NMM_emi!F$99</f>
        <v>281.60361809430833</v>
      </c>
      <c r="G62" s="244">
        <f>NMM_emi!G$99</f>
        <v>266.76721508490164</v>
      </c>
      <c r="H62" s="244">
        <f>NMM_emi!H$99</f>
        <v>276.09314819914215</v>
      </c>
      <c r="I62" s="244">
        <f>NMM_emi!I$99</f>
        <v>283.17060891421005</v>
      </c>
      <c r="J62" s="244">
        <f>NMM_emi!J$99</f>
        <v>236.86885867346786</v>
      </c>
      <c r="K62" s="244">
        <f>NMM_emi!K$99</f>
        <v>138.61384463744059</v>
      </c>
      <c r="L62" s="244">
        <f>NMM_emi!L$99</f>
        <v>117.41233943350882</v>
      </c>
      <c r="M62" s="244">
        <f>NMM_emi!M$99</f>
        <v>116.09250524571458</v>
      </c>
      <c r="N62" s="244">
        <f>NMM_emi!N$99</f>
        <v>103.31261817933066</v>
      </c>
      <c r="O62" s="244">
        <f>NMM_emi!O$99</f>
        <v>100.31085296167194</v>
      </c>
      <c r="P62" s="244">
        <f>NMM_emi!P$99</f>
        <v>99.278931708885551</v>
      </c>
      <c r="Q62" s="244">
        <f>NMM_emi!Q$99</f>
        <v>97.343841520513436</v>
      </c>
      <c r="R62" s="244">
        <f>NMM_emi!R$99</f>
        <v>79.011299675392578</v>
      </c>
      <c r="S62" s="244">
        <f>NMM_emi!S$99</f>
        <v>42.736823602150963</v>
      </c>
      <c r="T62" s="244">
        <f>NMM_emi!T$99</f>
        <v>39.445703190463377</v>
      </c>
      <c r="U62" s="244">
        <f>NMM_emi!U$99</f>
        <v>37.055124265436618</v>
      </c>
      <c r="V62" s="244">
        <f>NMM_emi!V$99</f>
        <v>33.410898584671379</v>
      </c>
      <c r="W62" s="244">
        <f>NMM_emi!W$99</f>
        <v>33.12642710288214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451.88169647468061</v>
      </c>
      <c r="C65" s="289">
        <f t="shared" si="13"/>
        <v>442.4427481304715</v>
      </c>
      <c r="D65" s="289">
        <f t="shared" si="13"/>
        <v>450.37228148394109</v>
      </c>
      <c r="E65" s="289">
        <f t="shared" si="13"/>
        <v>389.62325212947843</v>
      </c>
      <c r="F65" s="289">
        <f t="shared" si="13"/>
        <v>424.94111953642266</v>
      </c>
      <c r="G65" s="289">
        <f t="shared" si="13"/>
        <v>467.545939497635</v>
      </c>
      <c r="H65" s="289">
        <f t="shared" si="13"/>
        <v>446.3374987689196</v>
      </c>
      <c r="I65" s="289">
        <f t="shared" si="13"/>
        <v>450.91383240620047</v>
      </c>
      <c r="J65" s="289">
        <f t="shared" si="13"/>
        <v>467.9381477745041</v>
      </c>
      <c r="K65" s="289">
        <f t="shared" si="13"/>
        <v>499.89356572652957</v>
      </c>
      <c r="L65" s="289">
        <f t="shared" si="13"/>
        <v>480.60387321721549</v>
      </c>
      <c r="M65" s="289">
        <f t="shared" si="13"/>
        <v>524.44909199815856</v>
      </c>
      <c r="N65" s="289">
        <f t="shared" si="13"/>
        <v>519.46180975270795</v>
      </c>
      <c r="O65" s="289">
        <f t="shared" si="13"/>
        <v>471.60159316609173</v>
      </c>
      <c r="P65" s="289">
        <f t="shared" si="13"/>
        <v>444.77927014263793</v>
      </c>
      <c r="Q65" s="289">
        <f t="shared" si="13"/>
        <v>380.23878533286404</v>
      </c>
      <c r="R65" s="289">
        <f t="shared" si="13"/>
        <v>404.39141179310457</v>
      </c>
      <c r="S65" s="289">
        <f t="shared" si="13"/>
        <v>464.04629825410672</v>
      </c>
      <c r="T65" s="289">
        <f t="shared" si="13"/>
        <v>436.60176652002338</v>
      </c>
      <c r="U65" s="289">
        <f t="shared" si="13"/>
        <v>445.85661687463283</v>
      </c>
      <c r="V65" s="289">
        <f t="shared" si="13"/>
        <v>428.50699114947309</v>
      </c>
      <c r="W65" s="289">
        <f t="shared" si="13"/>
        <v>396.29164200203627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28.392985109546537</v>
      </c>
      <c r="C66" s="290">
        <f t="shared" si="14"/>
        <v>27.7999097053474</v>
      </c>
      <c r="D66" s="290">
        <f t="shared" si="14"/>
        <v>28.298144363195082</v>
      </c>
      <c r="E66" s="290">
        <f t="shared" si="14"/>
        <v>24.481113712613524</v>
      </c>
      <c r="F66" s="290">
        <f t="shared" si="14"/>
        <v>26.700233653096642</v>
      </c>
      <c r="G66" s="290">
        <f t="shared" si="14"/>
        <v>29.377213110752997</v>
      </c>
      <c r="H66" s="290">
        <f t="shared" si="14"/>
        <v>28.04462773164839</v>
      </c>
      <c r="I66" s="290">
        <f t="shared" si="14"/>
        <v>28.332171515416025</v>
      </c>
      <c r="J66" s="290">
        <f t="shared" si="14"/>
        <v>29.401856648767158</v>
      </c>
      <c r="K66" s="290">
        <f t="shared" si="14"/>
        <v>48.044664226488507</v>
      </c>
      <c r="L66" s="290">
        <f t="shared" si="14"/>
        <v>39.326326202626973</v>
      </c>
      <c r="M66" s="290">
        <f t="shared" si="14"/>
        <v>20.395976932784155</v>
      </c>
      <c r="N66" s="290">
        <f t="shared" si="14"/>
        <v>20.431541362961461</v>
      </c>
      <c r="O66" s="290">
        <f t="shared" si="14"/>
        <v>31.694424414201144</v>
      </c>
      <c r="P66" s="290">
        <f t="shared" si="14"/>
        <v>43.093345072205331</v>
      </c>
      <c r="Q66" s="290">
        <f t="shared" si="14"/>
        <v>53.944656595700984</v>
      </c>
      <c r="R66" s="290">
        <f t="shared" si="14"/>
        <v>54.99257705987781</v>
      </c>
      <c r="S66" s="290">
        <f t="shared" si="14"/>
        <v>44.066585413157476</v>
      </c>
      <c r="T66" s="290">
        <f t="shared" si="14"/>
        <v>48.87843657961669</v>
      </c>
      <c r="U66" s="290">
        <f t="shared" si="14"/>
        <v>60.819418557662367</v>
      </c>
      <c r="V66" s="290">
        <f t="shared" si="14"/>
        <v>50.10878820263467</v>
      </c>
      <c r="W66" s="290">
        <f t="shared" si="14"/>
        <v>29.487285238130788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1051.0675543866737</v>
      </c>
      <c r="C67" s="291">
        <f t="shared" si="15"/>
        <v>1029.1127542043964</v>
      </c>
      <c r="D67" s="291">
        <f t="shared" si="15"/>
        <v>1047.5566860880717</v>
      </c>
      <c r="E67" s="291">
        <f t="shared" si="15"/>
        <v>906.25569024537594</v>
      </c>
      <c r="F67" s="291">
        <f t="shared" si="15"/>
        <v>988.40432518936689</v>
      </c>
      <c r="G67" s="291">
        <f t="shared" si="15"/>
        <v>1087.5022622624281</v>
      </c>
      <c r="H67" s="291">
        <f t="shared" si="15"/>
        <v>1038.1718642777541</v>
      </c>
      <c r="I67" s="291">
        <f t="shared" si="15"/>
        <v>1048.8163224218201</v>
      </c>
      <c r="J67" s="291">
        <f t="shared" si="15"/>
        <v>1088.4145306671787</v>
      </c>
      <c r="K67" s="291">
        <f t="shared" si="15"/>
        <v>996.01874464180423</v>
      </c>
      <c r="L67" s="291">
        <f t="shared" si="15"/>
        <v>1073.4447832178844</v>
      </c>
      <c r="M67" s="291">
        <f t="shared" si="15"/>
        <v>1354.6415349202146</v>
      </c>
      <c r="N67" s="291">
        <f t="shared" si="15"/>
        <v>1307.1072958900359</v>
      </c>
      <c r="O67" s="291">
        <f t="shared" si="15"/>
        <v>1209.3952345943947</v>
      </c>
      <c r="P67" s="291">
        <f t="shared" si="15"/>
        <v>864.58960247439222</v>
      </c>
      <c r="Q67" s="291">
        <f t="shared" si="15"/>
        <v>973.0282841427113</v>
      </c>
      <c r="R67" s="291">
        <f t="shared" si="15"/>
        <v>976.55388794353757</v>
      </c>
      <c r="S67" s="291">
        <f t="shared" si="15"/>
        <v>995.75776408472268</v>
      </c>
      <c r="T67" s="291">
        <f t="shared" si="15"/>
        <v>1575.6284054010566</v>
      </c>
      <c r="U67" s="291">
        <f t="shared" si="15"/>
        <v>1282.8992069447231</v>
      </c>
      <c r="V67" s="291">
        <f t="shared" si="15"/>
        <v>1236.7903861320854</v>
      </c>
      <c r="W67" s="291">
        <f t="shared" si="15"/>
        <v>1220.9574623916274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7.7831999999999998E-2</v>
      </c>
      <c r="C69" s="254">
        <f t="shared" si="16"/>
        <v>8.5644138178260373E-2</v>
      </c>
      <c r="D69" s="254">
        <f t="shared" si="16"/>
        <v>8.57924760476899E-2</v>
      </c>
      <c r="E69" s="254">
        <f t="shared" si="16"/>
        <v>7.5863735561749579E-2</v>
      </c>
      <c r="F69" s="254">
        <f t="shared" si="16"/>
        <v>8.001160754571815E-2</v>
      </c>
      <c r="G69" s="254">
        <f t="shared" si="16"/>
        <v>7.9998548604705677E-2</v>
      </c>
      <c r="H69" s="254">
        <f t="shared" si="16"/>
        <v>7.9158119495804216E-2</v>
      </c>
      <c r="I69" s="254">
        <f t="shared" si="16"/>
        <v>7.417242363818892E-2</v>
      </c>
      <c r="J69" s="254">
        <f t="shared" si="16"/>
        <v>7.5359434137290141E-2</v>
      </c>
      <c r="K69" s="254">
        <f t="shared" si="16"/>
        <v>7.7290283960289752E-2</v>
      </c>
      <c r="L69" s="254">
        <f t="shared" si="16"/>
        <v>7.3521974052412786E-2</v>
      </c>
      <c r="M69" s="254">
        <f t="shared" si="16"/>
        <v>7.4852065181600147E-2</v>
      </c>
      <c r="N69" s="254">
        <f t="shared" si="16"/>
        <v>7.3343873791551162E-2</v>
      </c>
      <c r="O69" s="254">
        <f t="shared" si="16"/>
        <v>7.6566214723285911E-2</v>
      </c>
      <c r="P69" s="254">
        <f t="shared" si="16"/>
        <v>7.0129618111342176E-2</v>
      </c>
      <c r="Q69" s="254">
        <f t="shared" si="16"/>
        <v>7.2604029475827767E-2</v>
      </c>
      <c r="R69" s="254">
        <f t="shared" si="16"/>
        <v>7.7691353954314632E-2</v>
      </c>
      <c r="S69" s="254">
        <f t="shared" si="16"/>
        <v>7.4853949317096061E-2</v>
      </c>
      <c r="T69" s="254">
        <f t="shared" si="16"/>
        <v>7.6669585179850841E-2</v>
      </c>
      <c r="U69" s="254">
        <f t="shared" si="16"/>
        <v>7.9712969568329684E-2</v>
      </c>
      <c r="V69" s="254">
        <f t="shared" si="16"/>
        <v>7.4145359715461434E-2</v>
      </c>
      <c r="W69" s="254">
        <f t="shared" si="16"/>
        <v>7.3489608567225473E-2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3.368130681358087E-2</v>
      </c>
      <c r="C70" s="293">
        <f t="shared" si="17"/>
        <v>3.7061960308956497E-2</v>
      </c>
      <c r="D70" s="293">
        <f t="shared" si="17"/>
        <v>3.5185501070708322E-2</v>
      </c>
      <c r="E70" s="293">
        <f t="shared" si="17"/>
        <v>2.9534758228416055E-2</v>
      </c>
      <c r="F70" s="293">
        <f t="shared" si="17"/>
        <v>3.0886488472224305E-2</v>
      </c>
      <c r="G70" s="293">
        <f t="shared" si="17"/>
        <v>3.0881447393268219E-2</v>
      </c>
      <c r="H70" s="293">
        <f t="shared" si="17"/>
        <v>3.1243451156447662E-2</v>
      </c>
      <c r="I70" s="293">
        <f t="shared" si="17"/>
        <v>3.0572434865954949E-2</v>
      </c>
      <c r="J70" s="293">
        <f t="shared" si="17"/>
        <v>3.0664352228768083E-2</v>
      </c>
      <c r="K70" s="293">
        <f t="shared" si="17"/>
        <v>3.1450030355881543E-2</v>
      </c>
      <c r="L70" s="293">
        <f t="shared" si="17"/>
        <v>2.9916675127765278E-2</v>
      </c>
      <c r="M70" s="293">
        <f t="shared" si="17"/>
        <v>3.0457899771350796E-2</v>
      </c>
      <c r="N70" s="293">
        <f t="shared" si="17"/>
        <v>2.9844204717210616E-2</v>
      </c>
      <c r="O70" s="293">
        <f t="shared" si="17"/>
        <v>3.1155400833039672E-2</v>
      </c>
      <c r="P70" s="293">
        <f t="shared" si="17"/>
        <v>2.8536298554437619E-2</v>
      </c>
      <c r="Q70" s="293">
        <f t="shared" si="17"/>
        <v>2.9543156189557614E-2</v>
      </c>
      <c r="R70" s="293">
        <f t="shared" si="17"/>
        <v>3.1613228921608026E-2</v>
      </c>
      <c r="S70" s="293">
        <f t="shared" si="17"/>
        <v>2.9825308507105897E-2</v>
      </c>
      <c r="T70" s="293">
        <f t="shared" si="17"/>
        <v>3.0548742610947626E-2</v>
      </c>
      <c r="U70" s="293">
        <f t="shared" si="17"/>
        <v>3.2806724855639575E-2</v>
      </c>
      <c r="V70" s="293">
        <f t="shared" si="17"/>
        <v>2.9683079459965317E-2</v>
      </c>
      <c r="W70" s="293">
        <f t="shared" si="17"/>
        <v>2.9420558467232277E-2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0.27692416621399524</v>
      </c>
      <c r="C71" s="255">
        <f t="shared" si="18"/>
        <v>0.23776628656000692</v>
      </c>
      <c r="D71" s="255">
        <f t="shared" si="18"/>
        <v>0.23488390113743166</v>
      </c>
      <c r="E71" s="255">
        <f t="shared" si="18"/>
        <v>0.20823329473549362</v>
      </c>
      <c r="F71" s="255">
        <f t="shared" si="18"/>
        <v>0.21532893959678867</v>
      </c>
      <c r="G71" s="255">
        <f t="shared" si="18"/>
        <v>0.21143278686847589</v>
      </c>
      <c r="H71" s="255">
        <f t="shared" si="18"/>
        <v>0.21548029528966911</v>
      </c>
      <c r="I71" s="255">
        <f t="shared" si="18"/>
        <v>0.20841973587479182</v>
      </c>
      <c r="J71" s="255">
        <f t="shared" si="18"/>
        <v>0.20577085872851486</v>
      </c>
      <c r="K71" s="255">
        <f t="shared" si="18"/>
        <v>0.19767684529269153</v>
      </c>
      <c r="L71" s="255">
        <f t="shared" si="18"/>
        <v>0.18522709866690065</v>
      </c>
      <c r="M71" s="255">
        <f t="shared" si="18"/>
        <v>0.18704675802228757</v>
      </c>
      <c r="N71" s="255">
        <f t="shared" si="18"/>
        <v>0.17832067598582549</v>
      </c>
      <c r="O71" s="255">
        <f t="shared" si="18"/>
        <v>0.17640256698967874</v>
      </c>
      <c r="P71" s="255">
        <f t="shared" si="18"/>
        <v>0.16735820714605923</v>
      </c>
      <c r="Q71" s="255">
        <f t="shared" si="18"/>
        <v>0.1737126502893297</v>
      </c>
      <c r="R71" s="255">
        <f t="shared" si="18"/>
        <v>0.17384469947321871</v>
      </c>
      <c r="S71" s="255">
        <f t="shared" si="18"/>
        <v>0.16548621590054874</v>
      </c>
      <c r="T71" s="255">
        <f t="shared" si="18"/>
        <v>0.15236371478432412</v>
      </c>
      <c r="U71" s="255">
        <f t="shared" si="18"/>
        <v>0.15490043872833401</v>
      </c>
      <c r="V71" s="255">
        <f t="shared" si="18"/>
        <v>0.14191777145687889</v>
      </c>
      <c r="W71" s="255">
        <f t="shared" si="18"/>
        <v>0.13661946989264712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3.7958027096441332E-2</v>
      </c>
      <c r="C73" s="254">
        <f>IF(NMM_ued!C$5=0,"",NMM_ued!C$5/C$9)</f>
        <v>4.1881754703011941E-2</v>
      </c>
      <c r="D73" s="254">
        <f>IF(NMM_ued!D$5=0,"",NMM_ued!D$5/D$9)</f>
        <v>4.1785181914727153E-2</v>
      </c>
      <c r="E73" s="254">
        <f>IF(NMM_ued!E$5=0,"",NMM_ued!E$5/E$9)</f>
        <v>3.713346108159931E-2</v>
      </c>
      <c r="F73" s="254">
        <f>IF(NMM_ued!F$5=0,"",NMM_ued!F$5/F$9)</f>
        <v>3.9036981533203882E-2</v>
      </c>
      <c r="G73" s="254">
        <f>IF(NMM_ued!G$5=0,"",NMM_ued!G$5/G$9)</f>
        <v>3.9117888754228121E-2</v>
      </c>
      <c r="H73" s="254">
        <f>IF(NMM_ued!H$5=0,"",NMM_ued!H$5/H$9)</f>
        <v>3.9084902443017343E-2</v>
      </c>
      <c r="I73" s="254">
        <f>IF(NMM_ued!I$5=0,"",NMM_ued!I$5/I$9)</f>
        <v>3.7445473211830053E-2</v>
      </c>
      <c r="J73" s="254">
        <f>IF(NMM_ued!J$5=0,"",NMM_ued!J$5/J$9)</f>
        <v>3.8093380216191658E-2</v>
      </c>
      <c r="K73" s="254">
        <f>IF(NMM_ued!K$5=0,"",NMM_ued!K$5/K$9)</f>
        <v>3.9135155570333542E-2</v>
      </c>
      <c r="L73" s="254">
        <f>IF(NMM_ued!L$5=0,"",NMM_ued!L$5/L$9)</f>
        <v>3.7244753519091511E-2</v>
      </c>
      <c r="M73" s="254">
        <f>IF(NMM_ued!M$5=0,"",NMM_ued!M$5/M$9)</f>
        <v>3.7947854268347479E-2</v>
      </c>
      <c r="N73" s="254">
        <f>IF(NMM_ued!N$5=0,"",NMM_ued!N$5/N$9)</f>
        <v>3.7087394979154385E-2</v>
      </c>
      <c r="O73" s="254">
        <f>IF(NMM_ued!O$5=0,"",NMM_ued!O$5/O$9)</f>
        <v>3.8532574955534769E-2</v>
      </c>
      <c r="P73" s="254">
        <f>IF(NMM_ued!P$5=0,"",NMM_ued!P$5/P$9)</f>
        <v>3.5236592211026443E-2</v>
      </c>
      <c r="Q73" s="254">
        <f>IF(NMM_ued!Q$5=0,"",NMM_ued!Q$5/Q$9)</f>
        <v>3.6741421161268023E-2</v>
      </c>
      <c r="R73" s="254">
        <f>IF(NMM_ued!R$5=0,"",NMM_ued!R$5/R$9)</f>
        <v>3.9384027948514068E-2</v>
      </c>
      <c r="S73" s="254">
        <f>IF(NMM_ued!S$5=0,"",NMM_ued!S$5/S$9)</f>
        <v>3.8175994417936163E-2</v>
      </c>
      <c r="T73" s="254">
        <f>IF(NMM_ued!T$5=0,"",NMM_ued!T$5/T$9)</f>
        <v>3.90677181455183E-2</v>
      </c>
      <c r="U73" s="254">
        <f>IF(NMM_ued!U$5=0,"",NMM_ued!U$5/U$9)</f>
        <v>4.171825195826883E-2</v>
      </c>
      <c r="V73" s="254">
        <f>IF(NMM_ued!V$5=0,"",NMM_ued!V$5/V$9)</f>
        <v>3.8731017622197411E-2</v>
      </c>
      <c r="W73" s="254">
        <f>IF(NMM_ued!W$5=0,"",NMM_ued!W$5/W$9)</f>
        <v>3.8625510618478638E-2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1.9944270307505028E-2</v>
      </c>
      <c r="C74" s="293">
        <f>IF(NMM_ued!C$48=0,"",NMM_ued!C$48/C$10)</f>
        <v>2.2059323994564534E-2</v>
      </c>
      <c r="D74" s="293">
        <f>IF(NMM_ued!D$48=0,"",NMM_ued!D$48/D$10)</f>
        <v>2.096389584616308E-2</v>
      </c>
      <c r="E74" s="293">
        <f>IF(NMM_ued!E$48=0,"",NMM_ued!E$48/E$10)</f>
        <v>1.7785415409813137E-2</v>
      </c>
      <c r="F74" s="293">
        <f>IF(NMM_ued!F$48=0,"",NMM_ued!F$48/F$10)</f>
        <v>1.8619857638401474E-2</v>
      </c>
      <c r="G74" s="293">
        <f>IF(NMM_ued!G$48=0,"",NMM_ued!G$48/G$10)</f>
        <v>1.8649752614555461E-2</v>
      </c>
      <c r="H74" s="293">
        <f>IF(NMM_ued!H$48=0,"",NMM_ued!H$48/H$10)</f>
        <v>1.888856950674337E-2</v>
      </c>
      <c r="I74" s="293">
        <f>IF(NMM_ued!I$48=0,"",NMM_ued!I$48/I$10)</f>
        <v>1.8532223799096952E-2</v>
      </c>
      <c r="J74" s="293">
        <f>IF(NMM_ued!J$48=0,"",NMM_ued!J$48/J$10)</f>
        <v>1.8769233889115534E-2</v>
      </c>
      <c r="K74" s="293">
        <f>IF(NMM_ued!K$48=0,"",NMM_ued!K$48/K$10)</f>
        <v>1.9223070306555304E-2</v>
      </c>
      <c r="L74" s="293">
        <f>IF(NMM_ued!L$48=0,"",NMM_ued!L$48/L$10)</f>
        <v>1.8318806673135707E-2</v>
      </c>
      <c r="M74" s="293">
        <f>IF(NMM_ued!M$48=0,"",NMM_ued!M$48/M$10)</f>
        <v>1.8642152464045776E-2</v>
      </c>
      <c r="N74" s="293">
        <f>IF(NMM_ued!N$48=0,"",NMM_ued!N$48/N$10)</f>
        <v>1.8230583350581458E-2</v>
      </c>
      <c r="O74" s="293">
        <f>IF(NMM_ued!O$48=0,"",NMM_ued!O$48/O$10)</f>
        <v>1.9049047023132024E-2</v>
      </c>
      <c r="P74" s="293">
        <f>IF(NMM_ued!P$48=0,"",NMM_ued!P$48/P$10)</f>
        <v>1.7433079507782105E-2</v>
      </c>
      <c r="Q74" s="293">
        <f>IF(NMM_ued!Q$48=0,"",NMM_ued!Q$48/Q$10)</f>
        <v>1.8009608007485082E-2</v>
      </c>
      <c r="R74" s="293">
        <f>IF(NMM_ued!R$48=0,"",NMM_ued!R$48/R$10)</f>
        <v>1.9299022229700563E-2</v>
      </c>
      <c r="S74" s="293">
        <f>IF(NMM_ued!S$48=0,"",NMM_ued!S$48/S$10)</f>
        <v>1.8575475263831531E-2</v>
      </c>
      <c r="T74" s="293">
        <f>IF(NMM_ued!T$48=0,"",NMM_ued!T$48/T$10)</f>
        <v>1.9065615002973272E-2</v>
      </c>
      <c r="U74" s="293">
        <f>IF(NMM_ued!U$48=0,"",NMM_ued!U$48/U$10)</f>
        <v>2.0485861577835853E-2</v>
      </c>
      <c r="V74" s="293">
        <f>IF(NMM_ued!V$48=0,"",NMM_ued!V$48/V$10)</f>
        <v>1.8807682385421812E-2</v>
      </c>
      <c r="W74" s="293">
        <f>IF(NMM_ued!W$48=0,"",NMM_ued!W$48/W$10)</f>
        <v>1.8670352450450754E-2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0.1149520225548246</v>
      </c>
      <c r="C75" s="255">
        <f>IF(NMM_ued!C$99=0,"",NMM_ued!C$99/C$11)</f>
        <v>9.8856093164135253E-2</v>
      </c>
      <c r="D75" s="255">
        <f>IF(NMM_ued!D$99=0,"",NMM_ued!D$99/D$11)</f>
        <v>9.8020088428811533E-2</v>
      </c>
      <c r="E75" s="255">
        <f>IF(NMM_ued!E$99=0,"",NMM_ued!E$99/E$11)</f>
        <v>8.7560727592942075E-2</v>
      </c>
      <c r="F75" s="255">
        <f>IF(NMM_ued!F$99=0,"",NMM_ued!F$99/F$11)</f>
        <v>9.0587789310261402E-2</v>
      </c>
      <c r="G75" s="255">
        <f>IF(NMM_ued!G$99=0,"",NMM_ued!G$99/G$11)</f>
        <v>8.9304902803837835E-2</v>
      </c>
      <c r="H75" s="255">
        <f>IF(NMM_ued!H$99=0,"",NMM_ued!H$99/H$11)</f>
        <v>9.1881569820114556E-2</v>
      </c>
      <c r="I75" s="255">
        <f>IF(NMM_ued!I$99=0,"",NMM_ued!I$99/I$11)</f>
        <v>8.9308627859485679E-2</v>
      </c>
      <c r="J75" s="255">
        <f>IF(NMM_ued!J$99=0,"",NMM_ued!J$99/J$11)</f>
        <v>8.8003238496791175E-2</v>
      </c>
      <c r="K75" s="255">
        <f>IF(NMM_ued!K$99=0,"",NMM_ued!K$99/K$11)</f>
        <v>8.5543713299661359E-2</v>
      </c>
      <c r="L75" s="255">
        <f>IF(NMM_ued!L$99=0,"",NMM_ued!L$99/L$11)</f>
        <v>7.9920099755406954E-2</v>
      </c>
      <c r="M75" s="255">
        <f>IF(NMM_ued!M$99=0,"",NMM_ued!M$99/M$11)</f>
        <v>8.1411398290573075E-2</v>
      </c>
      <c r="N75" s="255">
        <f>IF(NMM_ued!N$99=0,"",NMM_ued!N$99/N$11)</f>
        <v>7.8270212873870107E-2</v>
      </c>
      <c r="O75" s="255">
        <f>IF(NMM_ued!O$99=0,"",NMM_ued!O$99/O$11)</f>
        <v>7.826597467620719E-2</v>
      </c>
      <c r="P75" s="255">
        <f>IF(NMM_ued!P$99=0,"",NMM_ued!P$99/P$11)</f>
        <v>7.381090377966576E-2</v>
      </c>
      <c r="Q75" s="255">
        <f>IF(NMM_ued!Q$99=0,"",NMM_ued!Q$99/Q$11)</f>
        <v>7.7047699219950055E-2</v>
      </c>
      <c r="R75" s="255">
        <f>IF(NMM_ued!R$99=0,"",NMM_ued!R$99/R$11)</f>
        <v>7.9357521211409585E-2</v>
      </c>
      <c r="S75" s="255">
        <f>IF(NMM_ued!S$99=0,"",NMM_ued!S$99/S$11)</f>
        <v>7.6887582580606073E-2</v>
      </c>
      <c r="T75" s="255">
        <f>IF(NMM_ued!T$99=0,"",NMM_ued!T$99/T$11)</f>
        <v>7.303384063192378E-2</v>
      </c>
      <c r="U75" s="255">
        <f>IF(NMM_ued!U$99=0,"",NMM_ued!U$99/U$11)</f>
        <v>7.6401336269795922E-2</v>
      </c>
      <c r="V75" s="255">
        <f>IF(NMM_ued!V$99=0,"",NMM_ued!V$99/V$11)</f>
        <v>7.0452063090125291E-2</v>
      </c>
      <c r="W75" s="255">
        <f>IF(NMM_ued!W$99=0,"",NMM_ued!W$99/W$11)</f>
        <v>6.9387391261003586E-2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5.4143233316235673</v>
      </c>
      <c r="C76" s="256">
        <f t="shared" si="19"/>
        <v>5.3397440460654959</v>
      </c>
      <c r="D76" s="256">
        <f t="shared" si="19"/>
        <v>5.3056131368873496</v>
      </c>
      <c r="E76" s="256">
        <f t="shared" si="19"/>
        <v>5.3532643577767134</v>
      </c>
      <c r="F76" s="256">
        <f t="shared" si="19"/>
        <v>5.3629387694915502</v>
      </c>
      <c r="G76" s="256">
        <f t="shared" si="19"/>
        <v>5.4140553347466778</v>
      </c>
      <c r="H76" s="256">
        <f t="shared" si="19"/>
        <v>5.4852398031050793</v>
      </c>
      <c r="I76" s="256">
        <f t="shared" si="19"/>
        <v>5.4454560088643653</v>
      </c>
      <c r="J76" s="256">
        <f t="shared" si="19"/>
        <v>5.3135713811114424</v>
      </c>
      <c r="K76" s="256">
        <f t="shared" si="19"/>
        <v>5.3764777130644932</v>
      </c>
      <c r="L76" s="256">
        <f t="shared" si="19"/>
        <v>5.9752217190475614</v>
      </c>
      <c r="M76" s="256">
        <f t="shared" si="19"/>
        <v>5.9466214835814126</v>
      </c>
      <c r="N76" s="256">
        <f t="shared" si="19"/>
        <v>5.7739017951584852</v>
      </c>
      <c r="O76" s="256">
        <f t="shared" si="19"/>
        <v>5.6698241245482608</v>
      </c>
      <c r="P76" s="256">
        <f t="shared" si="19"/>
        <v>5.7834310330080747</v>
      </c>
      <c r="Q76" s="256">
        <f t="shared" si="19"/>
        <v>5.8031010860921697</v>
      </c>
      <c r="R76" s="256">
        <f t="shared" si="19"/>
        <v>5.9959284664699162</v>
      </c>
      <c r="S76" s="256">
        <f t="shared" si="19"/>
        <v>5.8935406123054515</v>
      </c>
      <c r="T76" s="256">
        <f t="shared" si="19"/>
        <v>5.6274474375786134</v>
      </c>
      <c r="U76" s="256">
        <f t="shared" si="19"/>
        <v>5.5102783653312022</v>
      </c>
      <c r="V76" s="256">
        <f t="shared" si="19"/>
        <v>5.5964035894594941</v>
      </c>
      <c r="W76" s="256">
        <f t="shared" si="19"/>
        <v>5.7139108878809042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11.545470117033881</v>
      </c>
      <c r="C77" s="257">
        <f t="shared" si="20"/>
        <v>11.298853821688544</v>
      </c>
      <c r="D77" s="257">
        <f t="shared" si="20"/>
        <v>12.141432458271074</v>
      </c>
      <c r="E77" s="257">
        <f t="shared" si="20"/>
        <v>11.671884511379675</v>
      </c>
      <c r="F77" s="257">
        <f t="shared" si="20"/>
        <v>13.214220458530013</v>
      </c>
      <c r="G77" s="257">
        <f t="shared" si="20"/>
        <v>12.70121365184456</v>
      </c>
      <c r="H77" s="257">
        <f t="shared" si="20"/>
        <v>11.42340096756779</v>
      </c>
      <c r="I77" s="257">
        <f t="shared" si="20"/>
        <v>11.653058788912119</v>
      </c>
      <c r="J77" s="257">
        <f t="shared" si="20"/>
        <v>11.670254466083296</v>
      </c>
      <c r="K77" s="257">
        <f t="shared" si="20"/>
        <v>12.222927822896876</v>
      </c>
      <c r="L77" s="257">
        <f t="shared" si="20"/>
        <v>13.285466501885409</v>
      </c>
      <c r="M77" s="257">
        <f t="shared" si="20"/>
        <v>12.263629872471235</v>
      </c>
      <c r="N77" s="257">
        <f t="shared" si="20"/>
        <v>12.022473419716704</v>
      </c>
      <c r="O77" s="257">
        <f t="shared" si="20"/>
        <v>11.421412865729971</v>
      </c>
      <c r="P77" s="257">
        <f t="shared" si="20"/>
        <v>12.262325937964523</v>
      </c>
      <c r="Q77" s="257">
        <f t="shared" si="20"/>
        <v>12.170895740953043</v>
      </c>
      <c r="R77" s="257">
        <f t="shared" si="20"/>
        <v>11.681612887329608</v>
      </c>
      <c r="S77" s="257">
        <f t="shared" si="20"/>
        <v>11.379964180143043</v>
      </c>
      <c r="T77" s="257">
        <f t="shared" si="20"/>
        <v>10.541664783004469</v>
      </c>
      <c r="U77" s="257">
        <f t="shared" si="20"/>
        <v>9.863126297001898</v>
      </c>
      <c r="V77" s="257">
        <f t="shared" si="20"/>
        <v>10.574494655655529</v>
      </c>
      <c r="W77" s="257">
        <f t="shared" si="20"/>
        <v>10.765765213222986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3.468677314186992</v>
      </c>
      <c r="C78" s="295">
        <f t="shared" si="21"/>
        <v>3.3608748241867668</v>
      </c>
      <c r="D78" s="295">
        <f t="shared" si="21"/>
        <v>3.3088109758299935</v>
      </c>
      <c r="E78" s="295">
        <f t="shared" si="21"/>
        <v>3.2250829576772522</v>
      </c>
      <c r="F78" s="295">
        <f t="shared" si="21"/>
        <v>3.1425705055786883</v>
      </c>
      <c r="G78" s="295">
        <f t="shared" si="21"/>
        <v>3.1216722314565715</v>
      </c>
      <c r="H78" s="295">
        <f t="shared" si="21"/>
        <v>3.2251925941729236</v>
      </c>
      <c r="I78" s="295">
        <f t="shared" si="21"/>
        <v>3.1869582824651226</v>
      </c>
      <c r="J78" s="295">
        <f t="shared" si="21"/>
        <v>2.9917781034012298</v>
      </c>
      <c r="K78" s="295">
        <f t="shared" si="21"/>
        <v>3.1348365417262278</v>
      </c>
      <c r="L78" s="295">
        <f t="shared" si="21"/>
        <v>3.5533978654969212</v>
      </c>
      <c r="M78" s="295">
        <f t="shared" si="21"/>
        <v>3.614992094028417</v>
      </c>
      <c r="N78" s="295">
        <f t="shared" si="21"/>
        <v>3.4254462126648999</v>
      </c>
      <c r="O78" s="295">
        <f t="shared" si="21"/>
        <v>3.2534880695474571</v>
      </c>
      <c r="P78" s="295">
        <f t="shared" si="21"/>
        <v>3.2946936094228532</v>
      </c>
      <c r="Q78" s="295">
        <f t="shared" si="21"/>
        <v>3.4318454597839878</v>
      </c>
      <c r="R78" s="295">
        <f t="shared" si="21"/>
        <v>3.3800321592813507</v>
      </c>
      <c r="S78" s="295">
        <f t="shared" si="21"/>
        <v>3.07180227331739</v>
      </c>
      <c r="T78" s="295">
        <f t="shared" si="21"/>
        <v>2.9877388091389196</v>
      </c>
      <c r="U78" s="295">
        <f t="shared" si="21"/>
        <v>2.9690924334625484</v>
      </c>
      <c r="V78" s="295">
        <f t="shared" si="21"/>
        <v>2.9269673469694899</v>
      </c>
      <c r="W78" s="295">
        <f t="shared" si="21"/>
        <v>2.739999872931187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2.4331489575468299</v>
      </c>
      <c r="C79" s="258">
        <f t="shared" si="22"/>
        <v>2.4589611003426959</v>
      </c>
      <c r="D79" s="258">
        <f t="shared" si="22"/>
        <v>2.4258880070146427</v>
      </c>
      <c r="E79" s="258">
        <f t="shared" si="22"/>
        <v>2.3993506709759735</v>
      </c>
      <c r="F79" s="258">
        <f t="shared" si="22"/>
        <v>2.3888236799059879</v>
      </c>
      <c r="G79" s="258">
        <f t="shared" si="22"/>
        <v>2.360124496138067</v>
      </c>
      <c r="H79" s="258">
        <f t="shared" si="22"/>
        <v>2.3031607975116799</v>
      </c>
      <c r="I79" s="258">
        <f t="shared" si="22"/>
        <v>2.3149053610790089</v>
      </c>
      <c r="J79" s="258">
        <f t="shared" si="22"/>
        <v>2.3313256035808885</v>
      </c>
      <c r="K79" s="258">
        <f t="shared" si="22"/>
        <v>2.1772467072400437</v>
      </c>
      <c r="L79" s="258">
        <f t="shared" si="22"/>
        <v>2.0844898445017992</v>
      </c>
      <c r="M79" s="258">
        <f t="shared" si="22"/>
        <v>2.0046790537164387</v>
      </c>
      <c r="N79" s="258">
        <f t="shared" si="22"/>
        <v>1.9693586776928536</v>
      </c>
      <c r="O79" s="258">
        <f t="shared" si="22"/>
        <v>1.9272883398924845</v>
      </c>
      <c r="P79" s="258">
        <f t="shared" si="22"/>
        <v>2.0016343173927229</v>
      </c>
      <c r="Q79" s="258">
        <f t="shared" si="22"/>
        <v>1.9313695364890215</v>
      </c>
      <c r="R79" s="258">
        <f t="shared" si="22"/>
        <v>1.8915113053076578</v>
      </c>
      <c r="S79" s="258">
        <f t="shared" si="22"/>
        <v>1.8273377978466805</v>
      </c>
      <c r="T79" s="258">
        <f t="shared" si="22"/>
        <v>1.8208005407265053</v>
      </c>
      <c r="U79" s="258">
        <f t="shared" si="22"/>
        <v>1.708285740486243</v>
      </c>
      <c r="V79" s="258">
        <f t="shared" si="22"/>
        <v>1.6935907254383278</v>
      </c>
      <c r="W79" s="258">
        <f t="shared" si="22"/>
        <v>1.6991100496808167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FI: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110.677104</v>
      </c>
      <c r="C5" s="225">
        <v>113.478483086195</v>
      </c>
      <c r="D5" s="225">
        <v>102.7793863051325</v>
      </c>
      <c r="E5" s="225">
        <v>113.25666736519371</v>
      </c>
      <c r="F5" s="225">
        <v>103.61503177170501</v>
      </c>
      <c r="G5" s="225">
        <v>108.5580304565856</v>
      </c>
      <c r="H5" s="225">
        <v>133.34240639751869</v>
      </c>
      <c r="I5" s="225">
        <v>129.2479700519479</v>
      </c>
      <c r="J5" s="225">
        <v>123.0619559461948</v>
      </c>
      <c r="K5" s="225">
        <v>81.309378726224821</v>
      </c>
      <c r="L5" s="225">
        <v>89.329198473681544</v>
      </c>
      <c r="M5" s="225">
        <v>103.8198144068794</v>
      </c>
      <c r="N5" s="225">
        <v>95.347035929016513</v>
      </c>
      <c r="O5" s="225">
        <v>99.536079140271681</v>
      </c>
      <c r="P5" s="225">
        <v>88.045491391010543</v>
      </c>
      <c r="Q5" s="225">
        <v>86.281684776690525</v>
      </c>
      <c r="R5" s="225">
        <v>103.7372249847907</v>
      </c>
      <c r="S5" s="225">
        <v>113.10237121544991</v>
      </c>
      <c r="T5" s="225">
        <v>112.1093342333851</v>
      </c>
      <c r="U5" s="225">
        <v>114.0075616138339</v>
      </c>
      <c r="V5" s="225">
        <v>103.803503601646</v>
      </c>
      <c r="W5" s="225">
        <v>112.713511306245</v>
      </c>
      <c r="DA5" s="89" t="s">
        <v>1441</v>
      </c>
    </row>
    <row r="6" spans="1:105" ht="12" customHeight="1" x14ac:dyDescent="0.25">
      <c r="A6" s="55" t="s">
        <v>92</v>
      </c>
      <c r="B6" s="261">
        <v>0.53696715184697519</v>
      </c>
      <c r="C6" s="261">
        <v>0.55055847737671282</v>
      </c>
      <c r="D6" s="261">
        <v>0.49865014838863381</v>
      </c>
      <c r="E6" s="261">
        <v>0.54948230397211517</v>
      </c>
      <c r="F6" s="261">
        <v>0.50270441209771544</v>
      </c>
      <c r="G6" s="261">
        <v>0.52668613758190663</v>
      </c>
      <c r="H6" s="261">
        <v>0.64693138504825332</v>
      </c>
      <c r="I6" s="261">
        <v>0.62706659148585941</v>
      </c>
      <c r="J6" s="261">
        <v>0.59705418371930752</v>
      </c>
      <c r="K6" s="261">
        <v>0.39448507356251022</v>
      </c>
      <c r="L6" s="261">
        <v>0.43339447408518361</v>
      </c>
      <c r="M6" s="261">
        <v>0.50369794684451297</v>
      </c>
      <c r="N6" s="261">
        <v>0.46259094672402379</v>
      </c>
      <c r="O6" s="261">
        <v>0.48291474018058961</v>
      </c>
      <c r="P6" s="261">
        <v>0.42716636988702211</v>
      </c>
      <c r="Q6" s="261">
        <v>0.41860898827884058</v>
      </c>
      <c r="R6" s="261">
        <v>0.50329725144041515</v>
      </c>
      <c r="S6" s="261">
        <v>0.54873371224847511</v>
      </c>
      <c r="T6" s="261">
        <v>0.54391583916844355</v>
      </c>
      <c r="U6" s="261">
        <v>0.55312538399035771</v>
      </c>
      <c r="V6" s="261">
        <v>0.50361881244055284</v>
      </c>
      <c r="W6" s="261">
        <v>0.54684709803139619</v>
      </c>
      <c r="DA6" s="67" t="s">
        <v>1442</v>
      </c>
    </row>
    <row r="7" spans="1:105" ht="12" customHeight="1" x14ac:dyDescent="0.25">
      <c r="A7" s="202" t="s">
        <v>93</v>
      </c>
      <c r="B7" s="226">
        <v>0.21470140374788499</v>
      </c>
      <c r="C7" s="226">
        <v>0.2201357709340192</v>
      </c>
      <c r="D7" s="226">
        <v>0.19938070042064879</v>
      </c>
      <c r="E7" s="226">
        <v>0.21970547284250919</v>
      </c>
      <c r="F7" s="226">
        <v>0.201001760678264</v>
      </c>
      <c r="G7" s="226">
        <v>0.21059063423978791</v>
      </c>
      <c r="H7" s="226">
        <v>0.25866959649331828</v>
      </c>
      <c r="I7" s="226">
        <v>0.25072684050100508</v>
      </c>
      <c r="J7" s="226">
        <v>0.23872665379467009</v>
      </c>
      <c r="K7" s="226">
        <v>0.1577312481035999</v>
      </c>
      <c r="L7" s="226">
        <v>0.17328881597804471</v>
      </c>
      <c r="M7" s="226">
        <v>0.20139901645839131</v>
      </c>
      <c r="N7" s="226">
        <v>0.1849627584873475</v>
      </c>
      <c r="O7" s="226">
        <v>0.19308904138863439</v>
      </c>
      <c r="P7" s="226">
        <v>0.1707985654861218</v>
      </c>
      <c r="Q7" s="226">
        <v>0.16737697472891569</v>
      </c>
      <c r="R7" s="226">
        <v>0.2012388020664323</v>
      </c>
      <c r="S7" s="226">
        <v>0.21940615528957011</v>
      </c>
      <c r="T7" s="226">
        <v>0.21747977281011299</v>
      </c>
      <c r="U7" s="226">
        <v>0.2211621250626537</v>
      </c>
      <c r="V7" s="226">
        <v>0.2013673752908515</v>
      </c>
      <c r="W7" s="226">
        <v>0.21865180985271371</v>
      </c>
      <c r="DA7" s="174" t="s">
        <v>1443</v>
      </c>
    </row>
    <row r="8" spans="1:105" ht="12" customHeight="1" x14ac:dyDescent="0.25">
      <c r="A8" s="202" t="s">
        <v>94</v>
      </c>
      <c r="B8" s="226">
        <v>0.94401195198809318</v>
      </c>
      <c r="C8" s="226">
        <v>1.0191562443956419</v>
      </c>
      <c r="D8" s="226">
        <v>0.93480601289896703</v>
      </c>
      <c r="E8" s="226">
        <v>1.069430996070021</v>
      </c>
      <c r="F8" s="226">
        <v>0.93327595521241069</v>
      </c>
      <c r="G8" s="226">
        <v>1.0350664509482841</v>
      </c>
      <c r="H8" s="226">
        <v>1.328405340440447</v>
      </c>
      <c r="I8" s="226">
        <v>1.235195091829286</v>
      </c>
      <c r="J8" s="226">
        <v>1.186504063645166</v>
      </c>
      <c r="K8" s="226">
        <v>0.86577853621815815</v>
      </c>
      <c r="L8" s="226">
        <v>0.97614328841894416</v>
      </c>
      <c r="M8" s="226">
        <v>1.1964069168615641</v>
      </c>
      <c r="N8" s="226">
        <v>1.086189004752754</v>
      </c>
      <c r="O8" s="226">
        <v>1.1383439068578269</v>
      </c>
      <c r="P8" s="226">
        <v>0.94628459726185621</v>
      </c>
      <c r="Q8" s="226">
        <v>0.88105178297401709</v>
      </c>
      <c r="R8" s="226">
        <v>1.151139264602786</v>
      </c>
      <c r="S8" s="226">
        <v>1.5356260863170681</v>
      </c>
      <c r="T8" s="226">
        <v>1.5622081565467061</v>
      </c>
      <c r="U8" s="226">
        <v>1.6436882620493061</v>
      </c>
      <c r="V8" s="226">
        <v>1.4459073911328419</v>
      </c>
      <c r="W8" s="226">
        <v>1.5824362796971949</v>
      </c>
      <c r="DA8" s="174" t="s">
        <v>1444</v>
      </c>
    </row>
    <row r="9" spans="1:105" ht="12" customHeight="1" x14ac:dyDescent="0.25">
      <c r="A9" s="202" t="s">
        <v>95</v>
      </c>
      <c r="B9" s="226">
        <v>0.10713705939667981</v>
      </c>
      <c r="C9" s="226">
        <v>0.10984883542534481</v>
      </c>
      <c r="D9" s="226">
        <v>9.9491952873312819E-2</v>
      </c>
      <c r="E9" s="226">
        <v>0.10963411455541271</v>
      </c>
      <c r="F9" s="226">
        <v>0.10030086993707669</v>
      </c>
      <c r="G9" s="226">
        <v>0.10508576513745729</v>
      </c>
      <c r="H9" s="226">
        <v>0.12907740443170179</v>
      </c>
      <c r="I9" s="226">
        <v>0.12511393001715609</v>
      </c>
      <c r="J9" s="226">
        <v>0.1191257776647031</v>
      </c>
      <c r="K9" s="226">
        <v>7.8708670748289369E-2</v>
      </c>
      <c r="L9" s="226">
        <v>8.6471973848950612E-2</v>
      </c>
      <c r="M9" s="226">
        <v>0.10049910253066111</v>
      </c>
      <c r="N9" s="226">
        <v>9.2297328738019074E-2</v>
      </c>
      <c r="O9" s="226">
        <v>9.6352383985313747E-2</v>
      </c>
      <c r="P9" s="226">
        <v>8.5229326571343383E-2</v>
      </c>
      <c r="Q9" s="226">
        <v>8.3521935907906547E-2</v>
      </c>
      <c r="R9" s="226">
        <v>0.1004191547588819</v>
      </c>
      <c r="S9" s="226">
        <v>0.1094847536202352</v>
      </c>
      <c r="T9" s="226">
        <v>0.1085234792618958</v>
      </c>
      <c r="U9" s="226">
        <v>0.11036099119760361</v>
      </c>
      <c r="V9" s="226">
        <v>0.1004833134320017</v>
      </c>
      <c r="W9" s="226">
        <v>0.1091083315267448</v>
      </c>
      <c r="DA9" s="174" t="s">
        <v>1445</v>
      </c>
    </row>
    <row r="10" spans="1:105" ht="12" customHeight="1" x14ac:dyDescent="0.25">
      <c r="A10" s="56" t="s">
        <v>96</v>
      </c>
      <c r="B10" s="262">
        <v>0.44256048979261398</v>
      </c>
      <c r="C10" s="262">
        <v>0.47113786034524591</v>
      </c>
      <c r="D10" s="262">
        <v>0.42731519630124271</v>
      </c>
      <c r="E10" s="262">
        <v>0.47909223652824112</v>
      </c>
      <c r="F10" s="262">
        <v>0.4268889010462934</v>
      </c>
      <c r="G10" s="262">
        <v>0.46337579651682759</v>
      </c>
      <c r="H10" s="262">
        <v>0.58333991078070557</v>
      </c>
      <c r="I10" s="262">
        <v>0.54630282193723601</v>
      </c>
      <c r="J10" s="262">
        <v>0.52438851023085187</v>
      </c>
      <c r="K10" s="262">
        <v>0.36704587372978231</v>
      </c>
      <c r="L10" s="262">
        <v>0.41752307882655187</v>
      </c>
      <c r="M10" s="262">
        <v>0.50421357929968336</v>
      </c>
      <c r="N10" s="262">
        <v>0.46506081481195088</v>
      </c>
      <c r="O10" s="262">
        <v>0.48748966658843762</v>
      </c>
      <c r="P10" s="262">
        <v>0.40771967699682332</v>
      </c>
      <c r="Q10" s="262">
        <v>0.37725358284625887</v>
      </c>
      <c r="R10" s="262">
        <v>0.49155988556298402</v>
      </c>
      <c r="S10" s="262">
        <v>0.66353873972400412</v>
      </c>
      <c r="T10" s="262">
        <v>0.65868676274596938</v>
      </c>
      <c r="U10" s="262">
        <v>0.68971681499313542</v>
      </c>
      <c r="V10" s="262">
        <v>0.60875753773085128</v>
      </c>
      <c r="W10" s="262">
        <v>0.66144412265662578</v>
      </c>
      <c r="DA10" s="68" t="s">
        <v>1446</v>
      </c>
    </row>
    <row r="11" spans="1:105" ht="12" customHeight="1" x14ac:dyDescent="0.25">
      <c r="A11" s="37" t="s">
        <v>160</v>
      </c>
      <c r="B11" s="228">
        <v>5.0731470835993747E-2</v>
      </c>
      <c r="C11" s="228">
        <v>4.8040697818125082E-2</v>
      </c>
      <c r="D11" s="228">
        <v>4.0204997481954101E-2</v>
      </c>
      <c r="E11" s="228">
        <v>4.5850836363938337E-2</v>
      </c>
      <c r="F11" s="228">
        <v>3.9924822903733552E-2</v>
      </c>
      <c r="G11" s="228">
        <v>3.8882463721960657E-2</v>
      </c>
      <c r="H11" s="228">
        <v>4.5272149125043633E-2</v>
      </c>
      <c r="I11" s="228">
        <v>5.0723643157998412E-2</v>
      </c>
      <c r="J11" s="228">
        <v>3.9796380274773481E-2</v>
      </c>
      <c r="K11" s="228">
        <v>3.1871470362794627E-2</v>
      </c>
      <c r="L11" s="228">
        <v>3.039893464065373E-2</v>
      </c>
      <c r="M11" s="228">
        <v>3.1975923206687927E-2</v>
      </c>
      <c r="N11" s="228">
        <v>2.9895753533790929E-2</v>
      </c>
      <c r="O11" s="228">
        <v>2.3745986854428879E-2</v>
      </c>
      <c r="P11" s="228">
        <v>2.5580935616625621E-2</v>
      </c>
      <c r="Q11" s="228">
        <v>2.2690302343412089E-2</v>
      </c>
      <c r="R11" s="228">
        <v>2.4161034080635239E-2</v>
      </c>
      <c r="S11" s="228">
        <v>1.4471581806656799E-2</v>
      </c>
      <c r="T11" s="228">
        <v>1.965087566097282E-2</v>
      </c>
      <c r="U11" s="228">
        <v>1.413093899060716E-2</v>
      </c>
      <c r="V11" s="228">
        <v>1.36277902829396E-2</v>
      </c>
      <c r="W11" s="228">
        <v>1.436076517509651E-2</v>
      </c>
      <c r="DA11" s="69" t="s">
        <v>1447</v>
      </c>
    </row>
    <row r="12" spans="1:105" ht="12" customHeight="1" x14ac:dyDescent="0.25">
      <c r="A12" s="37" t="s">
        <v>162</v>
      </c>
      <c r="B12" s="228">
        <v>0.15745316623339481</v>
      </c>
      <c r="C12" s="228">
        <v>0.16641066539061439</v>
      </c>
      <c r="D12" s="228">
        <v>0.1388477632212419</v>
      </c>
      <c r="E12" s="228">
        <v>0.15062248254370511</v>
      </c>
      <c r="F12" s="228">
        <v>0.13923768974808881</v>
      </c>
      <c r="G12" s="228">
        <v>0.13951204727387839</v>
      </c>
      <c r="H12" s="228">
        <v>0.17013158873812831</v>
      </c>
      <c r="I12" s="228">
        <v>0.16433925103995059</v>
      </c>
      <c r="J12" s="228">
        <v>0.1604114993099571</v>
      </c>
      <c r="K12" s="228">
        <v>8.5554198342419369E-2</v>
      </c>
      <c r="L12" s="228">
        <v>7.9014689837553276E-2</v>
      </c>
      <c r="M12" s="228">
        <v>8.2659511311486716E-2</v>
      </c>
      <c r="N12" s="228">
        <v>5.5761705469134837E-2</v>
      </c>
      <c r="O12" s="228">
        <v>6.1782935228061713E-2</v>
      </c>
      <c r="P12" s="228">
        <v>5.4628743930730091E-2</v>
      </c>
      <c r="Q12" s="228">
        <v>5.3687849504645467E-2</v>
      </c>
      <c r="R12" s="228">
        <v>5.3806562360462558E-2</v>
      </c>
      <c r="S12" s="228">
        <v>4.7255965880879262E-2</v>
      </c>
      <c r="T12" s="228">
        <v>5.3063890527209938E-2</v>
      </c>
      <c r="U12" s="228">
        <v>5.6675852678783577E-2</v>
      </c>
      <c r="V12" s="228">
        <v>5.0103773158745653E-2</v>
      </c>
      <c r="W12" s="228">
        <v>5.7121691249749591E-2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0.23437585272322539</v>
      </c>
      <c r="C15" s="228">
        <v>0.25668649713650638</v>
      </c>
      <c r="D15" s="228">
        <v>0.24826243559804659</v>
      </c>
      <c r="E15" s="228">
        <v>0.28261891762059771</v>
      </c>
      <c r="F15" s="228">
        <v>0.24772638839447109</v>
      </c>
      <c r="G15" s="228">
        <v>0.28498128552098861</v>
      </c>
      <c r="H15" s="228">
        <v>0.36793617291753361</v>
      </c>
      <c r="I15" s="228">
        <v>0.33123992773928701</v>
      </c>
      <c r="J15" s="228">
        <v>0.32418063064612118</v>
      </c>
      <c r="K15" s="228">
        <v>0.2496202050245683</v>
      </c>
      <c r="L15" s="228">
        <v>0.30810945434834491</v>
      </c>
      <c r="M15" s="228">
        <v>0.38957814478150871</v>
      </c>
      <c r="N15" s="228">
        <v>0.37940335580902512</v>
      </c>
      <c r="O15" s="228">
        <v>0.40196074450594699</v>
      </c>
      <c r="P15" s="228">
        <v>0.32750999744946763</v>
      </c>
      <c r="Q15" s="228">
        <v>0.30087543099820141</v>
      </c>
      <c r="R15" s="228">
        <v>0.41359228912188623</v>
      </c>
      <c r="S15" s="228">
        <v>0.60181119203646805</v>
      </c>
      <c r="T15" s="228">
        <v>0.58597199655778665</v>
      </c>
      <c r="U15" s="228">
        <v>0.61891002332374467</v>
      </c>
      <c r="V15" s="228">
        <v>0.54502597428916599</v>
      </c>
      <c r="W15" s="228">
        <v>0.5899616662317797</v>
      </c>
      <c r="DA15" s="69" t="s">
        <v>1451</v>
      </c>
    </row>
    <row r="16" spans="1:105" ht="12" customHeight="1" x14ac:dyDescent="0.25">
      <c r="A16" s="57" t="s">
        <v>1452</v>
      </c>
      <c r="B16" s="263">
        <v>3.7405250887547279</v>
      </c>
      <c r="C16" s="263">
        <v>4.0382746145263049</v>
      </c>
      <c r="D16" s="263">
        <v>3.704047747492361</v>
      </c>
      <c r="E16" s="263">
        <v>4.237481806313327</v>
      </c>
      <c r="F16" s="263">
        <v>3.697985092086618</v>
      </c>
      <c r="G16" s="263">
        <v>4.1013167472578829</v>
      </c>
      <c r="H16" s="263">
        <v>5.2636341028189992</v>
      </c>
      <c r="I16" s="263">
        <v>4.8943005655424372</v>
      </c>
      <c r="J16" s="263">
        <v>4.7013686729573942</v>
      </c>
      <c r="K16" s="263">
        <v>3.430535311771362</v>
      </c>
      <c r="L16" s="263">
        <v>3.8678413476238038</v>
      </c>
      <c r="M16" s="263">
        <v>4.7406074461828638</v>
      </c>
      <c r="N16" s="263">
        <v>4.3038832451757489</v>
      </c>
      <c r="O16" s="263">
        <v>4.5105402895221847</v>
      </c>
      <c r="P16" s="263">
        <v>3.7495301512928121</v>
      </c>
      <c r="Q16" s="263">
        <v>3.4910535738089519</v>
      </c>
      <c r="R16" s="263">
        <v>4.5612402372970173</v>
      </c>
      <c r="S16" s="263">
        <v>6.0847194685599453</v>
      </c>
      <c r="T16" s="263">
        <v>6.1900474788627813</v>
      </c>
      <c r="U16" s="263">
        <v>6.5129018433917398</v>
      </c>
      <c r="V16" s="263">
        <v>5.7292207595021116</v>
      </c>
      <c r="W16" s="263">
        <v>6.2701987968450146</v>
      </c>
      <c r="DA16" s="70" t="s">
        <v>1453</v>
      </c>
    </row>
    <row r="17" spans="1:105" ht="12" customHeight="1" x14ac:dyDescent="0.25">
      <c r="A17" s="57" t="s">
        <v>1454</v>
      </c>
      <c r="B17" s="263">
        <v>47.991990064784467</v>
      </c>
      <c r="C17" s="263">
        <v>49.185948778019622</v>
      </c>
      <c r="D17" s="263">
        <v>44.727944466724978</v>
      </c>
      <c r="E17" s="263">
        <v>49.129386388532282</v>
      </c>
      <c r="F17" s="263">
        <v>45.408240344214143</v>
      </c>
      <c r="G17" s="263">
        <v>47.204546403340181</v>
      </c>
      <c r="H17" s="263">
        <v>57.53115911242196</v>
      </c>
      <c r="I17" s="263">
        <v>54.816325636645843</v>
      </c>
      <c r="J17" s="263">
        <v>52.032997505578187</v>
      </c>
      <c r="K17" s="263">
        <v>33.790622186611088</v>
      </c>
      <c r="L17" s="263">
        <v>36.835006470346137</v>
      </c>
      <c r="M17" s="263">
        <v>42.421453324442147</v>
      </c>
      <c r="N17" s="263">
        <v>38.838892533835633</v>
      </c>
      <c r="O17" s="263">
        <v>40.894136081907646</v>
      </c>
      <c r="P17" s="263">
        <v>36.32200884070167</v>
      </c>
      <c r="Q17" s="263">
        <v>34.440862609772907</v>
      </c>
      <c r="R17" s="263">
        <v>40.925490496414369</v>
      </c>
      <c r="S17" s="263">
        <v>43.746614689846147</v>
      </c>
      <c r="T17" s="263">
        <v>43.889614137956229</v>
      </c>
      <c r="U17" s="263">
        <v>44.491628438327439</v>
      </c>
      <c r="V17" s="263">
        <v>40.600442401717991</v>
      </c>
      <c r="W17" s="263">
        <v>43.205667728768297</v>
      </c>
      <c r="DA17" s="70" t="s">
        <v>1455</v>
      </c>
    </row>
    <row r="18" spans="1:105" ht="12" customHeight="1" x14ac:dyDescent="0.25">
      <c r="A18" s="18" t="s">
        <v>30</v>
      </c>
      <c r="B18" s="232">
        <v>18.211601283110021</v>
      </c>
      <c r="C18" s="232">
        <v>21.685304149478501</v>
      </c>
      <c r="D18" s="232">
        <v>16.66387658869743</v>
      </c>
      <c r="E18" s="232">
        <v>16.922678519862171</v>
      </c>
      <c r="F18" s="232">
        <v>14.49399780636972</v>
      </c>
      <c r="G18" s="232">
        <v>16.05028525414242</v>
      </c>
      <c r="H18" s="232">
        <v>19.03457035649274</v>
      </c>
      <c r="I18" s="232">
        <v>18.076023947389938</v>
      </c>
      <c r="J18" s="232">
        <v>18.480106690088</v>
      </c>
      <c r="K18" s="232">
        <v>9.8701303839570844</v>
      </c>
      <c r="L18" s="232">
        <v>12.30068350969086</v>
      </c>
      <c r="M18" s="232">
        <v>12.060303933920959</v>
      </c>
      <c r="N18" s="232">
        <v>7.8855541917785779</v>
      </c>
      <c r="O18" s="232">
        <v>6.9188002118797582</v>
      </c>
      <c r="P18" s="232">
        <v>6.5093940163765431</v>
      </c>
      <c r="Q18" s="232">
        <v>4.9925510611485864</v>
      </c>
      <c r="R18" s="232">
        <v>6.0804020534749927</v>
      </c>
      <c r="S18" s="232">
        <v>7.8138725178748567</v>
      </c>
      <c r="T18" s="232">
        <v>7.3943812223074179</v>
      </c>
      <c r="U18" s="232">
        <v>6.7787454661165727</v>
      </c>
      <c r="V18" s="232">
        <v>4.9830568066721552</v>
      </c>
      <c r="W18" s="232">
        <v>5.6916820845670193</v>
      </c>
      <c r="DA18" s="71" t="s">
        <v>1456</v>
      </c>
    </row>
    <row r="19" spans="1:105" ht="12" customHeight="1" x14ac:dyDescent="0.25">
      <c r="A19" s="18" t="s">
        <v>33</v>
      </c>
      <c r="B19" s="232">
        <v>3.9728145733821059</v>
      </c>
      <c r="C19" s="232">
        <v>4.3202341177012604</v>
      </c>
      <c r="D19" s="232">
        <v>3.6878634907478278</v>
      </c>
      <c r="E19" s="232">
        <v>3.987978608935415</v>
      </c>
      <c r="F19" s="232">
        <v>4.4384374388073029</v>
      </c>
      <c r="G19" s="232">
        <v>4.1406423054665753</v>
      </c>
      <c r="H19" s="232">
        <v>5.0768430479128641</v>
      </c>
      <c r="I19" s="232">
        <v>5.2974252135083768</v>
      </c>
      <c r="J19" s="232">
        <v>4.3321601139291266</v>
      </c>
      <c r="K19" s="232">
        <v>2.346890245721545</v>
      </c>
      <c r="L19" s="232">
        <v>2.2203381545252432</v>
      </c>
      <c r="M19" s="232">
        <v>2.3608767239614452</v>
      </c>
      <c r="N19" s="232">
        <v>2.810537907854656</v>
      </c>
      <c r="O19" s="232">
        <v>2.399687498607038</v>
      </c>
      <c r="P19" s="232">
        <v>1.899672062862185</v>
      </c>
      <c r="Q19" s="232">
        <v>1.9776020192409589</v>
      </c>
      <c r="R19" s="232">
        <v>2.0786570830060751</v>
      </c>
      <c r="S19" s="232">
        <v>3.118409038687012</v>
      </c>
      <c r="T19" s="232">
        <v>3.0604691251319469</v>
      </c>
      <c r="U19" s="232">
        <v>3.199863933490553</v>
      </c>
      <c r="V19" s="232">
        <v>2.9184423174510621</v>
      </c>
      <c r="W19" s="232">
        <v>3.6190220432628388</v>
      </c>
      <c r="DA19" s="71" t="s">
        <v>1457</v>
      </c>
    </row>
    <row r="20" spans="1:105" ht="12" customHeight="1" x14ac:dyDescent="0.25">
      <c r="A20" s="18" t="s">
        <v>160</v>
      </c>
      <c r="B20" s="297">
        <v>3.190410432373934</v>
      </c>
      <c r="C20" s="297">
        <v>3.1729873549140231</v>
      </c>
      <c r="D20" s="297">
        <v>2.572779559834574</v>
      </c>
      <c r="E20" s="297">
        <v>3.077932865192071</v>
      </c>
      <c r="F20" s="297">
        <v>2.4569956718146102</v>
      </c>
      <c r="G20" s="297">
        <v>2.569022904151316</v>
      </c>
      <c r="H20" s="297">
        <v>3.2030407688624392</v>
      </c>
      <c r="I20" s="297">
        <v>3.5952182256351102</v>
      </c>
      <c r="J20" s="297">
        <v>2.7423270402307041</v>
      </c>
      <c r="K20" s="297">
        <v>2.5803343909876162</v>
      </c>
      <c r="L20" s="297">
        <v>2.3242833554710169</v>
      </c>
      <c r="M20" s="297">
        <v>2.6287061731826351</v>
      </c>
      <c r="N20" s="297">
        <v>2.2907931051676691</v>
      </c>
      <c r="O20" s="297">
        <v>1.774204620274022</v>
      </c>
      <c r="P20" s="297">
        <v>1.7542294529467479</v>
      </c>
      <c r="Q20" s="297">
        <v>1.563948836156468</v>
      </c>
      <c r="R20" s="297">
        <v>1.770287175246626</v>
      </c>
      <c r="S20" s="297">
        <v>1.352096494455086</v>
      </c>
      <c r="T20" s="297">
        <v>1.9384110100424159</v>
      </c>
      <c r="U20" s="297">
        <v>1.4752880372450949</v>
      </c>
      <c r="V20" s="297">
        <v>1.345298002558807</v>
      </c>
      <c r="W20" s="297">
        <v>1.483482839743403</v>
      </c>
      <c r="DA20" s="122" t="s">
        <v>1458</v>
      </c>
    </row>
    <row r="21" spans="1:105" ht="12" customHeight="1" x14ac:dyDescent="0.25">
      <c r="A21" s="18" t="s">
        <v>70</v>
      </c>
      <c r="B21" s="297">
        <v>2.797957853293267</v>
      </c>
      <c r="C21" s="297">
        <v>2.459735144383949</v>
      </c>
      <c r="D21" s="297">
        <v>2.3621508615032689</v>
      </c>
      <c r="E21" s="297">
        <v>2.4124664618602578</v>
      </c>
      <c r="F21" s="297">
        <v>2.0340619915845051</v>
      </c>
      <c r="G21" s="297">
        <v>2.1048963162655889</v>
      </c>
      <c r="H21" s="297">
        <v>2.803287895880326</v>
      </c>
      <c r="I21" s="297">
        <v>2.5843511667291219</v>
      </c>
      <c r="J21" s="297">
        <v>2.5097593668626379</v>
      </c>
      <c r="K21" s="297">
        <v>2.218061210778481</v>
      </c>
      <c r="L21" s="297">
        <v>1.686259252867635</v>
      </c>
      <c r="M21" s="297">
        <v>1.793741749780454</v>
      </c>
      <c r="N21" s="297">
        <v>1.5244917286419071</v>
      </c>
      <c r="O21" s="297">
        <v>1.9530913963325449</v>
      </c>
      <c r="P21" s="297">
        <v>1.146922718766807</v>
      </c>
      <c r="Q21" s="297">
        <v>0.8618784470046903</v>
      </c>
      <c r="R21" s="297">
        <v>0.41855610462386528</v>
      </c>
      <c r="S21" s="297">
        <v>0.48018641278763441</v>
      </c>
      <c r="T21" s="297">
        <v>0.66761946640577696</v>
      </c>
      <c r="U21" s="297">
        <v>0.34900594875672802</v>
      </c>
      <c r="V21" s="297">
        <v>0.31831157544961869</v>
      </c>
      <c r="W21" s="297">
        <v>0.52631367227010828</v>
      </c>
      <c r="DA21" s="122" t="s">
        <v>1459</v>
      </c>
    </row>
    <row r="22" spans="1:105" ht="12" customHeight="1" x14ac:dyDescent="0.25">
      <c r="A22" s="18" t="s">
        <v>34</v>
      </c>
      <c r="B22" s="297">
        <v>8.9725452729801738</v>
      </c>
      <c r="C22" s="297">
        <v>5.3841889757828731</v>
      </c>
      <c r="D22" s="297">
        <v>9.6893524098259221</v>
      </c>
      <c r="E22" s="297">
        <v>11.63792607218736</v>
      </c>
      <c r="F22" s="297">
        <v>12.53408559118162</v>
      </c>
      <c r="G22" s="297">
        <v>12.327025323118599</v>
      </c>
      <c r="H22" s="297">
        <v>14.350206115252989</v>
      </c>
      <c r="I22" s="297">
        <v>13.01358680246647</v>
      </c>
      <c r="J22" s="297">
        <v>10.541148274880239</v>
      </c>
      <c r="K22" s="297">
        <v>7.9960262978966599</v>
      </c>
      <c r="L22" s="297">
        <v>9.3264788851080045</v>
      </c>
      <c r="M22" s="297">
        <v>12.692769025901031</v>
      </c>
      <c r="N22" s="297">
        <v>14.556132794830271</v>
      </c>
      <c r="O22" s="297">
        <v>14.52915086885341</v>
      </c>
      <c r="P22" s="297">
        <v>12.860613125265131</v>
      </c>
      <c r="Q22" s="297">
        <v>12.61343797442683</v>
      </c>
      <c r="R22" s="297">
        <v>15.29102437496401</v>
      </c>
      <c r="S22" s="297">
        <v>15.200094759854011</v>
      </c>
      <c r="T22" s="297">
        <v>15.060340714475981</v>
      </c>
      <c r="U22" s="297">
        <v>16.715166585068751</v>
      </c>
      <c r="V22" s="297">
        <v>15.883736326541481</v>
      </c>
      <c r="W22" s="297">
        <v>15.579256193307531</v>
      </c>
      <c r="DA22" s="122" t="s">
        <v>1460</v>
      </c>
    </row>
    <row r="23" spans="1:105" ht="12" customHeight="1" x14ac:dyDescent="0.25">
      <c r="A23" s="18" t="s">
        <v>162</v>
      </c>
      <c r="B23" s="297">
        <v>9.9019448063177755</v>
      </c>
      <c r="C23" s="297">
        <v>10.99107550448683</v>
      </c>
      <c r="D23" s="297">
        <v>8.8850816942520954</v>
      </c>
      <c r="E23" s="297">
        <v>10.1111762842938</v>
      </c>
      <c r="F23" s="297">
        <v>8.568764397262429</v>
      </c>
      <c r="G23" s="297">
        <v>9.2177709574819513</v>
      </c>
      <c r="H23" s="297">
        <v>12.03694601054656</v>
      </c>
      <c r="I23" s="297">
        <v>11.648127652930381</v>
      </c>
      <c r="J23" s="297">
        <v>11.05378904021814</v>
      </c>
      <c r="K23" s="297">
        <v>6.9265219885814933</v>
      </c>
      <c r="L23" s="297">
        <v>6.0414133126074754</v>
      </c>
      <c r="M23" s="297">
        <v>6.7953493086735381</v>
      </c>
      <c r="N23" s="297">
        <v>4.2727984854672583</v>
      </c>
      <c r="O23" s="297">
        <v>4.6161724003175424</v>
      </c>
      <c r="P23" s="297">
        <v>3.7462019770101649</v>
      </c>
      <c r="Q23" s="297">
        <v>3.700481751091008</v>
      </c>
      <c r="R23" s="297">
        <v>3.9424251036994669</v>
      </c>
      <c r="S23" s="297">
        <v>4.4151791188600411</v>
      </c>
      <c r="T23" s="297">
        <v>5.2343534918350327</v>
      </c>
      <c r="U23" s="297">
        <v>5.917031239980056</v>
      </c>
      <c r="V23" s="297">
        <v>4.9461067826603253</v>
      </c>
      <c r="W23" s="297">
        <v>5.9007335412094424</v>
      </c>
      <c r="DA23" s="122" t="s">
        <v>1461</v>
      </c>
    </row>
    <row r="24" spans="1:105" ht="12" customHeight="1" x14ac:dyDescent="0.25">
      <c r="A24" s="18" t="s">
        <v>73</v>
      </c>
      <c r="B24" s="297">
        <v>0.94471584332719827</v>
      </c>
      <c r="C24" s="297">
        <v>1.172423531272188</v>
      </c>
      <c r="D24" s="297">
        <v>0.86683986186386763</v>
      </c>
      <c r="E24" s="297">
        <v>0.97922757620121392</v>
      </c>
      <c r="F24" s="297">
        <v>0.88189744719395902</v>
      </c>
      <c r="G24" s="297">
        <v>0.79490334271373175</v>
      </c>
      <c r="H24" s="297">
        <v>1.0262649174740279</v>
      </c>
      <c r="I24" s="297">
        <v>0.60159262798643354</v>
      </c>
      <c r="J24" s="297">
        <v>2.373706979369345</v>
      </c>
      <c r="K24" s="297">
        <v>1.852657668688211</v>
      </c>
      <c r="L24" s="297">
        <v>2.9355500000759038</v>
      </c>
      <c r="M24" s="297">
        <v>4.0897064090220887</v>
      </c>
      <c r="N24" s="297">
        <v>5.4985843200952971</v>
      </c>
      <c r="O24" s="297">
        <v>8.7030290856433314</v>
      </c>
      <c r="P24" s="297">
        <v>8.4049754874740934</v>
      </c>
      <c r="Q24" s="297">
        <v>8.7309625207043666</v>
      </c>
      <c r="R24" s="297">
        <v>11.34413860139933</v>
      </c>
      <c r="S24" s="297">
        <v>11.366776347327511</v>
      </c>
      <c r="T24" s="297">
        <v>10.534039107757669</v>
      </c>
      <c r="U24" s="297">
        <v>10.05652722766969</v>
      </c>
      <c r="V24" s="297">
        <v>10.205490590384549</v>
      </c>
      <c r="W24" s="297">
        <v>10.405177354407961</v>
      </c>
      <c r="DA24" s="122" t="s">
        <v>1462</v>
      </c>
    </row>
    <row r="25" spans="1:105" ht="12" customHeight="1" x14ac:dyDescent="0.25">
      <c r="A25" s="57" t="s">
        <v>1463</v>
      </c>
      <c r="B25" s="263">
        <v>46.404430175001643</v>
      </c>
      <c r="C25" s="263">
        <v>47.558893110699088</v>
      </c>
      <c r="D25" s="263">
        <v>43.24835817551363</v>
      </c>
      <c r="E25" s="263">
        <v>47.504201787210476</v>
      </c>
      <c r="F25" s="263">
        <v>43.906150080010022</v>
      </c>
      <c r="G25" s="263">
        <v>45.643034901438007</v>
      </c>
      <c r="H25" s="263">
        <v>55.628046520168454</v>
      </c>
      <c r="I25" s="263">
        <v>53.003018879236102</v>
      </c>
      <c r="J25" s="263">
        <v>50.311762364599083</v>
      </c>
      <c r="K25" s="263">
        <v>32.67283906568079</v>
      </c>
      <c r="L25" s="263">
        <v>35.616516077818687</v>
      </c>
      <c r="M25" s="263">
        <v>41.018165032515348</v>
      </c>
      <c r="N25" s="263">
        <v>37.554114222557637</v>
      </c>
      <c r="O25" s="263">
        <v>39.541370962492522</v>
      </c>
      <c r="P25" s="263">
        <v>35.120488247911169</v>
      </c>
      <c r="Q25" s="263">
        <v>33.301569740796459</v>
      </c>
      <c r="R25" s="263">
        <v>39.571688182859752</v>
      </c>
      <c r="S25" s="263">
        <v>42.2994904780426</v>
      </c>
      <c r="T25" s="263">
        <v>42.437759549525801</v>
      </c>
      <c r="U25" s="263">
        <v>43.019859406777329</v>
      </c>
      <c r="V25" s="263">
        <v>39.257392576582653</v>
      </c>
      <c r="W25" s="263">
        <v>41.776437871767463</v>
      </c>
      <c r="DA25" s="70" t="s">
        <v>1464</v>
      </c>
    </row>
    <row r="26" spans="1:105" ht="12" customHeight="1" x14ac:dyDescent="0.25">
      <c r="A26" s="18" t="s">
        <v>30</v>
      </c>
      <c r="B26" s="232">
        <v>17.6091672584581</v>
      </c>
      <c r="C26" s="232">
        <v>20.967961129966671</v>
      </c>
      <c r="D26" s="232">
        <v>16.112640808626718</v>
      </c>
      <c r="E26" s="232">
        <v>16.362881653561011</v>
      </c>
      <c r="F26" s="232">
        <v>14.014540931817709</v>
      </c>
      <c r="G26" s="232">
        <v>15.5193468818296</v>
      </c>
      <c r="H26" s="232">
        <v>18.404912774541561</v>
      </c>
      <c r="I26" s="232">
        <v>17.478074778228741</v>
      </c>
      <c r="J26" s="232">
        <v>17.86879059128718</v>
      </c>
      <c r="K26" s="232">
        <v>9.5436295848998824</v>
      </c>
      <c r="L26" s="232">
        <v>11.89378078007833</v>
      </c>
      <c r="M26" s="232">
        <v>11.661352884834701</v>
      </c>
      <c r="N26" s="232">
        <v>7.6247025470212462</v>
      </c>
      <c r="O26" s="232">
        <v>6.6899284837648363</v>
      </c>
      <c r="P26" s="232">
        <v>6.29406531604047</v>
      </c>
      <c r="Q26" s="232">
        <v>4.8273990472047368</v>
      </c>
      <c r="R26" s="232">
        <v>5.8792642719239572</v>
      </c>
      <c r="S26" s="232">
        <v>7.555392080274558</v>
      </c>
      <c r="T26" s="232">
        <v>7.1497774244142249</v>
      </c>
      <c r="U26" s="232">
        <v>6.5545067048039698</v>
      </c>
      <c r="V26" s="232">
        <v>4.8182188596709334</v>
      </c>
      <c r="W26" s="232">
        <v>5.5034030369456</v>
      </c>
      <c r="DA26" s="71" t="s">
        <v>1465</v>
      </c>
    </row>
    <row r="27" spans="1:105" ht="12" customHeight="1" x14ac:dyDescent="0.25">
      <c r="A27" s="18" t="s">
        <v>33</v>
      </c>
      <c r="B27" s="297">
        <v>3.8413951207248571</v>
      </c>
      <c r="C27" s="297">
        <v>4.1773221361294288</v>
      </c>
      <c r="D27" s="297">
        <v>3.5658701300015352</v>
      </c>
      <c r="E27" s="297">
        <v>3.8560575347663422</v>
      </c>
      <c r="F27" s="297">
        <v>4.2916153286666487</v>
      </c>
      <c r="G27" s="297">
        <v>4.0036711643819256</v>
      </c>
      <c r="H27" s="297">
        <v>4.9089026816411288</v>
      </c>
      <c r="I27" s="297">
        <v>5.1221880587928164</v>
      </c>
      <c r="J27" s="297">
        <v>4.1888536241647527</v>
      </c>
      <c r="K27" s="297">
        <v>2.26925585684122</v>
      </c>
      <c r="L27" s="297">
        <v>2.1468900688942778</v>
      </c>
      <c r="M27" s="297">
        <v>2.282779666793703</v>
      </c>
      <c r="N27" s="297">
        <v>2.7175662005926502</v>
      </c>
      <c r="O27" s="297">
        <v>2.3203065932588922</v>
      </c>
      <c r="P27" s="297">
        <v>1.836831510372698</v>
      </c>
      <c r="Q27" s="297">
        <v>1.9121835683815041</v>
      </c>
      <c r="R27" s="297">
        <v>2.009895762520328</v>
      </c>
      <c r="S27" s="297">
        <v>3.0152530515509741</v>
      </c>
      <c r="T27" s="297">
        <v>2.9592297720561618</v>
      </c>
      <c r="U27" s="297">
        <v>3.09401344413358</v>
      </c>
      <c r="V27" s="297">
        <v>2.8219011663636442</v>
      </c>
      <c r="W27" s="297">
        <v>3.4993059358797471</v>
      </c>
      <c r="DA27" s="122" t="s">
        <v>1466</v>
      </c>
    </row>
    <row r="28" spans="1:105" ht="12" customHeight="1" x14ac:dyDescent="0.25">
      <c r="A28" s="18" t="s">
        <v>160</v>
      </c>
      <c r="B28" s="297">
        <v>3.0848726618513029</v>
      </c>
      <c r="C28" s="297">
        <v>3.068025934296752</v>
      </c>
      <c r="D28" s="297">
        <v>2.4876728237118808</v>
      </c>
      <c r="E28" s="297">
        <v>2.9761158171049402</v>
      </c>
      <c r="F28" s="297">
        <v>2.3757190301775899</v>
      </c>
      <c r="G28" s="297">
        <v>2.4840404370133928</v>
      </c>
      <c r="H28" s="297">
        <v>3.097085190793663</v>
      </c>
      <c r="I28" s="297">
        <v>3.4762895410289949</v>
      </c>
      <c r="J28" s="297">
        <v>2.6516117269490449</v>
      </c>
      <c r="K28" s="297">
        <v>2.494977743433942</v>
      </c>
      <c r="L28" s="297">
        <v>2.2473967953876648</v>
      </c>
      <c r="M28" s="297">
        <v>2.541749402335336</v>
      </c>
      <c r="N28" s="297">
        <v>2.2150143919981171</v>
      </c>
      <c r="O28" s="297">
        <v>1.715514491200145</v>
      </c>
      <c r="P28" s="297">
        <v>1.6962000961058561</v>
      </c>
      <c r="Q28" s="297">
        <v>1.512213902085116</v>
      </c>
      <c r="R28" s="297">
        <v>1.7117266340182951</v>
      </c>
      <c r="S28" s="297">
        <v>1.307369569007417</v>
      </c>
      <c r="T28" s="297">
        <v>1.874288985402415</v>
      </c>
      <c r="U28" s="297">
        <v>1.4264859744290881</v>
      </c>
      <c r="V28" s="297">
        <v>1.3007959690781301</v>
      </c>
      <c r="W28" s="297">
        <v>1.434409695446228</v>
      </c>
      <c r="DA28" s="122" t="s">
        <v>1467</v>
      </c>
    </row>
    <row r="29" spans="1:105" ht="12" customHeight="1" x14ac:dyDescent="0.25">
      <c r="A29" s="18" t="s">
        <v>70</v>
      </c>
      <c r="B29" s="297">
        <v>2.7054022902671222</v>
      </c>
      <c r="C29" s="297">
        <v>2.3783678818586429</v>
      </c>
      <c r="D29" s="297">
        <v>2.284011656267638</v>
      </c>
      <c r="E29" s="297">
        <v>2.3326628324394809</v>
      </c>
      <c r="F29" s="297">
        <v>1.9667758626531511</v>
      </c>
      <c r="G29" s="297">
        <v>2.0352670102221428</v>
      </c>
      <c r="H29" s="297">
        <v>2.7105560167270388</v>
      </c>
      <c r="I29" s="297">
        <v>2.4988616455012198</v>
      </c>
      <c r="J29" s="297">
        <v>2.4267373188404711</v>
      </c>
      <c r="K29" s="297">
        <v>2.1446884457282782</v>
      </c>
      <c r="L29" s="297">
        <v>1.630478328800637</v>
      </c>
      <c r="M29" s="297">
        <v>1.7344053386265039</v>
      </c>
      <c r="N29" s="297">
        <v>1.4740620232383479</v>
      </c>
      <c r="O29" s="297">
        <v>1.8884837491457549</v>
      </c>
      <c r="P29" s="297">
        <v>1.108982877086206</v>
      </c>
      <c r="Q29" s="297">
        <v>0.83336777990199384</v>
      </c>
      <c r="R29" s="297">
        <v>0.40471040073812092</v>
      </c>
      <c r="S29" s="297">
        <v>0.46430199775230679</v>
      </c>
      <c r="T29" s="297">
        <v>0.64553482509223081</v>
      </c>
      <c r="U29" s="297">
        <v>0.33746094208386751</v>
      </c>
      <c r="V29" s="297">
        <v>0.30778192896162682</v>
      </c>
      <c r="W29" s="297">
        <v>0.50890338204433472</v>
      </c>
      <c r="DA29" s="122" t="s">
        <v>1468</v>
      </c>
    </row>
    <row r="30" spans="1:105" ht="12" customHeight="1" x14ac:dyDescent="0.25">
      <c r="A30" s="18" t="s">
        <v>34</v>
      </c>
      <c r="B30" s="297">
        <v>8.6757363062043584</v>
      </c>
      <c r="C30" s="297">
        <v>5.2060817031853954</v>
      </c>
      <c r="D30" s="297">
        <v>9.3688316891172043</v>
      </c>
      <c r="E30" s="297">
        <v>11.252947149506261</v>
      </c>
      <c r="F30" s="297">
        <v>12.11946199435215</v>
      </c>
      <c r="G30" s="297">
        <v>11.919251214628771</v>
      </c>
      <c r="H30" s="297">
        <v>13.875505824476569</v>
      </c>
      <c r="I30" s="297">
        <v>12.5831014568512</v>
      </c>
      <c r="J30" s="297">
        <v>10.192450415698669</v>
      </c>
      <c r="K30" s="297">
        <v>7.7315202707230881</v>
      </c>
      <c r="L30" s="297">
        <v>9.0179619061096989</v>
      </c>
      <c r="M30" s="297">
        <v>12.272896231115951</v>
      </c>
      <c r="N30" s="297">
        <v>14.07462051446368</v>
      </c>
      <c r="O30" s="297">
        <v>14.04853114208529</v>
      </c>
      <c r="P30" s="297">
        <v>12.43518810062821</v>
      </c>
      <c r="Q30" s="297">
        <v>12.19618942579543</v>
      </c>
      <c r="R30" s="297">
        <v>14.785202112986241</v>
      </c>
      <c r="S30" s="297">
        <v>14.6972804208556</v>
      </c>
      <c r="T30" s="297">
        <v>14.562149395206021</v>
      </c>
      <c r="U30" s="297">
        <v>16.162234148100161</v>
      </c>
      <c r="V30" s="297">
        <v>15.35830734020721</v>
      </c>
      <c r="W30" s="297">
        <v>15.063899313716609</v>
      </c>
      <c r="DA30" s="122" t="s">
        <v>1469</v>
      </c>
    </row>
    <row r="31" spans="1:105" ht="12" customHeight="1" x14ac:dyDescent="0.25">
      <c r="A31" s="18" t="s">
        <v>162</v>
      </c>
      <c r="B31" s="297">
        <v>9.5743915962063948</v>
      </c>
      <c r="C31" s="297">
        <v>10.627494194502731</v>
      </c>
      <c r="D31" s="297">
        <v>8.5911659950656869</v>
      </c>
      <c r="E31" s="297">
        <v>9.776701762903885</v>
      </c>
      <c r="F31" s="297">
        <v>8.2853123744617534</v>
      </c>
      <c r="G31" s="297">
        <v>8.9128500024319646</v>
      </c>
      <c r="H31" s="297">
        <v>11.638767634196061</v>
      </c>
      <c r="I31" s="297">
        <v>11.26281126517692</v>
      </c>
      <c r="J31" s="297">
        <v>10.68813318625828</v>
      </c>
      <c r="K31" s="297">
        <v>6.6973948265295107</v>
      </c>
      <c r="L31" s="297">
        <v>5.8415652663033182</v>
      </c>
      <c r="M31" s="297">
        <v>6.5705612974876928</v>
      </c>
      <c r="N31" s="297">
        <v>4.1314556596437022</v>
      </c>
      <c r="O31" s="297">
        <v>4.4634708737258331</v>
      </c>
      <c r="P31" s="297">
        <v>3.6222787975442121</v>
      </c>
      <c r="Q31" s="297">
        <v>3.578070982273645</v>
      </c>
      <c r="R31" s="297">
        <v>3.8120109251113869</v>
      </c>
      <c r="S31" s="297">
        <v>4.2691263866052003</v>
      </c>
      <c r="T31" s="297">
        <v>5.0612027297731856</v>
      </c>
      <c r="U31" s="297">
        <v>5.7212977133956429</v>
      </c>
      <c r="V31" s="297">
        <v>4.7824911307956146</v>
      </c>
      <c r="W31" s="297">
        <v>5.7055391373584063</v>
      </c>
      <c r="DA31" s="122" t="s">
        <v>1470</v>
      </c>
    </row>
    <row r="32" spans="1:105" ht="12" customHeight="1" x14ac:dyDescent="0.25">
      <c r="A32" s="18" t="s">
        <v>73</v>
      </c>
      <c r="B32" s="297">
        <v>0.91346494128950317</v>
      </c>
      <c r="C32" s="297">
        <v>1.1336401307594619</v>
      </c>
      <c r="D32" s="297">
        <v>0.83816507272296548</v>
      </c>
      <c r="E32" s="297">
        <v>0.94683503692856097</v>
      </c>
      <c r="F32" s="297">
        <v>0.85272455788103274</v>
      </c>
      <c r="G32" s="297">
        <v>0.76860819093021315</v>
      </c>
      <c r="H32" s="297">
        <v>0.99231639779243697</v>
      </c>
      <c r="I32" s="297">
        <v>0.58169213365621142</v>
      </c>
      <c r="J32" s="297">
        <v>2.2951855014006801</v>
      </c>
      <c r="K32" s="297">
        <v>1.7913723375248709</v>
      </c>
      <c r="L32" s="297">
        <v>2.838442932244762</v>
      </c>
      <c r="M32" s="297">
        <v>3.9544202113214539</v>
      </c>
      <c r="N32" s="297">
        <v>5.3166928855999078</v>
      </c>
      <c r="O32" s="297">
        <v>8.4151356293117701</v>
      </c>
      <c r="P32" s="297">
        <v>8.1269415501335178</v>
      </c>
      <c r="Q32" s="297">
        <v>8.4421450351540308</v>
      </c>
      <c r="R32" s="297">
        <v>10.968878075561429</v>
      </c>
      <c r="S32" s="297">
        <v>10.990766971996541</v>
      </c>
      <c r="T32" s="297">
        <v>10.18557641758156</v>
      </c>
      <c r="U32" s="297">
        <v>9.723860479831016</v>
      </c>
      <c r="V32" s="297">
        <v>9.8678961815054826</v>
      </c>
      <c r="W32" s="297">
        <v>10.060977370376539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10.294780614686889</v>
      </c>
      <c r="C33" s="263">
        <f t="shared" si="0"/>
        <v>10.324529394473004</v>
      </c>
      <c r="D33" s="263">
        <f t="shared" si="0"/>
        <v>8.9393919045187573</v>
      </c>
      <c r="E33" s="263">
        <f t="shared" si="0"/>
        <v>9.9582522591693543</v>
      </c>
      <c r="F33" s="263">
        <f t="shared" si="0"/>
        <v>8.4384843564224443</v>
      </c>
      <c r="G33" s="263">
        <f t="shared" si="0"/>
        <v>9.2683276201253033</v>
      </c>
      <c r="H33" s="263">
        <f t="shared" si="0"/>
        <v>11.973143024914854</v>
      </c>
      <c r="I33" s="263">
        <f t="shared" si="0"/>
        <v>13.749919694752986</v>
      </c>
      <c r="J33" s="263">
        <f t="shared" si="0"/>
        <v>13.350028214005443</v>
      </c>
      <c r="K33" s="263">
        <f t="shared" si="0"/>
        <v>9.5516327597992348</v>
      </c>
      <c r="L33" s="263">
        <f t="shared" si="0"/>
        <v>10.923012946735238</v>
      </c>
      <c r="M33" s="263">
        <f t="shared" si="0"/>
        <v>13.13337204174422</v>
      </c>
      <c r="N33" s="263">
        <f t="shared" si="0"/>
        <v>12.359045073933384</v>
      </c>
      <c r="O33" s="263">
        <f t="shared" si="0"/>
        <v>12.191842067348528</v>
      </c>
      <c r="P33" s="263">
        <f t="shared" si="0"/>
        <v>10.816265614901717</v>
      </c>
      <c r="Q33" s="263">
        <f t="shared" si="0"/>
        <v>13.120385587576262</v>
      </c>
      <c r="R33" s="263">
        <f t="shared" si="0"/>
        <v>16.23115170978803</v>
      </c>
      <c r="S33" s="263">
        <f t="shared" si="0"/>
        <v>17.894757131801832</v>
      </c>
      <c r="T33" s="263">
        <f t="shared" si="0"/>
        <v>16.501099056507144</v>
      </c>
      <c r="U33" s="263">
        <f t="shared" si="0"/>
        <v>16.765118348044307</v>
      </c>
      <c r="V33" s="263">
        <f t="shared" si="0"/>
        <v>15.356313433816108</v>
      </c>
      <c r="W33" s="263">
        <f t="shared" si="0"/>
        <v>18.342719267099554</v>
      </c>
      <c r="DA33" s="70"/>
    </row>
    <row r="34" spans="1:105" ht="12" customHeight="1" x14ac:dyDescent="0.25">
      <c r="A34" s="60" t="s">
        <v>1473</v>
      </c>
      <c r="B34" s="264">
        <v>4.5415929917432116</v>
      </c>
      <c r="C34" s="264">
        <v>4.9031083211295581</v>
      </c>
      <c r="D34" s="264">
        <v>4.4973036918444773</v>
      </c>
      <c r="E34" s="264">
        <v>5.1449775680020542</v>
      </c>
      <c r="F34" s="264">
        <v>4.4899426629384438</v>
      </c>
      <c r="G34" s="264">
        <v>4.9796515072878407</v>
      </c>
      <c r="H34" s="264">
        <v>6.3908898310375264</v>
      </c>
      <c r="I34" s="264">
        <v>5.9424601146980534</v>
      </c>
      <c r="J34" s="264">
        <v>5.7082100801555278</v>
      </c>
      <c r="K34" s="264">
        <v>4.1652160485990102</v>
      </c>
      <c r="L34" s="264">
        <v>4.6961752002018793</v>
      </c>
      <c r="M34" s="264">
        <v>5.7558521981087356</v>
      </c>
      <c r="N34" s="264">
        <v>5.2255994866427962</v>
      </c>
      <c r="O34" s="264">
        <v>5.4765140406233979</v>
      </c>
      <c r="P34" s="264">
        <v>4.5525265713724776</v>
      </c>
      <c r="Q34" s="264">
        <v>4.2386948539059661</v>
      </c>
      <c r="R34" s="264">
        <v>5.5380718492284409</v>
      </c>
      <c r="S34" s="264">
        <v>7.3878181911446994</v>
      </c>
      <c r="T34" s="264">
        <v>7.5157031650655322</v>
      </c>
      <c r="U34" s="264">
        <v>7.9076997656782444</v>
      </c>
      <c r="V34" s="264">
        <v>6.9561861589242406</v>
      </c>
      <c r="W34" s="264">
        <v>7.6130196260943439</v>
      </c>
      <c r="DA34" s="72" t="s">
        <v>1474</v>
      </c>
    </row>
    <row r="35" spans="1:105" ht="12" customHeight="1" x14ac:dyDescent="0.25">
      <c r="A35" s="60" t="s">
        <v>1475</v>
      </c>
      <c r="B35" s="264">
        <v>5.7531876229436776</v>
      </c>
      <c r="C35" s="264">
        <v>5.4214210733434456</v>
      </c>
      <c r="D35" s="264">
        <v>4.4420882126742791</v>
      </c>
      <c r="E35" s="264">
        <v>4.8132746911673001</v>
      </c>
      <c r="F35" s="264">
        <v>3.9485416934840001</v>
      </c>
      <c r="G35" s="264">
        <v>4.2886761128374626</v>
      </c>
      <c r="H35" s="264">
        <v>5.5822531938773272</v>
      </c>
      <c r="I35" s="264">
        <v>7.8074595800549318</v>
      </c>
      <c r="J35" s="264">
        <v>7.6418181338499149</v>
      </c>
      <c r="K35" s="264">
        <v>5.3864167112002246</v>
      </c>
      <c r="L35" s="264">
        <v>6.2268377465333593</v>
      </c>
      <c r="M35" s="264">
        <v>7.3775198436354854</v>
      </c>
      <c r="N35" s="264">
        <v>7.1334455872905878</v>
      </c>
      <c r="O35" s="264">
        <v>6.7153280267251301</v>
      </c>
      <c r="P35" s="264">
        <v>6.2637390435292399</v>
      </c>
      <c r="Q35" s="264">
        <v>8.8816907336702968</v>
      </c>
      <c r="R35" s="264">
        <v>10.693079860559591</v>
      </c>
      <c r="S35" s="264">
        <v>10.506938940657131</v>
      </c>
      <c r="T35" s="264">
        <v>8.9853958914416125</v>
      </c>
      <c r="U35" s="264">
        <v>8.8574185823660621</v>
      </c>
      <c r="V35" s="264">
        <v>8.4001272748918669</v>
      </c>
      <c r="W35" s="264">
        <v>10.72969964100521</v>
      </c>
      <c r="DA35" s="72" t="s">
        <v>1476</v>
      </c>
    </row>
    <row r="36" spans="1:105" ht="12" customHeight="1" x14ac:dyDescent="0.25">
      <c r="A36" s="64" t="s">
        <v>30</v>
      </c>
      <c r="B36" s="231">
        <v>8.0946202318179353E-2</v>
      </c>
      <c r="C36" s="231">
        <v>0.1050834339308117</v>
      </c>
      <c r="D36" s="231">
        <v>8.9714904282602551E-2</v>
      </c>
      <c r="E36" s="231">
        <v>9.2319972246018581E-2</v>
      </c>
      <c r="F36" s="231">
        <v>8.9586043824976327E-2</v>
      </c>
      <c r="G36" s="231">
        <v>9.4770543632714241E-2</v>
      </c>
      <c r="H36" s="231">
        <v>0.10514065572028369</v>
      </c>
      <c r="I36" s="231">
        <v>6.5993897479865726E-2</v>
      </c>
      <c r="J36" s="231">
        <v>6.4729655509792969E-2</v>
      </c>
      <c r="K36" s="231">
        <v>3.1370197633487362E-2</v>
      </c>
      <c r="L36" s="231">
        <v>3.6393080577793523E-2</v>
      </c>
      <c r="M36" s="231">
        <v>3.4618025330244807E-2</v>
      </c>
      <c r="N36" s="231">
        <v>2.124981415612982E-2</v>
      </c>
      <c r="O36" s="231">
        <v>2.1209947453201209E-2</v>
      </c>
      <c r="P36" s="231">
        <v>1.8838845419364311E-2</v>
      </c>
      <c r="Q36" s="231">
        <v>9.1131927796886079E-3</v>
      </c>
      <c r="R36" s="231">
        <v>1.089093050604252E-2</v>
      </c>
      <c r="S36" s="231">
        <v>1.5263069846114811E-2</v>
      </c>
      <c r="T36" s="231">
        <v>1.742131329971414E-2</v>
      </c>
      <c r="U36" s="231">
        <v>1.655305849458517E-2</v>
      </c>
      <c r="V36" s="231">
        <v>1.158720602157395E-2</v>
      </c>
      <c r="W36" s="231">
        <v>1.072746169131575E-2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1.765820848097779E-2</v>
      </c>
      <c r="C38" s="231">
        <v>2.093514729347324E-2</v>
      </c>
      <c r="D38" s="231">
        <v>1.9854702974946129E-2</v>
      </c>
      <c r="E38" s="231">
        <v>2.1756016582275169E-2</v>
      </c>
      <c r="F38" s="231">
        <v>2.7433566378260551E-2</v>
      </c>
      <c r="G38" s="231">
        <v>2.444884412109781E-2</v>
      </c>
      <c r="H38" s="231">
        <v>2.8042797764775789E-2</v>
      </c>
      <c r="I38" s="231">
        <v>1.934041122456065E-2</v>
      </c>
      <c r="J38" s="231">
        <v>1.5174113250022721E-2</v>
      </c>
      <c r="K38" s="231">
        <v>7.4591122881268587E-3</v>
      </c>
      <c r="L38" s="231">
        <v>6.5691427069012806E-3</v>
      </c>
      <c r="M38" s="231">
        <v>6.776685784991781E-3</v>
      </c>
      <c r="N38" s="231">
        <v>7.5737743686977036E-3</v>
      </c>
      <c r="O38" s="231">
        <v>7.3563687620531787E-3</v>
      </c>
      <c r="P38" s="231">
        <v>5.4978433091790024E-3</v>
      </c>
      <c r="Q38" s="231">
        <v>3.6098315714968581E-3</v>
      </c>
      <c r="R38" s="231">
        <v>3.7231929135301441E-3</v>
      </c>
      <c r="S38" s="231">
        <v>6.0912812254557292E-3</v>
      </c>
      <c r="T38" s="231">
        <v>7.2105278143054629E-3</v>
      </c>
      <c r="U38" s="231">
        <v>7.8137665930281194E-3</v>
      </c>
      <c r="V38" s="231">
        <v>6.7863148477669008E-3</v>
      </c>
      <c r="W38" s="231">
        <v>6.8209924152997986E-3</v>
      </c>
      <c r="DA38" s="73" t="s">
        <v>1479</v>
      </c>
    </row>
    <row r="39" spans="1:105" ht="12" customHeight="1" x14ac:dyDescent="0.25">
      <c r="A39" s="64" t="s">
        <v>160</v>
      </c>
      <c r="B39" s="231">
        <v>1.4180609619236541E-2</v>
      </c>
      <c r="C39" s="231">
        <v>1.5375777290235841E-2</v>
      </c>
      <c r="D39" s="231">
        <v>1.3851319092662431E-2</v>
      </c>
      <c r="E39" s="231">
        <v>1.679135347020436E-2</v>
      </c>
      <c r="F39" s="231">
        <v>1.5186460276420569E-2</v>
      </c>
      <c r="G39" s="231">
        <v>1.5169057333013941E-2</v>
      </c>
      <c r="H39" s="231">
        <v>1.769253523613815E-2</v>
      </c>
      <c r="I39" s="231">
        <v>1.3125810393417149E-2</v>
      </c>
      <c r="J39" s="231">
        <v>9.6054577815036617E-3</v>
      </c>
      <c r="K39" s="231">
        <v>8.2010669218042752E-3</v>
      </c>
      <c r="L39" s="231">
        <v>6.8766773305434722E-3</v>
      </c>
      <c r="M39" s="231">
        <v>7.5454662989925042E-3</v>
      </c>
      <c r="N39" s="231">
        <v>6.1731777591115672E-3</v>
      </c>
      <c r="O39" s="231">
        <v>5.4389179647976824E-3</v>
      </c>
      <c r="P39" s="231">
        <v>5.0769176686827422E-3</v>
      </c>
      <c r="Q39" s="231">
        <v>2.854766444428627E-3</v>
      </c>
      <c r="R39" s="231">
        <v>3.1708552217086742E-3</v>
      </c>
      <c r="S39" s="231">
        <v>2.641090341101143E-3</v>
      </c>
      <c r="T39" s="231">
        <v>4.5669359604678904E-3</v>
      </c>
      <c r="U39" s="231">
        <v>3.6025145506562162E-3</v>
      </c>
      <c r="V39" s="231">
        <v>3.128249530526853E-3</v>
      </c>
      <c r="W39" s="231">
        <v>2.7960109325540958E-3</v>
      </c>
      <c r="DA39" s="73" t="s">
        <v>1480</v>
      </c>
    </row>
    <row r="40" spans="1:105" ht="12" customHeight="1" x14ac:dyDescent="0.25">
      <c r="A40" s="64" t="s">
        <v>70</v>
      </c>
      <c r="B40" s="231">
        <v>1.243625197749435E-2</v>
      </c>
      <c r="C40" s="231">
        <v>1.191947384046178E-2</v>
      </c>
      <c r="D40" s="231">
        <v>1.271733724819899E-2</v>
      </c>
      <c r="E40" s="231">
        <v>1.316096837400677E-2</v>
      </c>
      <c r="F40" s="231">
        <v>1.2572346784868821E-2</v>
      </c>
      <c r="G40" s="231">
        <v>1.24285746343046E-2</v>
      </c>
      <c r="H40" s="231">
        <v>1.5484432904210799E-2</v>
      </c>
      <c r="I40" s="231">
        <v>9.4352279265330127E-3</v>
      </c>
      <c r="J40" s="231">
        <v>8.7908507214749798E-3</v>
      </c>
      <c r="K40" s="231">
        <v>7.0496554593027722E-3</v>
      </c>
      <c r="L40" s="231">
        <v>4.9890047830524207E-3</v>
      </c>
      <c r="M40" s="231">
        <v>5.1487754927275094E-3</v>
      </c>
      <c r="N40" s="231">
        <v>4.1081660373309681E-3</v>
      </c>
      <c r="O40" s="231">
        <v>5.9873048243805262E-3</v>
      </c>
      <c r="P40" s="231">
        <v>3.319310484577532E-3</v>
      </c>
      <c r="Q40" s="231">
        <v>1.573236676803336E-3</v>
      </c>
      <c r="R40" s="231">
        <v>7.4969803119074739E-4</v>
      </c>
      <c r="S40" s="231">
        <v>9.3796241758066046E-4</v>
      </c>
      <c r="T40" s="231">
        <v>1.5729251088860709E-3</v>
      </c>
      <c r="U40" s="231">
        <v>8.5223968263819822E-4</v>
      </c>
      <c r="V40" s="231">
        <v>7.4017655163953542E-4</v>
      </c>
      <c r="W40" s="231">
        <v>9.919756010621963E-4</v>
      </c>
      <c r="DA40" s="73" t="s">
        <v>1481</v>
      </c>
    </row>
    <row r="41" spans="1:105" ht="12" customHeight="1" x14ac:dyDescent="0.25">
      <c r="A41" s="64" t="s">
        <v>34</v>
      </c>
      <c r="B41" s="231">
        <v>3.9880812987557711E-2</v>
      </c>
      <c r="C41" s="231">
        <v>2.6090898361750239E-2</v>
      </c>
      <c r="D41" s="231">
        <v>5.2165492187906691E-2</v>
      </c>
      <c r="E41" s="231">
        <v>6.3489536288508466E-2</v>
      </c>
      <c r="F41" s="231">
        <v>7.7472009867707109E-2</v>
      </c>
      <c r="G41" s="231">
        <v>7.2786176242236864E-2</v>
      </c>
      <c r="H41" s="231">
        <v>7.9265780756867604E-2</v>
      </c>
      <c r="I41" s="231">
        <v>4.7511406036354231E-2</v>
      </c>
      <c r="J41" s="231">
        <v>3.6922129723234678E-2</v>
      </c>
      <c r="K41" s="231">
        <v>2.541373978760109E-2</v>
      </c>
      <c r="L41" s="231">
        <v>2.759353147371205E-2</v>
      </c>
      <c r="M41" s="231">
        <v>3.6433459890984211E-2</v>
      </c>
      <c r="N41" s="231">
        <v>3.9225539410353623E-2</v>
      </c>
      <c r="O41" s="231">
        <v>4.4539879318800192E-2</v>
      </c>
      <c r="P41" s="231">
        <v>3.7219916639795327E-2</v>
      </c>
      <c r="Q41" s="231">
        <v>2.302403930730185E-2</v>
      </c>
      <c r="R41" s="231">
        <v>2.7388564501053071E-2</v>
      </c>
      <c r="S41" s="231">
        <v>2.9690797675096019E-2</v>
      </c>
      <c r="T41" s="231">
        <v>3.5482470554237082E-2</v>
      </c>
      <c r="U41" s="231">
        <v>4.0816863771090638E-2</v>
      </c>
      <c r="V41" s="231">
        <v>3.6934783677673451E-2</v>
      </c>
      <c r="W41" s="231">
        <v>2.9363177969138791E-2</v>
      </c>
      <c r="DA41" s="73" t="s">
        <v>1482</v>
      </c>
    </row>
    <row r="42" spans="1:105" ht="12" customHeight="1" x14ac:dyDescent="0.25">
      <c r="A42" s="64" t="s">
        <v>162</v>
      </c>
      <c r="B42" s="231">
        <v>4.4011771132887789E-2</v>
      </c>
      <c r="C42" s="231">
        <v>5.3260952608408768E-2</v>
      </c>
      <c r="D42" s="231">
        <v>4.7835463104881293E-2</v>
      </c>
      <c r="E42" s="231">
        <v>5.5160506231031747E-2</v>
      </c>
      <c r="F42" s="231">
        <v>5.29627307161376E-2</v>
      </c>
      <c r="G42" s="231">
        <v>5.4427267234826833E-2</v>
      </c>
      <c r="H42" s="231">
        <v>6.6488098901944903E-2</v>
      </c>
      <c r="I42" s="231">
        <v>4.2526240527075237E-2</v>
      </c>
      <c r="J42" s="231">
        <v>3.8717739494167278E-2</v>
      </c>
      <c r="K42" s="231">
        <v>2.201453833352341E-2</v>
      </c>
      <c r="L42" s="231">
        <v>1.7874262134804249E-2</v>
      </c>
      <c r="M42" s="231">
        <v>1.9505443294333451E-2</v>
      </c>
      <c r="N42" s="231">
        <v>1.151424129929075E-2</v>
      </c>
      <c r="O42" s="231">
        <v>1.4151120287812459E-2</v>
      </c>
      <c r="P42" s="231">
        <v>1.0841887858848121E-2</v>
      </c>
      <c r="Q42" s="231">
        <v>6.7547037901808937E-3</v>
      </c>
      <c r="R42" s="231">
        <v>7.0614866339520693E-3</v>
      </c>
      <c r="S42" s="231">
        <v>8.624300834203567E-3</v>
      </c>
      <c r="T42" s="231">
        <v>1.233224381610327E-2</v>
      </c>
      <c r="U42" s="231">
        <v>1.4448833448497759E-2</v>
      </c>
      <c r="V42" s="231">
        <v>1.1501285359350331E-2</v>
      </c>
      <c r="W42" s="231">
        <v>1.1121473770578949E-2</v>
      </c>
      <c r="DA42" s="73" t="s">
        <v>1483</v>
      </c>
    </row>
    <row r="43" spans="1:105" ht="12" customHeight="1" x14ac:dyDescent="0.25">
      <c r="A43" s="64" t="s">
        <v>36</v>
      </c>
      <c r="B43" s="231">
        <v>5.5398747309554848</v>
      </c>
      <c r="C43" s="231">
        <v>5.1830740175165344</v>
      </c>
      <c r="D43" s="231">
        <v>4.201282105209974</v>
      </c>
      <c r="E43" s="231">
        <v>4.5452542603277166</v>
      </c>
      <c r="F43" s="231">
        <v>3.667877610058786</v>
      </c>
      <c r="G43" s="231">
        <v>4.00995206190973</v>
      </c>
      <c r="H43" s="231">
        <v>5.2644701454480396</v>
      </c>
      <c r="I43" s="231">
        <v>4.9788675193157692</v>
      </c>
      <c r="J43" s="231">
        <v>3.785290149125526</v>
      </c>
      <c r="K43" s="231">
        <v>3.1234554510261092</v>
      </c>
      <c r="L43" s="231">
        <v>3.291337316636187</v>
      </c>
      <c r="M43" s="231">
        <v>3.9945090694141738</v>
      </c>
      <c r="N43" s="231">
        <v>3.8082535577912169</v>
      </c>
      <c r="O43" s="231">
        <v>3.7857257813575331</v>
      </c>
      <c r="P43" s="231">
        <v>3.7862136683820928</v>
      </c>
      <c r="Q43" s="231">
        <v>6.1176795102093209</v>
      </c>
      <c r="R43" s="231">
        <v>7.6302390394577264</v>
      </c>
      <c r="S43" s="231">
        <v>7.4252113774107462</v>
      </c>
      <c r="T43" s="231">
        <v>5.6920458340276863</v>
      </c>
      <c r="U43" s="231">
        <v>5.6445503499977114</v>
      </c>
      <c r="V43" s="231">
        <v>5.6018683170772663</v>
      </c>
      <c r="W43" s="231">
        <v>7.1313491730342609</v>
      </c>
      <c r="DA43" s="73" t="s">
        <v>1484</v>
      </c>
    </row>
    <row r="44" spans="1:105" ht="12" customHeight="1" x14ac:dyDescent="0.25">
      <c r="A44" s="64" t="s">
        <v>73</v>
      </c>
      <c r="B44" s="231">
        <v>4.1990354718601519E-3</v>
      </c>
      <c r="C44" s="231">
        <v>5.6813725017701797E-3</v>
      </c>
      <c r="D44" s="231">
        <v>4.6668885731072389E-3</v>
      </c>
      <c r="E44" s="231">
        <v>5.3420776475382901E-3</v>
      </c>
      <c r="F44" s="231">
        <v>5.4509255768433931E-3</v>
      </c>
      <c r="G44" s="231">
        <v>4.6935877295389136E-3</v>
      </c>
      <c r="H44" s="231">
        <v>5.6687471450668414E-3</v>
      </c>
      <c r="I44" s="231">
        <v>2.196359239815697E-3</v>
      </c>
      <c r="J44" s="231">
        <v>8.3143045455565667E-3</v>
      </c>
      <c r="K44" s="231">
        <v>5.8882947796120837E-3</v>
      </c>
      <c r="L44" s="231">
        <v>8.6851846573190242E-3</v>
      </c>
      <c r="M44" s="231">
        <v>1.173913699327165E-2</v>
      </c>
      <c r="N44" s="231">
        <v>1.4817461408819571E-2</v>
      </c>
      <c r="O44" s="231">
        <v>2.6679595296483592E-2</v>
      </c>
      <c r="P44" s="231">
        <v>2.4324850141766441E-2</v>
      </c>
      <c r="Q44" s="231">
        <v>1.593713186482857E-2</v>
      </c>
      <c r="R44" s="231">
        <v>2.0319088124796918E-2</v>
      </c>
      <c r="S44" s="231">
        <v>2.2203062683394059E-2</v>
      </c>
      <c r="T44" s="231">
        <v>2.4818411451934991E-2</v>
      </c>
      <c r="U44" s="231">
        <v>2.4557093091056931E-2</v>
      </c>
      <c r="V44" s="231">
        <v>2.3731040325224259E-2</v>
      </c>
      <c r="W44" s="231">
        <v>1.961127480458159E-2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2.6284627079115399</v>
      </c>
      <c r="J45" s="327">
        <v>3.6742737336986351</v>
      </c>
      <c r="K45" s="327">
        <v>2.1555646549706569</v>
      </c>
      <c r="L45" s="327">
        <v>2.826519546233047</v>
      </c>
      <c r="M45" s="327">
        <v>3.2612437811357662</v>
      </c>
      <c r="N45" s="327">
        <v>3.220529855059636</v>
      </c>
      <c r="O45" s="327">
        <v>2.8042391114600682</v>
      </c>
      <c r="P45" s="327">
        <v>2.3724058036249329</v>
      </c>
      <c r="Q45" s="327">
        <v>2.701144321026248</v>
      </c>
      <c r="R45" s="327">
        <v>2.9895370051695931</v>
      </c>
      <c r="S45" s="327">
        <v>2.9962759982234339</v>
      </c>
      <c r="T45" s="327">
        <v>3.1899452294082771</v>
      </c>
      <c r="U45" s="327">
        <v>3.1042238627367991</v>
      </c>
      <c r="V45" s="327">
        <v>2.7038499015008441</v>
      </c>
      <c r="W45" s="327">
        <v>3.5169181007864161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137.79157342663191</v>
      </c>
      <c r="C48" s="225">
        <v>152.27629101160809</v>
      </c>
      <c r="D48" s="225">
        <v>178.4432686800973</v>
      </c>
      <c r="E48" s="225">
        <v>182.28734639545479</v>
      </c>
      <c r="F48" s="225">
        <v>208.48379718751411</v>
      </c>
      <c r="G48" s="225">
        <v>194.5096869099759</v>
      </c>
      <c r="H48" s="225">
        <v>181.5690231263807</v>
      </c>
      <c r="I48" s="225">
        <v>185.6879028145265</v>
      </c>
      <c r="J48" s="225">
        <v>206.4187993253808</v>
      </c>
      <c r="K48" s="225">
        <v>157.47497884728801</v>
      </c>
      <c r="L48" s="225">
        <v>179.14861814786539</v>
      </c>
      <c r="M48" s="225">
        <v>183.36950275382961</v>
      </c>
      <c r="N48" s="225">
        <v>168.70505643299239</v>
      </c>
      <c r="O48" s="225">
        <v>156.31118532126141</v>
      </c>
      <c r="P48" s="225">
        <v>153.83880597420239</v>
      </c>
      <c r="Q48" s="225">
        <v>149.4073984366772</v>
      </c>
      <c r="R48" s="225">
        <v>159.93347481398169</v>
      </c>
      <c r="S48" s="225">
        <v>186.2076566552569</v>
      </c>
      <c r="T48" s="225">
        <v>177.4675741683433</v>
      </c>
      <c r="U48" s="225">
        <v>162.83224201398431</v>
      </c>
      <c r="V48" s="225">
        <v>164.73485755612089</v>
      </c>
      <c r="W48" s="225">
        <v>165.14896217979719</v>
      </c>
      <c r="DA48" s="89" t="s">
        <v>1487</v>
      </c>
    </row>
    <row r="49" spans="1:105" ht="12" customHeight="1" x14ac:dyDescent="0.25">
      <c r="A49" s="55" t="s">
        <v>92</v>
      </c>
      <c r="B49" s="261">
        <v>0.99148618763718754</v>
      </c>
      <c r="C49" s="261">
        <v>1.0957117005635919</v>
      </c>
      <c r="D49" s="261">
        <v>1.283997502701546</v>
      </c>
      <c r="E49" s="261">
        <v>1.3116577569856169</v>
      </c>
      <c r="F49" s="261">
        <v>1.5001556344639431</v>
      </c>
      <c r="G49" s="261">
        <v>1.399604222066422</v>
      </c>
      <c r="H49" s="261">
        <v>1.3064890258230659</v>
      </c>
      <c r="I49" s="261">
        <v>1.3361266315022751</v>
      </c>
      <c r="J49" s="261">
        <v>1.485296838624907</v>
      </c>
      <c r="K49" s="261">
        <v>1.1331191200047619</v>
      </c>
      <c r="L49" s="261">
        <v>1.2890728802242419</v>
      </c>
      <c r="M49" s="261">
        <v>1.3194444674167909</v>
      </c>
      <c r="N49" s="261">
        <v>1.2139257073429719</v>
      </c>
      <c r="O49" s="261">
        <v>1.1247449852358331</v>
      </c>
      <c r="P49" s="261">
        <v>1.106954855457144</v>
      </c>
      <c r="Q49" s="261">
        <v>1.075068439940388</v>
      </c>
      <c r="R49" s="261">
        <v>1.150809351220899</v>
      </c>
      <c r="S49" s="261">
        <v>1.3398665463701871</v>
      </c>
      <c r="T49" s="261">
        <v>1.2769768438355349</v>
      </c>
      <c r="U49" s="261">
        <v>1.1716675762098969</v>
      </c>
      <c r="V49" s="261">
        <v>1.185357941908654</v>
      </c>
      <c r="W49" s="261">
        <v>1.188337652527983</v>
      </c>
      <c r="DA49" s="67" t="s">
        <v>1488</v>
      </c>
    </row>
    <row r="50" spans="1:105" ht="12" customHeight="1" x14ac:dyDescent="0.25">
      <c r="A50" s="202" t="s">
        <v>93</v>
      </c>
      <c r="B50" s="226">
        <v>1.1101095809629631</v>
      </c>
      <c r="C50" s="226">
        <v>1.2268048430080249</v>
      </c>
      <c r="D50" s="226">
        <v>1.437617535629341</v>
      </c>
      <c r="E50" s="226">
        <v>1.4685871181363801</v>
      </c>
      <c r="F50" s="226">
        <v>1.679637259216554</v>
      </c>
      <c r="G50" s="226">
        <v>1.5670556744464681</v>
      </c>
      <c r="H50" s="226">
        <v>1.462799989625146</v>
      </c>
      <c r="I50" s="226">
        <v>1.495983497808651</v>
      </c>
      <c r="J50" s="226">
        <v>1.663000727282816</v>
      </c>
      <c r="K50" s="226">
        <v>1.2686877610340479</v>
      </c>
      <c r="L50" s="226">
        <v>1.4433001414842701</v>
      </c>
      <c r="M50" s="226">
        <v>1.4773054461994559</v>
      </c>
      <c r="N50" s="226">
        <v>1.359162210328033</v>
      </c>
      <c r="O50" s="226">
        <v>1.259311728008901</v>
      </c>
      <c r="P50" s="226">
        <v>1.2393931514718339</v>
      </c>
      <c r="Q50" s="226">
        <v>1.2036917813376991</v>
      </c>
      <c r="R50" s="226">
        <v>1.288494486944455</v>
      </c>
      <c r="S50" s="226">
        <v>1.500170863581997</v>
      </c>
      <c r="T50" s="226">
        <v>1.429756911074999</v>
      </c>
      <c r="U50" s="226">
        <v>1.3118482317478479</v>
      </c>
      <c r="V50" s="226">
        <v>1.327176540219088</v>
      </c>
      <c r="W50" s="226">
        <v>1.330512749384944</v>
      </c>
      <c r="DA50" s="174" t="s">
        <v>1489</v>
      </c>
    </row>
    <row r="51" spans="1:105" ht="12" customHeight="1" x14ac:dyDescent="0.25">
      <c r="A51" s="202" t="s">
        <v>94</v>
      </c>
      <c r="B51" s="226">
        <v>1.3689787776215181</v>
      </c>
      <c r="C51" s="226">
        <v>1.5900505307848749</v>
      </c>
      <c r="D51" s="226">
        <v>1.905496660620684</v>
      </c>
      <c r="E51" s="226">
        <v>2.0176357686826698</v>
      </c>
      <c r="F51" s="226">
        <v>2.2280434947757062</v>
      </c>
      <c r="G51" s="226">
        <v>2.183629140075984</v>
      </c>
      <c r="H51" s="226">
        <v>2.1133696105901811</v>
      </c>
      <c r="I51" s="226">
        <v>2.0274604616431762</v>
      </c>
      <c r="J51" s="226">
        <v>2.265483472833036</v>
      </c>
      <c r="K51" s="226">
        <v>1.885214821997669</v>
      </c>
      <c r="L51" s="226">
        <v>2.1876378457229571</v>
      </c>
      <c r="M51" s="226">
        <v>2.350941866867811</v>
      </c>
      <c r="N51" s="226">
        <v>2.1429008473411009</v>
      </c>
      <c r="O51" s="226">
        <v>2.0181970413233148</v>
      </c>
      <c r="P51" s="226">
        <v>1.871781598045499</v>
      </c>
      <c r="Q51" s="226">
        <v>1.6686476657951581</v>
      </c>
      <c r="R51" s="226">
        <v>1.9253762391723801</v>
      </c>
      <c r="S51" s="226">
        <v>2.704361122347688</v>
      </c>
      <c r="T51" s="226">
        <v>2.6769735215299448</v>
      </c>
      <c r="U51" s="226">
        <v>2.5411233713233559</v>
      </c>
      <c r="V51" s="226">
        <v>2.4898885398656452</v>
      </c>
      <c r="W51" s="226">
        <v>2.4613108879259462</v>
      </c>
      <c r="DA51" s="174" t="s">
        <v>1490</v>
      </c>
    </row>
    <row r="52" spans="1:105" ht="12" customHeight="1" x14ac:dyDescent="0.25">
      <c r="A52" s="202" t="s">
        <v>95</v>
      </c>
      <c r="B52" s="226">
        <v>0.8165030670194342</v>
      </c>
      <c r="C52" s="226">
        <v>0.90233426873177103</v>
      </c>
      <c r="D52" s="226">
        <v>1.0573903217951239</v>
      </c>
      <c r="E52" s="226">
        <v>1.0801689371092751</v>
      </c>
      <c r="F52" s="226">
        <v>1.2353996372509359</v>
      </c>
      <c r="G52" s="226">
        <v>1.152594109912864</v>
      </c>
      <c r="H52" s="226">
        <v>1.0759124130149971</v>
      </c>
      <c r="I52" s="226">
        <v>1.100319405505588</v>
      </c>
      <c r="J52" s="226">
        <v>1.2231632061981741</v>
      </c>
      <c r="K52" s="226">
        <v>0.93313981406749114</v>
      </c>
      <c r="L52" s="226">
        <v>1.0615699678307771</v>
      </c>
      <c r="M52" s="226">
        <v>1.086581404603348</v>
      </c>
      <c r="N52" s="226">
        <v>0.99968519535440181</v>
      </c>
      <c r="O52" s="226">
        <v>0.92624359422326008</v>
      </c>
      <c r="P52" s="226">
        <v>0.91159316771395127</v>
      </c>
      <c r="Q52" s="226">
        <v>0.88533424813411132</v>
      </c>
      <c r="R52" s="226">
        <v>0.94770797268065388</v>
      </c>
      <c r="S52" s="226">
        <v>1.1033992789300691</v>
      </c>
      <c r="T52" s="226">
        <v>1.0516087087297361</v>
      </c>
      <c r="U52" s="226">
        <v>0.96488501951040828</v>
      </c>
      <c r="V52" s="226">
        <v>0.97615923161848772</v>
      </c>
      <c r="W52" s="226">
        <v>0.97861306596318076</v>
      </c>
      <c r="DA52" s="174" t="s">
        <v>1491</v>
      </c>
    </row>
    <row r="53" spans="1:105" ht="12" customHeight="1" x14ac:dyDescent="0.25">
      <c r="A53" s="56" t="s">
        <v>96</v>
      </c>
      <c r="B53" s="262">
        <v>1.0413417898197139</v>
      </c>
      <c r="C53" s="262">
        <v>1.1926680827233469</v>
      </c>
      <c r="D53" s="262">
        <v>1.413306862946015</v>
      </c>
      <c r="E53" s="262">
        <v>1.4665962491021951</v>
      </c>
      <c r="F53" s="262">
        <v>1.6535978035108589</v>
      </c>
      <c r="G53" s="262">
        <v>1.586154289528277</v>
      </c>
      <c r="H53" s="262">
        <v>1.505802353704228</v>
      </c>
      <c r="I53" s="262">
        <v>1.454962217480722</v>
      </c>
      <c r="J53" s="262">
        <v>1.6245993351514589</v>
      </c>
      <c r="K53" s="262">
        <v>1.2968083923363869</v>
      </c>
      <c r="L53" s="262">
        <v>1.5182517040701871</v>
      </c>
      <c r="M53" s="262">
        <v>1.6076035193438329</v>
      </c>
      <c r="N53" s="262">
        <v>1.488702295504627</v>
      </c>
      <c r="O53" s="262">
        <v>1.402351643119311</v>
      </c>
      <c r="P53" s="262">
        <v>1.3085686430139809</v>
      </c>
      <c r="Q53" s="262">
        <v>1.159305828721374</v>
      </c>
      <c r="R53" s="262">
        <v>1.3340300429837391</v>
      </c>
      <c r="S53" s="262">
        <v>1.8960374971596159</v>
      </c>
      <c r="T53" s="262">
        <v>1.831409850480898</v>
      </c>
      <c r="U53" s="262">
        <v>1.7301292411772189</v>
      </c>
      <c r="V53" s="262">
        <v>1.700925201296978</v>
      </c>
      <c r="W53" s="262">
        <v>1.66930171270667</v>
      </c>
      <c r="DA53" s="68" t="s">
        <v>1492</v>
      </c>
    </row>
    <row r="54" spans="1:105" ht="12" customHeight="1" x14ac:dyDescent="0.25">
      <c r="A54" s="37" t="s">
        <v>160</v>
      </c>
      <c r="B54" s="228">
        <v>0.11937080209147501</v>
      </c>
      <c r="C54" s="228">
        <v>0.1216132511988072</v>
      </c>
      <c r="D54" s="228">
        <v>0.13297443984630819</v>
      </c>
      <c r="E54" s="228">
        <v>0.14035849363129191</v>
      </c>
      <c r="F54" s="228">
        <v>0.15465288344897599</v>
      </c>
      <c r="G54" s="228">
        <v>0.13309626243669331</v>
      </c>
      <c r="H54" s="228">
        <v>0.11686309722663039</v>
      </c>
      <c r="I54" s="228">
        <v>0.1350917135411413</v>
      </c>
      <c r="J54" s="228">
        <v>0.1232925048402936</v>
      </c>
      <c r="K54" s="228">
        <v>0.11260497175075269</v>
      </c>
      <c r="L54" s="228">
        <v>0.1105405584999142</v>
      </c>
      <c r="M54" s="228">
        <v>0.1019500640041012</v>
      </c>
      <c r="N54" s="228">
        <v>9.5699047294688186E-2</v>
      </c>
      <c r="O54" s="228">
        <v>6.830959908512596E-2</v>
      </c>
      <c r="P54" s="228">
        <v>8.2101532242547667E-2</v>
      </c>
      <c r="Q54" s="228">
        <v>6.972763403253851E-2</v>
      </c>
      <c r="R54" s="228">
        <v>6.5569926024794681E-2</v>
      </c>
      <c r="S54" s="228">
        <v>4.1352011730388438E-2</v>
      </c>
      <c r="T54" s="228">
        <v>5.4637210418574132E-2</v>
      </c>
      <c r="U54" s="228">
        <v>3.544694028256231E-2</v>
      </c>
      <c r="V54" s="228">
        <v>3.8077314026607613E-2</v>
      </c>
      <c r="W54" s="228">
        <v>3.6242592656631233E-2</v>
      </c>
      <c r="DA54" s="69" t="s">
        <v>1493</v>
      </c>
    </row>
    <row r="55" spans="1:105" ht="12" customHeight="1" x14ac:dyDescent="0.25">
      <c r="A55" s="37" t="s">
        <v>162</v>
      </c>
      <c r="B55" s="228">
        <v>0.37048621763569067</v>
      </c>
      <c r="C55" s="228">
        <v>0.42126244978635641</v>
      </c>
      <c r="D55" s="228">
        <v>0.45922658113695031</v>
      </c>
      <c r="E55" s="228">
        <v>0.4610852589259965</v>
      </c>
      <c r="F55" s="228">
        <v>0.53935142696154947</v>
      </c>
      <c r="G55" s="228">
        <v>0.4775554396404425</v>
      </c>
      <c r="H55" s="228">
        <v>0.43916855683413131</v>
      </c>
      <c r="I55" s="228">
        <v>0.43768289584211262</v>
      </c>
      <c r="J55" s="228">
        <v>0.49696820209672232</v>
      </c>
      <c r="K55" s="228">
        <v>0.30227121553678132</v>
      </c>
      <c r="L55" s="228">
        <v>0.28732348839159211</v>
      </c>
      <c r="M55" s="228">
        <v>0.26354649447591932</v>
      </c>
      <c r="N55" s="228">
        <v>0.1784983303027162</v>
      </c>
      <c r="O55" s="228">
        <v>0.17772971751410099</v>
      </c>
      <c r="P55" s="228">
        <v>0.17532992727145391</v>
      </c>
      <c r="Q55" s="228">
        <v>0.16498355401336559</v>
      </c>
      <c r="R55" s="228">
        <v>0.14602406096731399</v>
      </c>
      <c r="S55" s="228">
        <v>0.13503218110808549</v>
      </c>
      <c r="T55" s="228">
        <v>0.1475386136670423</v>
      </c>
      <c r="U55" s="228">
        <v>0.14216929014437851</v>
      </c>
      <c r="V55" s="228">
        <v>0.13999460403142791</v>
      </c>
      <c r="W55" s="228">
        <v>0.14415932316842009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0.55148477009254793</v>
      </c>
      <c r="C58" s="228">
        <v>0.64979238173818366</v>
      </c>
      <c r="D58" s="228">
        <v>0.82110584196275616</v>
      </c>
      <c r="E58" s="228">
        <v>0.865152496544907</v>
      </c>
      <c r="F58" s="228">
        <v>0.95959349310033337</v>
      </c>
      <c r="G58" s="228">
        <v>0.97550258745114071</v>
      </c>
      <c r="H58" s="228">
        <v>0.94977069964346639</v>
      </c>
      <c r="I58" s="228">
        <v>0.88218760809746777</v>
      </c>
      <c r="J58" s="228">
        <v>1.0043386282144431</v>
      </c>
      <c r="K58" s="228">
        <v>0.88193220504885261</v>
      </c>
      <c r="L58" s="228">
        <v>1.1203876571786811</v>
      </c>
      <c r="M58" s="228">
        <v>1.2421069608638129</v>
      </c>
      <c r="N58" s="228">
        <v>1.214504917907222</v>
      </c>
      <c r="O58" s="228">
        <v>1.1563123265200841</v>
      </c>
      <c r="P58" s="228">
        <v>1.0511371834999801</v>
      </c>
      <c r="Q58" s="228">
        <v>0.92459464067547015</v>
      </c>
      <c r="R58" s="228">
        <v>1.12243605599163</v>
      </c>
      <c r="S58" s="228">
        <v>1.7196533043211419</v>
      </c>
      <c r="T58" s="228">
        <v>1.6292340263952809</v>
      </c>
      <c r="U58" s="228">
        <v>1.552513010750278</v>
      </c>
      <c r="V58" s="228">
        <v>1.522853283238943</v>
      </c>
      <c r="W58" s="228">
        <v>1.4888997968816191</v>
      </c>
      <c r="DA58" s="69" t="s">
        <v>1497</v>
      </c>
    </row>
    <row r="59" spans="1:105" ht="12" customHeight="1" x14ac:dyDescent="0.25">
      <c r="A59" s="57" t="s">
        <v>1498</v>
      </c>
      <c r="B59" s="263">
        <v>5.8378326289467184</v>
      </c>
      <c r="C59" s="263">
        <v>6.7805644777177942</v>
      </c>
      <c r="D59" s="263">
        <v>8.1257436284347477</v>
      </c>
      <c r="E59" s="263">
        <v>8.6039463257494866</v>
      </c>
      <c r="F59" s="263">
        <v>9.5012028127364641</v>
      </c>
      <c r="G59" s="263">
        <v>9.3118035515513231</v>
      </c>
      <c r="H59" s="263">
        <v>9.0121908910546544</v>
      </c>
      <c r="I59" s="263">
        <v>8.6458424559684453</v>
      </c>
      <c r="J59" s="263">
        <v>9.6608607483473197</v>
      </c>
      <c r="K59" s="263">
        <v>8.039254355391245</v>
      </c>
      <c r="L59" s="263">
        <v>9.3288981574051864</v>
      </c>
      <c r="M59" s="263">
        <v>10.02528699751123</v>
      </c>
      <c r="N59" s="263">
        <v>9.138123024040091</v>
      </c>
      <c r="O59" s="263">
        <v>8.6063398002056672</v>
      </c>
      <c r="P59" s="263">
        <v>7.9819701122883826</v>
      </c>
      <c r="Q59" s="263">
        <v>7.1157317767331589</v>
      </c>
      <c r="R59" s="263">
        <v>8.2105175155219037</v>
      </c>
      <c r="S59" s="263">
        <v>11.532397622646791</v>
      </c>
      <c r="T59" s="263">
        <v>11.4156067473637</v>
      </c>
      <c r="U59" s="263">
        <v>10.836291382883591</v>
      </c>
      <c r="V59" s="263">
        <v>10.617807082241571</v>
      </c>
      <c r="W59" s="263">
        <v>10.49594138813482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30.78481155701644</v>
      </c>
      <c r="C60" s="263">
        <f t="shared" si="1"/>
        <v>32.918725829346627</v>
      </c>
      <c r="D60" s="263">
        <f t="shared" si="1"/>
        <v>36.734094646018633</v>
      </c>
      <c r="E60" s="263">
        <f t="shared" si="1"/>
        <v>37.071754514822999</v>
      </c>
      <c r="F60" s="263">
        <f t="shared" si="1"/>
        <v>40.809195146660109</v>
      </c>
      <c r="G60" s="263">
        <f t="shared" si="1"/>
        <v>38.361027043747654</v>
      </c>
      <c r="H60" s="263">
        <f t="shared" si="1"/>
        <v>36.413199356512351</v>
      </c>
      <c r="I60" s="263">
        <f t="shared" si="1"/>
        <v>43.527746676430858</v>
      </c>
      <c r="J60" s="263">
        <f t="shared" si="1"/>
        <v>48.978714305425996</v>
      </c>
      <c r="K60" s="263">
        <f t="shared" si="1"/>
        <v>37.865940299279906</v>
      </c>
      <c r="L60" s="263">
        <f t="shared" si="1"/>
        <v>43.878782831611787</v>
      </c>
      <c r="M60" s="263">
        <f t="shared" si="1"/>
        <v>44.809122303625863</v>
      </c>
      <c r="N60" s="263">
        <f t="shared" si="1"/>
        <v>41.929995999299742</v>
      </c>
      <c r="O60" s="263">
        <f t="shared" si="1"/>
        <v>36.724903077779715</v>
      </c>
      <c r="P60" s="263">
        <f t="shared" si="1"/>
        <v>37.322031021188991</v>
      </c>
      <c r="Q60" s="263">
        <f t="shared" si="1"/>
        <v>44.036244268014073</v>
      </c>
      <c r="R60" s="263">
        <f t="shared" si="1"/>
        <v>46.709104923589464</v>
      </c>
      <c r="S60" s="263">
        <f t="shared" si="1"/>
        <v>50.324917162402244</v>
      </c>
      <c r="T60" s="263">
        <f t="shared" si="1"/>
        <v>44.312794468982283</v>
      </c>
      <c r="U60" s="263">
        <f t="shared" si="1"/>
        <v>39.728678676015733</v>
      </c>
      <c r="V60" s="263">
        <f t="shared" si="1"/>
        <v>41.127363097651141</v>
      </c>
      <c r="W60" s="263">
        <f t="shared" si="1"/>
        <v>45.053074044591213</v>
      </c>
      <c r="DA60" s="70"/>
    </row>
    <row r="61" spans="1:105" ht="12" customHeight="1" x14ac:dyDescent="0.25">
      <c r="A61" s="60" t="s">
        <v>1501</v>
      </c>
      <c r="B61" s="264">
        <v>15.129437321139349</v>
      </c>
      <c r="C61" s="264">
        <v>17.047188697980602</v>
      </c>
      <c r="D61" s="264">
        <v>19.7434613398067</v>
      </c>
      <c r="E61" s="264">
        <v>20.031881972222791</v>
      </c>
      <c r="F61" s="264">
        <v>23.120898646383718</v>
      </c>
      <c r="G61" s="264">
        <v>21.383689186238961</v>
      </c>
      <c r="H61" s="264">
        <v>19.748784464234571</v>
      </c>
      <c r="I61" s="264">
        <v>19.48067076439634</v>
      </c>
      <c r="J61" s="264">
        <v>21.599305923815521</v>
      </c>
      <c r="K61" s="264">
        <v>15.857479365691679</v>
      </c>
      <c r="L61" s="264">
        <v>17.69302794507265</v>
      </c>
      <c r="M61" s="264">
        <v>17.606607528812251</v>
      </c>
      <c r="N61" s="264">
        <v>15.52222649061674</v>
      </c>
      <c r="O61" s="264">
        <v>14.38439719595851</v>
      </c>
      <c r="P61" s="264">
        <v>14.073112695420109</v>
      </c>
      <c r="Q61" s="264">
        <v>12.47206138135177</v>
      </c>
      <c r="R61" s="264">
        <v>13.148773261179249</v>
      </c>
      <c r="S61" s="264">
        <v>15.60400670164395</v>
      </c>
      <c r="T61" s="264">
        <v>15.42076263714978</v>
      </c>
      <c r="U61" s="264">
        <v>14.03364689091001</v>
      </c>
      <c r="V61" s="264">
        <v>13.984166742183641</v>
      </c>
      <c r="W61" s="264">
        <v>13.73727482049377</v>
      </c>
      <c r="DA61" s="72" t="s">
        <v>1502</v>
      </c>
    </row>
    <row r="62" spans="1:105" ht="12" customHeight="1" x14ac:dyDescent="0.25">
      <c r="A62" s="59" t="s">
        <v>30</v>
      </c>
      <c r="B62" s="232">
        <v>7.236592032033748</v>
      </c>
      <c r="C62" s="232">
        <v>8.6718092315467619</v>
      </c>
      <c r="D62" s="232">
        <v>9.6279114200078482</v>
      </c>
      <c r="E62" s="232">
        <v>9.2843705608569831</v>
      </c>
      <c r="F62" s="232">
        <v>10.47485493312859</v>
      </c>
      <c r="G62" s="232">
        <v>10.070068967952221</v>
      </c>
      <c r="H62" s="232">
        <v>8.9173860480004805</v>
      </c>
      <c r="I62" s="232">
        <v>8.5466814317781861</v>
      </c>
      <c r="J62" s="232">
        <v>10.203896579224789</v>
      </c>
      <c r="K62" s="232">
        <v>6.537289815966898</v>
      </c>
      <c r="L62" s="232">
        <v>8.856734448489016</v>
      </c>
      <c r="M62" s="232">
        <v>8.2819619002651361</v>
      </c>
      <c r="N62" s="232">
        <v>6.5161954378682827</v>
      </c>
      <c r="O62" s="232">
        <v>5.6348668091584431</v>
      </c>
      <c r="P62" s="232">
        <v>6.0842772840006951</v>
      </c>
      <c r="Q62" s="232">
        <v>4.7545209339065506</v>
      </c>
      <c r="R62" s="232">
        <v>5.5946812853499877</v>
      </c>
      <c r="S62" s="232">
        <v>7.0971792185386846</v>
      </c>
      <c r="T62" s="232">
        <v>6.2326065744786581</v>
      </c>
      <c r="U62" s="232">
        <v>5.3685593228691202</v>
      </c>
      <c r="V62" s="232">
        <v>4.8020717040076084</v>
      </c>
      <c r="W62" s="232">
        <v>4.5402205303382006</v>
      </c>
      <c r="DA62" s="71" t="s">
        <v>1503</v>
      </c>
    </row>
    <row r="63" spans="1:105" ht="12" customHeight="1" x14ac:dyDescent="0.25">
      <c r="A63" s="59" t="s">
        <v>33</v>
      </c>
      <c r="B63" s="297">
        <v>1.578644175191106</v>
      </c>
      <c r="C63" s="297">
        <v>1.7276329557603189</v>
      </c>
      <c r="D63" s="297">
        <v>2.1307420772717358</v>
      </c>
      <c r="E63" s="297">
        <v>2.1879438973369409</v>
      </c>
      <c r="F63" s="297">
        <v>3.2076718185262409</v>
      </c>
      <c r="G63" s="297">
        <v>2.5978699398446921</v>
      </c>
      <c r="H63" s="297">
        <v>2.3784182419386179</v>
      </c>
      <c r="I63" s="297">
        <v>2.5047214940796261</v>
      </c>
      <c r="J63" s="297">
        <v>2.3920269784419181</v>
      </c>
      <c r="K63" s="297">
        <v>1.5544173284159331</v>
      </c>
      <c r="L63" s="297">
        <v>1.598687211567194</v>
      </c>
      <c r="M63" s="297">
        <v>1.6212436424655361</v>
      </c>
      <c r="N63" s="297">
        <v>2.3224764991422449</v>
      </c>
      <c r="O63" s="297">
        <v>1.9543734497544489</v>
      </c>
      <c r="P63" s="297">
        <v>1.775607921420153</v>
      </c>
      <c r="Q63" s="297">
        <v>1.8833157807010701</v>
      </c>
      <c r="R63" s="297">
        <v>1.912607715522362</v>
      </c>
      <c r="S63" s="297">
        <v>2.8323866013483259</v>
      </c>
      <c r="T63" s="297">
        <v>2.5796208522143318</v>
      </c>
      <c r="U63" s="297">
        <v>2.5341944815483268</v>
      </c>
      <c r="V63" s="297">
        <v>2.8124442116824899</v>
      </c>
      <c r="W63" s="297">
        <v>2.8868720944765172</v>
      </c>
      <c r="DA63" s="122" t="s">
        <v>1504</v>
      </c>
    </row>
    <row r="64" spans="1:105" ht="12" customHeight="1" x14ac:dyDescent="0.25">
      <c r="A64" s="59" t="s">
        <v>160</v>
      </c>
      <c r="B64" s="297">
        <v>1.2677467705844609</v>
      </c>
      <c r="C64" s="297">
        <v>1.2688565881418019</v>
      </c>
      <c r="D64" s="297">
        <v>1.4864784657667891</v>
      </c>
      <c r="E64" s="297">
        <v>1.6886611211306171</v>
      </c>
      <c r="F64" s="297">
        <v>1.775678013575543</v>
      </c>
      <c r="G64" s="297">
        <v>1.611824177291542</v>
      </c>
      <c r="H64" s="297">
        <v>1.500572407387583</v>
      </c>
      <c r="I64" s="297">
        <v>1.699886266009452</v>
      </c>
      <c r="J64" s="297">
        <v>1.514191556044121</v>
      </c>
      <c r="K64" s="297">
        <v>1.7090345395447231</v>
      </c>
      <c r="L64" s="297">
        <v>1.673529803952102</v>
      </c>
      <c r="M64" s="297">
        <v>1.8051654827750561</v>
      </c>
      <c r="N64" s="297">
        <v>1.8929875082916461</v>
      </c>
      <c r="O64" s="297">
        <v>1.4449624821181919</v>
      </c>
      <c r="P64" s="297">
        <v>1.6396639049098629</v>
      </c>
      <c r="Q64" s="297">
        <v>1.489384362821925</v>
      </c>
      <c r="R64" s="297">
        <v>1.6288713216566131</v>
      </c>
      <c r="S64" s="297">
        <v>1.2280813540218201</v>
      </c>
      <c r="T64" s="297">
        <v>1.633855875429451</v>
      </c>
      <c r="U64" s="297">
        <v>1.168383056401552</v>
      </c>
      <c r="V64" s="297">
        <v>1.296436649667644</v>
      </c>
      <c r="W64" s="297">
        <v>1.1833653294990369</v>
      </c>
      <c r="DA64" s="122" t="s">
        <v>1505</v>
      </c>
    </row>
    <row r="65" spans="1:105" ht="12" customHeight="1" x14ac:dyDescent="0.25">
      <c r="A65" s="59" t="s">
        <v>70</v>
      </c>
      <c r="B65" s="297">
        <v>1.111801164123146</v>
      </c>
      <c r="C65" s="297">
        <v>0.98363176210012715</v>
      </c>
      <c r="D65" s="297">
        <v>1.3647832264116899</v>
      </c>
      <c r="E65" s="297">
        <v>1.323563085551815</v>
      </c>
      <c r="F65" s="297">
        <v>1.4700225963518969</v>
      </c>
      <c r="G65" s="297">
        <v>1.3206276860227431</v>
      </c>
      <c r="H65" s="297">
        <v>1.3132947002780631</v>
      </c>
      <c r="I65" s="297">
        <v>1.2219294571728749</v>
      </c>
      <c r="J65" s="297">
        <v>1.3857779853588661</v>
      </c>
      <c r="K65" s="297">
        <v>1.469089910704914</v>
      </c>
      <c r="L65" s="297">
        <v>1.2141398811041739</v>
      </c>
      <c r="M65" s="297">
        <v>1.231784946050432</v>
      </c>
      <c r="N65" s="297">
        <v>1.2597575015845199</v>
      </c>
      <c r="O65" s="297">
        <v>1.5906529379979211</v>
      </c>
      <c r="P65" s="297">
        <v>1.072019273490163</v>
      </c>
      <c r="Q65" s="297">
        <v>0.82078662162424099</v>
      </c>
      <c r="R65" s="297">
        <v>0.38512058656875148</v>
      </c>
      <c r="S65" s="297">
        <v>0.43614341314950272</v>
      </c>
      <c r="T65" s="297">
        <v>0.56272585230223415</v>
      </c>
      <c r="U65" s="297">
        <v>0.27640204950903707</v>
      </c>
      <c r="V65" s="297">
        <v>0.30675046840285047</v>
      </c>
      <c r="W65" s="297">
        <v>0.41983724753667773</v>
      </c>
      <c r="DA65" s="122" t="s">
        <v>1506</v>
      </c>
    </row>
    <row r="66" spans="1:105" ht="12" customHeight="1" x14ac:dyDescent="0.25">
      <c r="A66" s="59" t="s">
        <v>162</v>
      </c>
      <c r="B66" s="297">
        <v>3.9346531792068911</v>
      </c>
      <c r="C66" s="297">
        <v>4.3952581604315872</v>
      </c>
      <c r="D66" s="297">
        <v>5.1335461503486366</v>
      </c>
      <c r="E66" s="297">
        <v>5.5473433073464333</v>
      </c>
      <c r="F66" s="297">
        <v>6.1926712848014498</v>
      </c>
      <c r="G66" s="297">
        <v>5.7832984151277582</v>
      </c>
      <c r="H66" s="297">
        <v>5.6391130666298253</v>
      </c>
      <c r="I66" s="297">
        <v>5.5074521153562026</v>
      </c>
      <c r="J66" s="297">
        <v>6.1034128247458304</v>
      </c>
      <c r="K66" s="297">
        <v>4.587647771059217</v>
      </c>
      <c r="L66" s="297">
        <v>4.3499365999601682</v>
      </c>
      <c r="M66" s="297">
        <v>4.6664515572560914</v>
      </c>
      <c r="N66" s="297">
        <v>3.5308095437300442</v>
      </c>
      <c r="O66" s="297">
        <v>3.7595415169295001</v>
      </c>
      <c r="P66" s="297">
        <v>3.501544311599242</v>
      </c>
      <c r="Q66" s="297">
        <v>3.5240536822979802</v>
      </c>
      <c r="R66" s="297">
        <v>3.6274923520815339</v>
      </c>
      <c r="S66" s="297">
        <v>4.0102161145856154</v>
      </c>
      <c r="T66" s="297">
        <v>4.4119534827251066</v>
      </c>
      <c r="U66" s="297">
        <v>4.6861079805819763</v>
      </c>
      <c r="V66" s="297">
        <v>4.7664637084230446</v>
      </c>
      <c r="W66" s="297">
        <v>4.7069796186433317</v>
      </c>
      <c r="DA66" s="122" t="s">
        <v>1507</v>
      </c>
    </row>
    <row r="67" spans="1:105" ht="12" customHeight="1" x14ac:dyDescent="0.25">
      <c r="A67" s="60" t="s">
        <v>1508</v>
      </c>
      <c r="B67" s="264">
        <v>15.65537423587709</v>
      </c>
      <c r="C67" s="264">
        <v>15.871537131366029</v>
      </c>
      <c r="D67" s="264">
        <v>16.990633306211929</v>
      </c>
      <c r="E67" s="264">
        <v>17.039872542600211</v>
      </c>
      <c r="F67" s="264">
        <v>17.68829650027639</v>
      </c>
      <c r="G67" s="264">
        <v>16.97733785750869</v>
      </c>
      <c r="H67" s="264">
        <v>16.66441489227778</v>
      </c>
      <c r="I67" s="264">
        <v>24.047075912034519</v>
      </c>
      <c r="J67" s="264">
        <v>27.379408381610471</v>
      </c>
      <c r="K67" s="264">
        <v>22.008460933588228</v>
      </c>
      <c r="L67" s="264">
        <v>26.18575488653914</v>
      </c>
      <c r="M67" s="264">
        <v>27.202514774813611</v>
      </c>
      <c r="N67" s="264">
        <v>26.407769508683</v>
      </c>
      <c r="O67" s="264">
        <v>22.340505881821208</v>
      </c>
      <c r="P67" s="264">
        <v>23.24891832576888</v>
      </c>
      <c r="Q67" s="264">
        <v>31.564182886662302</v>
      </c>
      <c r="R67" s="264">
        <v>33.560331662410213</v>
      </c>
      <c r="S67" s="264">
        <v>34.720910460758297</v>
      </c>
      <c r="T67" s="264">
        <v>28.892031831832501</v>
      </c>
      <c r="U67" s="264">
        <v>25.695031785105719</v>
      </c>
      <c r="V67" s="264">
        <v>27.143196355467499</v>
      </c>
      <c r="W67" s="264">
        <v>31.315799224097439</v>
      </c>
      <c r="DA67" s="72" t="s">
        <v>1509</v>
      </c>
    </row>
    <row r="68" spans="1:105" ht="12" customHeight="1" x14ac:dyDescent="0.25">
      <c r="A68" s="147" t="s">
        <v>30</v>
      </c>
      <c r="B68" s="231">
        <v>0.22026799286196769</v>
      </c>
      <c r="C68" s="231">
        <v>0.30763808989582048</v>
      </c>
      <c r="D68" s="231">
        <v>0.34315235713203368</v>
      </c>
      <c r="E68" s="231">
        <v>0.32682958300620851</v>
      </c>
      <c r="F68" s="231">
        <v>0.40131892442162392</v>
      </c>
      <c r="G68" s="231">
        <v>0.37516275322732368</v>
      </c>
      <c r="H68" s="231">
        <v>0.31387102091511659</v>
      </c>
      <c r="I68" s="231">
        <v>0.20326205293248401</v>
      </c>
      <c r="J68" s="231">
        <v>0.231915970985131</v>
      </c>
      <c r="K68" s="231">
        <v>0.12817607810772369</v>
      </c>
      <c r="L68" s="231">
        <v>0.15304402111757581</v>
      </c>
      <c r="M68" s="231">
        <v>0.12764416300869039</v>
      </c>
      <c r="N68" s="231">
        <v>7.8666079031600805E-2</v>
      </c>
      <c r="O68" s="231">
        <v>7.0561103485281121E-2</v>
      </c>
      <c r="P68" s="231">
        <v>6.9923535361685357E-2</v>
      </c>
      <c r="Q68" s="231">
        <v>3.2386906075104013E-2</v>
      </c>
      <c r="R68" s="231">
        <v>3.4181287773148682E-2</v>
      </c>
      <c r="S68" s="231">
        <v>5.0437875814866792E-2</v>
      </c>
      <c r="T68" s="231">
        <v>5.6017246706634827E-2</v>
      </c>
      <c r="U68" s="231">
        <v>4.8019788181384832E-2</v>
      </c>
      <c r="V68" s="231">
        <v>3.7441552724436049E-2</v>
      </c>
      <c r="W68" s="231">
        <v>3.1309267523724323E-2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4.8050903294441782E-2</v>
      </c>
      <c r="C70" s="231">
        <v>6.1288906197072307E-2</v>
      </c>
      <c r="D70" s="231">
        <v>7.5942656133785494E-2</v>
      </c>
      <c r="E70" s="231">
        <v>7.7020276918116165E-2</v>
      </c>
      <c r="F70" s="231">
        <v>0.1228942464909171</v>
      </c>
      <c r="G70" s="231">
        <v>9.6784246687918116E-2</v>
      </c>
      <c r="H70" s="231">
        <v>8.371472960148453E-2</v>
      </c>
      <c r="I70" s="231">
        <v>5.9568715293137939E-2</v>
      </c>
      <c r="J70" s="231">
        <v>5.4366413361877877E-2</v>
      </c>
      <c r="K70" s="231">
        <v>3.0477326615138221E-2</v>
      </c>
      <c r="L70" s="231">
        <v>2.7625251811544311E-2</v>
      </c>
      <c r="M70" s="231">
        <v>2.4987109367050932E-2</v>
      </c>
      <c r="N70" s="231">
        <v>2.8037851469097159E-2</v>
      </c>
      <c r="O70" s="231">
        <v>2.4473115675577969E-2</v>
      </c>
      <c r="P70" s="231">
        <v>2.04061678136194E-2</v>
      </c>
      <c r="Q70" s="231">
        <v>1.282879435115041E-2</v>
      </c>
      <c r="R70" s="231">
        <v>1.1685275958901139E-2</v>
      </c>
      <c r="S70" s="231">
        <v>2.0129062442911572E-2</v>
      </c>
      <c r="T70" s="231">
        <v>2.3185044003865622E-2</v>
      </c>
      <c r="U70" s="231">
        <v>2.2667437369277201E-2</v>
      </c>
      <c r="V70" s="231">
        <v>2.1928510177880941E-2</v>
      </c>
      <c r="W70" s="231">
        <v>1.9907810668837001E-2</v>
      </c>
      <c r="DA70" s="73" t="s">
        <v>1512</v>
      </c>
    </row>
    <row r="71" spans="1:105" ht="12" customHeight="1" x14ac:dyDescent="0.25">
      <c r="A71" s="147" t="s">
        <v>160</v>
      </c>
      <c r="B71" s="231">
        <v>3.8587782118678172E-2</v>
      </c>
      <c r="C71" s="231">
        <v>4.5013515254422487E-2</v>
      </c>
      <c r="D71" s="231">
        <v>5.298019135218289E-2</v>
      </c>
      <c r="E71" s="231">
        <v>5.9444461683245527E-2</v>
      </c>
      <c r="F71" s="231">
        <v>6.8030841007019241E-2</v>
      </c>
      <c r="G71" s="231">
        <v>6.0048883279299692E-2</v>
      </c>
      <c r="H71" s="231">
        <v>5.2816620355849997E-2</v>
      </c>
      <c r="I71" s="231">
        <v>4.0427664812227329E-2</v>
      </c>
      <c r="J71" s="231">
        <v>3.4414814208567519E-2</v>
      </c>
      <c r="K71" s="231">
        <v>3.3508892950477633E-2</v>
      </c>
      <c r="L71" s="231">
        <v>2.8918528849042481E-2</v>
      </c>
      <c r="M71" s="231">
        <v>2.782176975888094E-2</v>
      </c>
      <c r="N71" s="231">
        <v>2.2852891131488171E-2</v>
      </c>
      <c r="O71" s="231">
        <v>1.809415389683677E-2</v>
      </c>
      <c r="P71" s="231">
        <v>1.8843831680343062E-2</v>
      </c>
      <c r="Q71" s="231">
        <v>1.0145407316317939E-2</v>
      </c>
      <c r="R71" s="231">
        <v>9.9517589208820752E-3</v>
      </c>
      <c r="S71" s="231">
        <v>8.727666713404466E-3</v>
      </c>
      <c r="T71" s="231">
        <v>1.468472404977241E-2</v>
      </c>
      <c r="U71" s="231">
        <v>1.045075661995983E-2</v>
      </c>
      <c r="V71" s="231">
        <v>1.0108262467616289E-2</v>
      </c>
      <c r="W71" s="231">
        <v>8.1604630065900494E-3</v>
      </c>
      <c r="DA71" s="73" t="s">
        <v>1513</v>
      </c>
    </row>
    <row r="72" spans="1:105" ht="12" customHeight="1" x14ac:dyDescent="0.25">
      <c r="A72" s="147" t="s">
        <v>70</v>
      </c>
      <c r="B72" s="231">
        <v>3.3841096720520873E-2</v>
      </c>
      <c r="C72" s="231">
        <v>3.4894978472602887E-2</v>
      </c>
      <c r="D72" s="231">
        <v>4.8642801194057082E-2</v>
      </c>
      <c r="E72" s="231">
        <v>4.6592234605226858E-2</v>
      </c>
      <c r="F72" s="231">
        <v>5.6320387347571853E-2</v>
      </c>
      <c r="G72" s="231">
        <v>4.9200290509755412E-2</v>
      </c>
      <c r="H72" s="231">
        <v>4.6224885422686761E-2</v>
      </c>
      <c r="I72" s="231">
        <v>2.9060623352607999E-2</v>
      </c>
      <c r="J72" s="231">
        <v>3.1496207801504021E-2</v>
      </c>
      <c r="K72" s="231">
        <v>2.8804319288685411E-2</v>
      </c>
      <c r="L72" s="231">
        <v>2.0980289144279241E-2</v>
      </c>
      <c r="M72" s="231">
        <v>1.898465126243563E-2</v>
      </c>
      <c r="N72" s="231">
        <v>1.520828896634808E-2</v>
      </c>
      <c r="O72" s="231">
        <v>1.991852343072514E-2</v>
      </c>
      <c r="P72" s="231">
        <v>1.232017774328135E-2</v>
      </c>
      <c r="Q72" s="231">
        <v>5.591044732324804E-3</v>
      </c>
      <c r="R72" s="231">
        <v>2.3529343184107441E-3</v>
      </c>
      <c r="S72" s="231">
        <v>3.099562041838391E-3</v>
      </c>
      <c r="T72" s="231">
        <v>5.0576516454116736E-3</v>
      </c>
      <c r="U72" s="231">
        <v>2.472314651304112E-3</v>
      </c>
      <c r="V72" s="231">
        <v>2.3917206039147029E-3</v>
      </c>
      <c r="W72" s="231">
        <v>2.895189035800153E-3</v>
      </c>
      <c r="DA72" s="73" t="s">
        <v>1514</v>
      </c>
    </row>
    <row r="73" spans="1:105" ht="12" customHeight="1" x14ac:dyDescent="0.25">
      <c r="A73" s="147" t="s">
        <v>34</v>
      </c>
      <c r="B73" s="231">
        <v>0.108522282440667</v>
      </c>
      <c r="C73" s="231">
        <v>7.638267836735925E-2</v>
      </c>
      <c r="D73" s="231">
        <v>0.1995288491736614</v>
      </c>
      <c r="E73" s="231">
        <v>0.224764567900156</v>
      </c>
      <c r="F73" s="231">
        <v>0.34705164270488259</v>
      </c>
      <c r="G73" s="231">
        <v>0.28813449020356469</v>
      </c>
      <c r="H73" s="231">
        <v>0.23662808034962771</v>
      </c>
      <c r="I73" s="231">
        <v>0.14633574159799451</v>
      </c>
      <c r="J73" s="231">
        <v>0.132286067308167</v>
      </c>
      <c r="K73" s="231">
        <v>0.103838475424447</v>
      </c>
      <c r="L73" s="231">
        <v>0.1160392290656511</v>
      </c>
      <c r="M73" s="231">
        <v>0.13433806373792051</v>
      </c>
      <c r="N73" s="231">
        <v>0.1452115938821954</v>
      </c>
      <c r="O73" s="231">
        <v>0.14817495615065529</v>
      </c>
      <c r="P73" s="231">
        <v>0.13814796498338319</v>
      </c>
      <c r="Q73" s="231">
        <v>8.182394650720505E-2</v>
      </c>
      <c r="R73" s="231">
        <v>8.5959267152106875E-2</v>
      </c>
      <c r="S73" s="231">
        <v>9.8115305838165023E-2</v>
      </c>
      <c r="T73" s="231">
        <v>0.11409187542882999</v>
      </c>
      <c r="U73" s="231">
        <v>0.11840815720897579</v>
      </c>
      <c r="V73" s="231">
        <v>0.1193467733169212</v>
      </c>
      <c r="W73" s="231">
        <v>8.5699639004698722E-2</v>
      </c>
      <c r="DA73" s="73" t="s">
        <v>1515</v>
      </c>
    </row>
    <row r="74" spans="1:105" ht="12" customHeight="1" x14ac:dyDescent="0.25">
      <c r="A74" s="147" t="s">
        <v>162</v>
      </c>
      <c r="B74" s="231">
        <v>0.1197633021946512</v>
      </c>
      <c r="C74" s="231">
        <v>0.15592465066635389</v>
      </c>
      <c r="D74" s="231">
        <v>0.1829668331054064</v>
      </c>
      <c r="E74" s="231">
        <v>0.19527827848406831</v>
      </c>
      <c r="F74" s="231">
        <v>0.23725733627615131</v>
      </c>
      <c r="G74" s="231">
        <v>0.2154581227854051</v>
      </c>
      <c r="H74" s="231">
        <v>0.1984835203670193</v>
      </c>
      <c r="I74" s="231">
        <v>0.13098136771920649</v>
      </c>
      <c r="J74" s="231">
        <v>0.13871944904419711</v>
      </c>
      <c r="K74" s="231">
        <v>8.9949614532584279E-2</v>
      </c>
      <c r="L74" s="231">
        <v>7.5166732471920905E-2</v>
      </c>
      <c r="M74" s="231">
        <v>7.1920797320678964E-2</v>
      </c>
      <c r="N74" s="231">
        <v>4.2625324126782681E-2</v>
      </c>
      <c r="O74" s="231">
        <v>4.7077847093406622E-2</v>
      </c>
      <c r="P74" s="231">
        <v>4.0241485728543899E-2</v>
      </c>
      <c r="Q74" s="231">
        <v>2.4005193624929849E-2</v>
      </c>
      <c r="R74" s="231">
        <v>2.2162542181996391E-2</v>
      </c>
      <c r="S74" s="231">
        <v>2.849960190520507E-2</v>
      </c>
      <c r="T74" s="231">
        <v>3.9653631870816768E-2</v>
      </c>
      <c r="U74" s="231">
        <v>4.1915511981784857E-2</v>
      </c>
      <c r="V74" s="231">
        <v>3.7163918668497588E-2</v>
      </c>
      <c r="W74" s="231">
        <v>3.2459234771541848E-2</v>
      </c>
      <c r="DA74" s="73" t="s">
        <v>1516</v>
      </c>
    </row>
    <row r="75" spans="1:105" ht="12" customHeight="1" x14ac:dyDescent="0.25">
      <c r="A75" s="147" t="s">
        <v>36</v>
      </c>
      <c r="B75" s="231">
        <v>15.074914606836909</v>
      </c>
      <c r="C75" s="231">
        <v>15.17376175189793</v>
      </c>
      <c r="D75" s="231">
        <v>16.069569141356201</v>
      </c>
      <c r="E75" s="231">
        <v>16.091031208300279</v>
      </c>
      <c r="F75" s="231">
        <v>16.431004591013789</v>
      </c>
      <c r="G75" s="231">
        <v>15.87396883240346</v>
      </c>
      <c r="H75" s="231">
        <v>15.715753414405951</v>
      </c>
      <c r="I75" s="231">
        <v>15.33497598870783</v>
      </c>
      <c r="J75" s="231">
        <v>13.562087322743199</v>
      </c>
      <c r="K75" s="231">
        <v>12.762185132979409</v>
      </c>
      <c r="L75" s="231">
        <v>13.841078847820739</v>
      </c>
      <c r="M75" s="231">
        <v>14.72862076712766</v>
      </c>
      <c r="N75" s="231">
        <v>14.09802331203732</v>
      </c>
      <c r="O75" s="231">
        <v>12.59432580937151</v>
      </c>
      <c r="P75" s="231">
        <v>14.053167242185751</v>
      </c>
      <c r="Q75" s="231">
        <v>21.741305872112552</v>
      </c>
      <c r="R75" s="231">
        <v>23.947576953219421</v>
      </c>
      <c r="S75" s="231">
        <v>24.53712740155682</v>
      </c>
      <c r="T75" s="231">
        <v>18.30245115650574</v>
      </c>
      <c r="U75" s="231">
        <v>16.374624198586471</v>
      </c>
      <c r="V75" s="231">
        <v>18.101227125735171</v>
      </c>
      <c r="W75" s="231">
        <v>20.813620732327621</v>
      </c>
      <c r="DA75" s="73" t="s">
        <v>1517</v>
      </c>
    </row>
    <row r="76" spans="1:105" ht="12" customHeight="1" x14ac:dyDescent="0.25">
      <c r="A76" s="147" t="s">
        <v>73</v>
      </c>
      <c r="B76" s="231">
        <v>1.142626940924589E-2</v>
      </c>
      <c r="C76" s="231">
        <v>1.663256061447322E-2</v>
      </c>
      <c r="D76" s="231">
        <v>1.785047676459323E-2</v>
      </c>
      <c r="E76" s="231">
        <v>1.891193170291516E-2</v>
      </c>
      <c r="F76" s="231">
        <v>2.4418531014439381E-2</v>
      </c>
      <c r="G76" s="231">
        <v>1.8580238411969641E-2</v>
      </c>
      <c r="H76" s="231">
        <v>1.6922620860053559E-2</v>
      </c>
      <c r="I76" s="231">
        <v>6.7648147042440251E-3</v>
      </c>
      <c r="J76" s="231">
        <v>2.9788819306432401E-2</v>
      </c>
      <c r="K76" s="231">
        <v>2.4059093934020521E-2</v>
      </c>
      <c r="L76" s="231">
        <v>3.652385461745835E-2</v>
      </c>
      <c r="M76" s="231">
        <v>4.3284742606083199E-2</v>
      </c>
      <c r="N76" s="231">
        <v>5.4853731033579503E-2</v>
      </c>
      <c r="O76" s="231">
        <v>8.8757489324966049E-2</v>
      </c>
      <c r="P76" s="231">
        <v>9.0285762274326067E-2</v>
      </c>
      <c r="Q76" s="231">
        <v>5.6638151446016832E-2</v>
      </c>
      <c r="R76" s="231">
        <v>6.3771649088781732E-2</v>
      </c>
      <c r="S76" s="231">
        <v>7.3371564804821696E-2</v>
      </c>
      <c r="T76" s="231">
        <v>7.9802197070448527E-2</v>
      </c>
      <c r="U76" s="231">
        <v>7.1239185735303884E-2</v>
      </c>
      <c r="V76" s="231">
        <v>7.6681729477172861E-2</v>
      </c>
      <c r="W76" s="231">
        <v>5.7237645493992788E-2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8.0956989429147868</v>
      </c>
      <c r="J77" s="231">
        <v>13.164333316851399</v>
      </c>
      <c r="K77" s="231">
        <v>8.8074619997557466</v>
      </c>
      <c r="L77" s="231">
        <v>11.88637813164093</v>
      </c>
      <c r="M77" s="231">
        <v>12.024912710624211</v>
      </c>
      <c r="N77" s="231">
        <v>11.922290437004589</v>
      </c>
      <c r="O77" s="231">
        <v>9.3291228833922499</v>
      </c>
      <c r="P77" s="231">
        <v>8.8055821579979394</v>
      </c>
      <c r="Q77" s="231">
        <v>9.5994575704967033</v>
      </c>
      <c r="R77" s="231">
        <v>9.3826899937965695</v>
      </c>
      <c r="S77" s="231">
        <v>9.9014024196402737</v>
      </c>
      <c r="T77" s="231">
        <v>10.25708830455098</v>
      </c>
      <c r="U77" s="231">
        <v>9.0052344347712587</v>
      </c>
      <c r="V77" s="231">
        <v>8.7369067622958898</v>
      </c>
      <c r="W77" s="231">
        <v>10.26450924226463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81.670554108772279</v>
      </c>
      <c r="C79" s="263">
        <f t="shared" si="2"/>
        <v>90.391164446731125</v>
      </c>
      <c r="D79" s="263">
        <f t="shared" si="2"/>
        <v>107.46310062250093</v>
      </c>
      <c r="E79" s="263">
        <f t="shared" si="2"/>
        <v>109.59037064849679</v>
      </c>
      <c r="F79" s="263">
        <f t="shared" si="2"/>
        <v>127.61519406882752</v>
      </c>
      <c r="G79" s="263">
        <f t="shared" si="2"/>
        <v>117.81019899976779</v>
      </c>
      <c r="H79" s="263">
        <f t="shared" si="2"/>
        <v>108.726225187601</v>
      </c>
      <c r="I79" s="263">
        <f t="shared" si="2"/>
        <v>106.67265952112837</v>
      </c>
      <c r="J79" s="263">
        <f t="shared" si="2"/>
        <v>117.89989304705185</v>
      </c>
      <c r="K79" s="263">
        <f t="shared" si="2"/>
        <v>88.191162036649715</v>
      </c>
      <c r="L79" s="263">
        <f t="shared" si="2"/>
        <v>99.25188952681961</v>
      </c>
      <c r="M79" s="263">
        <f t="shared" si="2"/>
        <v>100.82126533142647</v>
      </c>
      <c r="N79" s="263">
        <f t="shared" si="2"/>
        <v>92.599544640790072</v>
      </c>
      <c r="O79" s="263">
        <f t="shared" si="2"/>
        <v>87.578802022581357</v>
      </c>
      <c r="P79" s="263">
        <f t="shared" si="2"/>
        <v>86.245476940938971</v>
      </c>
      <c r="Q79" s="263">
        <f t="shared" si="2"/>
        <v>78.171867610100307</v>
      </c>
      <c r="R79" s="263">
        <f t="shared" si="2"/>
        <v>82.769685837765707</v>
      </c>
      <c r="S79" s="263">
        <f t="shared" si="2"/>
        <v>95.424283334825532</v>
      </c>
      <c r="T79" s="263">
        <f t="shared" si="2"/>
        <v>93.310074876337765</v>
      </c>
      <c r="U79" s="263">
        <f t="shared" si="2"/>
        <v>85.730528051739526</v>
      </c>
      <c r="V79" s="263">
        <f t="shared" si="2"/>
        <v>86.748097638126822</v>
      </c>
      <c r="W79" s="263">
        <f t="shared" si="2"/>
        <v>83.668860268584183</v>
      </c>
      <c r="DA79" s="70"/>
    </row>
    <row r="80" spans="1:105" ht="12" customHeight="1" x14ac:dyDescent="0.25">
      <c r="A80" s="60" t="s">
        <v>1523</v>
      </c>
      <c r="B80" s="264">
        <v>75.893317932133584</v>
      </c>
      <c r="C80" s="264">
        <v>83.680981937478506</v>
      </c>
      <c r="D80" s="264">
        <v>99.421701864422033</v>
      </c>
      <c r="E80" s="264">
        <v>101.07573291659151</v>
      </c>
      <c r="F80" s="264">
        <v>118.2126133337875</v>
      </c>
      <c r="G80" s="264">
        <v>108.59505156970501</v>
      </c>
      <c r="H80" s="264">
        <v>99.807580451469107</v>
      </c>
      <c r="I80" s="264">
        <v>98.1165605390389</v>
      </c>
      <c r="J80" s="264">
        <v>108.339311618925</v>
      </c>
      <c r="K80" s="264">
        <v>80.235354796669597</v>
      </c>
      <c r="L80" s="264">
        <v>90.019824932178551</v>
      </c>
      <c r="M80" s="264">
        <v>90.900040382972065</v>
      </c>
      <c r="N80" s="264">
        <v>83.556274941811992</v>
      </c>
      <c r="O80" s="264">
        <v>79.061795660382103</v>
      </c>
      <c r="P80" s="264">
        <v>78.346359336075182</v>
      </c>
      <c r="Q80" s="264">
        <v>71.129996824021021</v>
      </c>
      <c r="R80" s="264">
        <v>74.644393141911721</v>
      </c>
      <c r="S80" s="264">
        <v>84.011591504885573</v>
      </c>
      <c r="T80" s="264">
        <v>82.01296163740453</v>
      </c>
      <c r="U80" s="264">
        <v>75.006716908649523</v>
      </c>
      <c r="V80" s="264">
        <v>76.240502938008802</v>
      </c>
      <c r="W80" s="264">
        <v>73.281866301894823</v>
      </c>
      <c r="DA80" s="72" t="s">
        <v>1524</v>
      </c>
    </row>
    <row r="81" spans="1:105" ht="12" customHeight="1" x14ac:dyDescent="0.25">
      <c r="A81" s="59" t="s">
        <v>30</v>
      </c>
      <c r="B81" s="232">
        <v>28.799365151696541</v>
      </c>
      <c r="C81" s="232">
        <v>36.89361677317433</v>
      </c>
      <c r="D81" s="232">
        <v>37.040623928951739</v>
      </c>
      <c r="E81" s="232">
        <v>34.815662479069474</v>
      </c>
      <c r="F81" s="232">
        <v>37.732652605717277</v>
      </c>
      <c r="G81" s="232">
        <v>36.924018716102687</v>
      </c>
      <c r="H81" s="232">
        <v>33.022008273853807</v>
      </c>
      <c r="I81" s="232">
        <v>32.354545426765029</v>
      </c>
      <c r="J81" s="232">
        <v>38.477930033413642</v>
      </c>
      <c r="K81" s="232">
        <v>23.436485095559281</v>
      </c>
      <c r="L81" s="232">
        <v>30.06122387897334</v>
      </c>
      <c r="M81" s="232">
        <v>25.842634533048461</v>
      </c>
      <c r="N81" s="232">
        <v>16.964632386023879</v>
      </c>
      <c r="O81" s="232">
        <v>13.37631310931776</v>
      </c>
      <c r="P81" s="232">
        <v>14.04072458943002</v>
      </c>
      <c r="Q81" s="232">
        <v>10.311011810212131</v>
      </c>
      <c r="R81" s="232">
        <v>11.090103400965701</v>
      </c>
      <c r="S81" s="232">
        <v>15.005866641272281</v>
      </c>
      <c r="T81" s="232">
        <v>13.8172803618474</v>
      </c>
      <c r="U81" s="232">
        <v>11.428025001997691</v>
      </c>
      <c r="V81" s="232">
        <v>9.3573058478120767</v>
      </c>
      <c r="W81" s="232">
        <v>9.6537585802986694</v>
      </c>
      <c r="DA81" s="71" t="s">
        <v>1525</v>
      </c>
    </row>
    <row r="82" spans="1:105" ht="12" customHeight="1" x14ac:dyDescent="0.25">
      <c r="A82" s="59" t="s">
        <v>33</v>
      </c>
      <c r="B82" s="297">
        <v>6.2825083747536379</v>
      </c>
      <c r="C82" s="297">
        <v>7.3500957519517334</v>
      </c>
      <c r="D82" s="297">
        <v>8.1974181658758418</v>
      </c>
      <c r="E82" s="297">
        <v>8.2046182617889247</v>
      </c>
      <c r="F82" s="297">
        <v>11.55471528477292</v>
      </c>
      <c r="G82" s="297">
        <v>9.5256346889084291</v>
      </c>
      <c r="H82" s="297">
        <v>8.8075301934015453</v>
      </c>
      <c r="I82" s="297">
        <v>9.481940564705635</v>
      </c>
      <c r="J82" s="297">
        <v>9.0201077598062511</v>
      </c>
      <c r="K82" s="297">
        <v>5.5726577182980392</v>
      </c>
      <c r="L82" s="297">
        <v>5.4262092263104886</v>
      </c>
      <c r="M82" s="297">
        <v>5.0588504808170942</v>
      </c>
      <c r="N82" s="297">
        <v>6.0464669006332414</v>
      </c>
      <c r="O82" s="297">
        <v>4.6393840496750469</v>
      </c>
      <c r="P82" s="297">
        <v>4.0975814611587662</v>
      </c>
      <c r="Q82" s="297">
        <v>4.0843002958895536</v>
      </c>
      <c r="R82" s="297">
        <v>3.7912825143713058</v>
      </c>
      <c r="S82" s="297">
        <v>5.9886349643444259</v>
      </c>
      <c r="T82" s="297">
        <v>5.7188503905036896</v>
      </c>
      <c r="U82" s="297">
        <v>5.3945269397863891</v>
      </c>
      <c r="V82" s="297">
        <v>5.4803223047791656</v>
      </c>
      <c r="W82" s="297">
        <v>6.1382847079900484</v>
      </c>
      <c r="DA82" s="122" t="s">
        <v>1526</v>
      </c>
    </row>
    <row r="83" spans="1:105" ht="12" customHeight="1" x14ac:dyDescent="0.25">
      <c r="A83" s="59" t="s">
        <v>160</v>
      </c>
      <c r="B83" s="297">
        <v>5.04523427662195</v>
      </c>
      <c r="C83" s="297">
        <v>5.3982632058744358</v>
      </c>
      <c r="D83" s="297">
        <v>5.7187989613751444</v>
      </c>
      <c r="E83" s="297">
        <v>6.3323469533495089</v>
      </c>
      <c r="F83" s="297">
        <v>6.3963694059335729</v>
      </c>
      <c r="G83" s="297">
        <v>5.9100912097806866</v>
      </c>
      <c r="H83" s="297">
        <v>5.55677573961042</v>
      </c>
      <c r="I83" s="297">
        <v>6.435134836012474</v>
      </c>
      <c r="J83" s="297">
        <v>5.7098733114637064</v>
      </c>
      <c r="K83" s="297">
        <v>6.1269675418102594</v>
      </c>
      <c r="L83" s="297">
        <v>5.6802373829014634</v>
      </c>
      <c r="M83" s="297">
        <v>5.6327513220673397</v>
      </c>
      <c r="N83" s="297">
        <v>4.9283109286250744</v>
      </c>
      <c r="O83" s="297">
        <v>3.4301202222944012</v>
      </c>
      <c r="P83" s="297">
        <v>3.78386260741402</v>
      </c>
      <c r="Q83" s="297">
        <v>3.2299909851030999</v>
      </c>
      <c r="R83" s="297">
        <v>3.2288436932666942</v>
      </c>
      <c r="S83" s="297">
        <v>2.5965844253935781</v>
      </c>
      <c r="T83" s="297">
        <v>3.6221514115943898</v>
      </c>
      <c r="U83" s="297">
        <v>2.4871310862839691</v>
      </c>
      <c r="V83" s="297">
        <v>2.5262334656787391</v>
      </c>
      <c r="W83" s="297">
        <v>2.5161604214913149</v>
      </c>
      <c r="DA83" s="122" t="s">
        <v>1527</v>
      </c>
    </row>
    <row r="84" spans="1:105" ht="12" customHeight="1" x14ac:dyDescent="0.25">
      <c r="A84" s="59" t="s">
        <v>70</v>
      </c>
      <c r="B84" s="297">
        <v>4.4246197049559566</v>
      </c>
      <c r="C84" s="297">
        <v>4.184793773463972</v>
      </c>
      <c r="D84" s="297">
        <v>5.2506114803885042</v>
      </c>
      <c r="E84" s="297">
        <v>4.963257913315589</v>
      </c>
      <c r="F84" s="297">
        <v>5.2953336637888642</v>
      </c>
      <c r="G84" s="297">
        <v>4.8423582351713774</v>
      </c>
      <c r="H84" s="297">
        <v>4.863266906372723</v>
      </c>
      <c r="I84" s="297">
        <v>4.6257687789091531</v>
      </c>
      <c r="J84" s="297">
        <v>5.2256378676991959</v>
      </c>
      <c r="K84" s="297">
        <v>5.2667549956525557</v>
      </c>
      <c r="L84" s="297">
        <v>4.1209918845979834</v>
      </c>
      <c r="M84" s="297">
        <v>3.843602345366143</v>
      </c>
      <c r="N84" s="297">
        <v>3.2797240527378539</v>
      </c>
      <c r="O84" s="297">
        <v>3.7759671111186561</v>
      </c>
      <c r="P84" s="297">
        <v>2.4739055554251301</v>
      </c>
      <c r="Q84" s="297">
        <v>1.7800196206682639</v>
      </c>
      <c r="R84" s="297">
        <v>0.76340847834745529</v>
      </c>
      <c r="S84" s="297">
        <v>0.92215649241253272</v>
      </c>
      <c r="T84" s="297">
        <v>1.247526339935854</v>
      </c>
      <c r="U84" s="297">
        <v>0.58837564091674377</v>
      </c>
      <c r="V84" s="297">
        <v>0.59773325529679366</v>
      </c>
      <c r="W84" s="297">
        <v>0.89268955189590105</v>
      </c>
      <c r="DA84" s="122" t="s">
        <v>1528</v>
      </c>
    </row>
    <row r="85" spans="1:105" ht="12" customHeight="1" x14ac:dyDescent="0.25">
      <c r="A85" s="59" t="s">
        <v>34</v>
      </c>
      <c r="B85" s="297">
        <v>14.18895591000754</v>
      </c>
      <c r="C85" s="297">
        <v>9.1602222102870705</v>
      </c>
      <c r="D85" s="297">
        <v>21.5375850161345</v>
      </c>
      <c r="E85" s="297">
        <v>23.943142665629129</v>
      </c>
      <c r="F85" s="297">
        <v>32.630355245019842</v>
      </c>
      <c r="G85" s="297">
        <v>28.35858095588863</v>
      </c>
      <c r="H85" s="297">
        <v>24.89536754412493</v>
      </c>
      <c r="I85" s="297">
        <v>23.29321351813919</v>
      </c>
      <c r="J85" s="297">
        <v>21.94800996523626</v>
      </c>
      <c r="K85" s="297">
        <v>18.986451431173911</v>
      </c>
      <c r="L85" s="297">
        <v>22.792665915424038</v>
      </c>
      <c r="M85" s="297">
        <v>27.197871044209741</v>
      </c>
      <c r="N85" s="297">
        <v>31.31542004795288</v>
      </c>
      <c r="O85" s="297">
        <v>28.089620350736759</v>
      </c>
      <c r="P85" s="297">
        <v>27.74026683417333</v>
      </c>
      <c r="Q85" s="297">
        <v>26.050270959426541</v>
      </c>
      <c r="R85" s="297">
        <v>27.889445456673759</v>
      </c>
      <c r="S85" s="297">
        <v>29.19046789914929</v>
      </c>
      <c r="T85" s="297">
        <v>28.142037006299269</v>
      </c>
      <c r="U85" s="297">
        <v>28.17945335188324</v>
      </c>
      <c r="V85" s="297">
        <v>29.826868241686959</v>
      </c>
      <c r="W85" s="297">
        <v>26.424240833587419</v>
      </c>
      <c r="DA85" s="122" t="s">
        <v>1529</v>
      </c>
    </row>
    <row r="86" spans="1:105" ht="12" customHeight="1" x14ac:dyDescent="0.25">
      <c r="A86" s="59" t="s">
        <v>162</v>
      </c>
      <c r="B86" s="297">
        <v>15.65868479964832</v>
      </c>
      <c r="C86" s="297">
        <v>18.699323965779492</v>
      </c>
      <c r="D86" s="297">
        <v>19.749844393232561</v>
      </c>
      <c r="E86" s="297">
        <v>20.80210295120656</v>
      </c>
      <c r="F86" s="297">
        <v>22.3073174552331</v>
      </c>
      <c r="G86" s="297">
        <v>21.20567590952745</v>
      </c>
      <c r="H86" s="297">
        <v>20.882222362146329</v>
      </c>
      <c r="I86" s="297">
        <v>20.849157778301759</v>
      </c>
      <c r="J86" s="297">
        <v>23.015393169875839</v>
      </c>
      <c r="K86" s="297">
        <v>16.446928564723969</v>
      </c>
      <c r="L86" s="297">
        <v>14.76440540825422</v>
      </c>
      <c r="M86" s="297">
        <v>14.56097040925574</v>
      </c>
      <c r="N86" s="297">
        <v>9.1923096085098859</v>
      </c>
      <c r="O86" s="297">
        <v>8.9245773114269955</v>
      </c>
      <c r="P86" s="297">
        <v>8.0805356202507816</v>
      </c>
      <c r="Q86" s="297">
        <v>7.6425279524724026</v>
      </c>
      <c r="R86" s="297">
        <v>7.1906268148177226</v>
      </c>
      <c r="S86" s="297">
        <v>8.4789697942196334</v>
      </c>
      <c r="T86" s="297">
        <v>9.7810117622162132</v>
      </c>
      <c r="U86" s="297">
        <v>9.9752942909703002</v>
      </c>
      <c r="V86" s="297">
        <v>9.2879201897357451</v>
      </c>
      <c r="W86" s="297">
        <v>10.00833430383704</v>
      </c>
      <c r="DA86" s="122" t="s">
        <v>1530</v>
      </c>
    </row>
    <row r="87" spans="1:105" ht="12" customHeight="1" x14ac:dyDescent="0.25">
      <c r="A87" s="59" t="s">
        <v>73</v>
      </c>
      <c r="B87" s="297">
        <v>1.493949714449641</v>
      </c>
      <c r="C87" s="297">
        <v>1.994666256947478</v>
      </c>
      <c r="D87" s="297">
        <v>1.926819918463752</v>
      </c>
      <c r="E87" s="297">
        <v>2.0146016922323731</v>
      </c>
      <c r="F87" s="297">
        <v>2.2958696733219099</v>
      </c>
      <c r="G87" s="297">
        <v>1.828691854325718</v>
      </c>
      <c r="H87" s="297">
        <v>1.780409431959336</v>
      </c>
      <c r="I87" s="297">
        <v>1.0767996362056449</v>
      </c>
      <c r="J87" s="297">
        <v>4.9423595114300918</v>
      </c>
      <c r="K87" s="297">
        <v>4.3991094494515899</v>
      </c>
      <c r="L87" s="297">
        <v>7.1740912357170101</v>
      </c>
      <c r="M87" s="297">
        <v>8.7633602482075315</v>
      </c>
      <c r="N87" s="297">
        <v>11.82941101732917</v>
      </c>
      <c r="O87" s="297">
        <v>16.82581350581248</v>
      </c>
      <c r="P87" s="297">
        <v>18.129482668223151</v>
      </c>
      <c r="Q87" s="297">
        <v>18.031875200249029</v>
      </c>
      <c r="R87" s="297">
        <v>20.690682783469079</v>
      </c>
      <c r="S87" s="297">
        <v>21.828911288093831</v>
      </c>
      <c r="T87" s="297">
        <v>19.684104365007709</v>
      </c>
      <c r="U87" s="297">
        <v>16.953910596811198</v>
      </c>
      <c r="V87" s="297">
        <v>19.164119633019329</v>
      </c>
      <c r="W87" s="297">
        <v>17.648397902794439</v>
      </c>
      <c r="DA87" s="122" t="s">
        <v>1531</v>
      </c>
    </row>
    <row r="88" spans="1:105" ht="12" customHeight="1" x14ac:dyDescent="0.25">
      <c r="A88" s="60" t="s">
        <v>1532</v>
      </c>
      <c r="B88" s="264">
        <v>5.7772361766386968</v>
      </c>
      <c r="C88" s="264">
        <v>6.7101825092526184</v>
      </c>
      <c r="D88" s="264">
        <v>8.0413987580789001</v>
      </c>
      <c r="E88" s="264">
        <v>8.5146377319052782</v>
      </c>
      <c r="F88" s="264">
        <v>9.4025807350400186</v>
      </c>
      <c r="G88" s="264">
        <v>9.2151474300627818</v>
      </c>
      <c r="H88" s="264">
        <v>8.9186447361318955</v>
      </c>
      <c r="I88" s="264">
        <v>8.5560989820894608</v>
      </c>
      <c r="J88" s="264">
        <v>9.5605814281268504</v>
      </c>
      <c r="K88" s="264">
        <v>7.9558072399801238</v>
      </c>
      <c r="L88" s="264">
        <v>9.2320645946410558</v>
      </c>
      <c r="M88" s="264">
        <v>9.9212249484544124</v>
      </c>
      <c r="N88" s="264">
        <v>9.0432696989780776</v>
      </c>
      <c r="O88" s="264">
        <v>8.5170063621992611</v>
      </c>
      <c r="P88" s="264">
        <v>7.8991176048637914</v>
      </c>
      <c r="Q88" s="264">
        <v>7.04187078607929</v>
      </c>
      <c r="R88" s="264">
        <v>8.1252926958539788</v>
      </c>
      <c r="S88" s="264">
        <v>11.412691829939959</v>
      </c>
      <c r="T88" s="264">
        <v>11.297113238933241</v>
      </c>
      <c r="U88" s="264">
        <v>10.72381114309001</v>
      </c>
      <c r="V88" s="264">
        <v>10.50759470011802</v>
      </c>
      <c r="W88" s="264">
        <v>10.38699396668936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14.16995572883563</v>
      </c>
      <c r="C89" s="263">
        <f t="shared" si="3"/>
        <v>16.178266832000951</v>
      </c>
      <c r="D89" s="263">
        <f t="shared" si="3"/>
        <v>19.022520899450271</v>
      </c>
      <c r="E89" s="263">
        <f t="shared" si="3"/>
        <v>19.676629076369409</v>
      </c>
      <c r="F89" s="263">
        <f t="shared" si="3"/>
        <v>22.261371330071967</v>
      </c>
      <c r="G89" s="263">
        <f t="shared" si="3"/>
        <v>21.137619878879129</v>
      </c>
      <c r="H89" s="263">
        <f t="shared" si="3"/>
        <v>19.953034298455055</v>
      </c>
      <c r="I89" s="263">
        <f t="shared" si="3"/>
        <v>19.426801947058411</v>
      </c>
      <c r="J89" s="263">
        <f t="shared" si="3"/>
        <v>21.61778764446526</v>
      </c>
      <c r="K89" s="263">
        <f t="shared" si="3"/>
        <v>16.861652246526774</v>
      </c>
      <c r="L89" s="263">
        <f t="shared" si="3"/>
        <v>19.189215092696376</v>
      </c>
      <c r="M89" s="263">
        <f t="shared" si="3"/>
        <v>19.871951416834811</v>
      </c>
      <c r="N89" s="263">
        <f t="shared" si="3"/>
        <v>17.833016512991353</v>
      </c>
      <c r="O89" s="263">
        <f t="shared" si="3"/>
        <v>16.670291428784061</v>
      </c>
      <c r="P89" s="263">
        <f t="shared" si="3"/>
        <v>15.851036484083645</v>
      </c>
      <c r="Q89" s="263">
        <f t="shared" si="3"/>
        <v>14.091506817900953</v>
      </c>
      <c r="R89" s="263">
        <f t="shared" si="3"/>
        <v>15.597748444102475</v>
      </c>
      <c r="S89" s="263">
        <f t="shared" si="3"/>
        <v>20.382223226992807</v>
      </c>
      <c r="T89" s="263">
        <f t="shared" si="3"/>
        <v>20.162372240008413</v>
      </c>
      <c r="U89" s="263">
        <f t="shared" si="3"/>
        <v>18.817090463376715</v>
      </c>
      <c r="V89" s="263">
        <f t="shared" si="3"/>
        <v>18.562082283192495</v>
      </c>
      <c r="W89" s="263">
        <f t="shared" si="3"/>
        <v>18.303010409978249</v>
      </c>
      <c r="DA89" s="70"/>
    </row>
    <row r="90" spans="1:105" ht="12" customHeight="1" x14ac:dyDescent="0.25">
      <c r="A90" s="60" t="s">
        <v>1535</v>
      </c>
      <c r="B90" s="264">
        <v>8.0605960008681183</v>
      </c>
      <c r="C90" s="264">
        <v>9.0823272622962712</v>
      </c>
      <c r="D90" s="264">
        <v>10.51883570690226</v>
      </c>
      <c r="E90" s="264">
        <v>10.67249920058504</v>
      </c>
      <c r="F90" s="264">
        <v>12.31825210744076</v>
      </c>
      <c r="G90" s="264">
        <v>11.392709185395161</v>
      </c>
      <c r="H90" s="264">
        <v>10.521671738048999</v>
      </c>
      <c r="I90" s="264">
        <v>10.3788272838356</v>
      </c>
      <c r="J90" s="264">
        <v>11.507584535729659</v>
      </c>
      <c r="K90" s="264">
        <v>8.4484790839080102</v>
      </c>
      <c r="L90" s="264">
        <v>9.4264146954118537</v>
      </c>
      <c r="M90" s="264">
        <v>9.3803720008346598</v>
      </c>
      <c r="N90" s="264">
        <v>8.2698645110889135</v>
      </c>
      <c r="O90" s="264">
        <v>7.6636567541501996</v>
      </c>
      <c r="P90" s="264">
        <v>7.4978119479678771</v>
      </c>
      <c r="Q90" s="264">
        <v>6.6448107724825149</v>
      </c>
      <c r="R90" s="264">
        <v>7.0053463929748814</v>
      </c>
      <c r="S90" s="264">
        <v>8.3134350172461389</v>
      </c>
      <c r="T90" s="264">
        <v>8.215807039278932</v>
      </c>
      <c r="U90" s="264">
        <v>7.4767855278008346</v>
      </c>
      <c r="V90" s="264">
        <v>7.4504237087536138</v>
      </c>
      <c r="W90" s="264">
        <v>7.3188857014650388</v>
      </c>
      <c r="DA90" s="72" t="s">
        <v>1536</v>
      </c>
    </row>
    <row r="91" spans="1:105" ht="12" customHeight="1" x14ac:dyDescent="0.25">
      <c r="A91" s="59" t="s">
        <v>30</v>
      </c>
      <c r="B91" s="232">
        <v>3.8554801183400889</v>
      </c>
      <c r="C91" s="232">
        <v>4.6201289134811718</v>
      </c>
      <c r="D91" s="232">
        <v>5.1295168909152418</v>
      </c>
      <c r="E91" s="232">
        <v>4.9464866818844602</v>
      </c>
      <c r="F91" s="232">
        <v>5.5807477827134138</v>
      </c>
      <c r="G91" s="232">
        <v>5.365087671709202</v>
      </c>
      <c r="H91" s="232">
        <v>4.7509662647055277</v>
      </c>
      <c r="I91" s="232">
        <v>4.5534638669891443</v>
      </c>
      <c r="J91" s="232">
        <v>5.436387766043981</v>
      </c>
      <c r="K91" s="232">
        <v>3.4829089164784861</v>
      </c>
      <c r="L91" s="232">
        <v>4.718652568558662</v>
      </c>
      <c r="M91" s="232">
        <v>4.4124277430558108</v>
      </c>
      <c r="N91" s="232">
        <v>3.4716703451996391</v>
      </c>
      <c r="O91" s="232">
        <v>3.0021199006432431</v>
      </c>
      <c r="P91" s="232">
        <v>3.2415548643745238</v>
      </c>
      <c r="Q91" s="232">
        <v>2.533093043212054</v>
      </c>
      <c r="R91" s="232">
        <v>2.9807100315497879</v>
      </c>
      <c r="S91" s="232">
        <v>3.7812043641877562</v>
      </c>
      <c r="T91" s="232">
        <v>3.3205811004638019</v>
      </c>
      <c r="U91" s="232">
        <v>2.860237753051035</v>
      </c>
      <c r="V91" s="232">
        <v>2.5584269362828311</v>
      </c>
      <c r="W91" s="232">
        <v>2.4189190036016122</v>
      </c>
      <c r="DA91" s="71" t="s">
        <v>1537</v>
      </c>
    </row>
    <row r="92" spans="1:105" ht="12" customHeight="1" x14ac:dyDescent="0.25">
      <c r="A92" s="59" t="s">
        <v>33</v>
      </c>
      <c r="B92" s="297">
        <v>0.84106319721220857</v>
      </c>
      <c r="C92" s="297">
        <v>0.92044079357214892</v>
      </c>
      <c r="D92" s="297">
        <v>1.1352075230808769</v>
      </c>
      <c r="E92" s="297">
        <v>1.165683260695767</v>
      </c>
      <c r="F92" s="297">
        <v>1.708969480073359</v>
      </c>
      <c r="G92" s="297">
        <v>1.384081879808513</v>
      </c>
      <c r="H92" s="297">
        <v>1.2671633559415449</v>
      </c>
      <c r="I92" s="297">
        <v>1.334454654850723</v>
      </c>
      <c r="J92" s="297">
        <v>1.274413759555836</v>
      </c>
      <c r="K92" s="297">
        <v>0.8281557228571147</v>
      </c>
      <c r="L92" s="297">
        <v>0.85174163920770973</v>
      </c>
      <c r="M92" s="297">
        <v>0.86375915663639735</v>
      </c>
      <c r="N92" s="297">
        <v>1.237358956829095</v>
      </c>
      <c r="O92" s="297">
        <v>1.041242610608019</v>
      </c>
      <c r="P92" s="297">
        <v>0.94600068771303181</v>
      </c>
      <c r="Q92" s="297">
        <v>1.0033848138608541</v>
      </c>
      <c r="R92" s="297">
        <v>1.0189908438583011</v>
      </c>
      <c r="S92" s="297">
        <v>1.509026649645516</v>
      </c>
      <c r="T92" s="297">
        <v>1.3743592100455579</v>
      </c>
      <c r="U92" s="297">
        <v>1.3501571452924459</v>
      </c>
      <c r="V92" s="297">
        <v>1.4984018297678079</v>
      </c>
      <c r="W92" s="297">
        <v>1.538055194375384</v>
      </c>
      <c r="DA92" s="122" t="s">
        <v>1538</v>
      </c>
    </row>
    <row r="93" spans="1:105" ht="12" customHeight="1" x14ac:dyDescent="0.25">
      <c r="A93" s="59" t="s">
        <v>160</v>
      </c>
      <c r="B93" s="297">
        <v>0.67542462632159728</v>
      </c>
      <c r="C93" s="297">
        <v>0.67601591010661322</v>
      </c>
      <c r="D93" s="297">
        <v>0.79195955025999842</v>
      </c>
      <c r="E93" s="297">
        <v>0.89967754853568294</v>
      </c>
      <c r="F93" s="297">
        <v>0.94603803110759699</v>
      </c>
      <c r="G93" s="297">
        <v>0.85874069483241966</v>
      </c>
      <c r="H93" s="297">
        <v>0.799468459352494</v>
      </c>
      <c r="I93" s="297">
        <v>0.90565803254172617</v>
      </c>
      <c r="J93" s="297">
        <v>0.80672441030862951</v>
      </c>
      <c r="K93" s="297">
        <v>0.91053201004056006</v>
      </c>
      <c r="L93" s="297">
        <v>0.89161595099255553</v>
      </c>
      <c r="M93" s="297">
        <v>0.96174823706305634</v>
      </c>
      <c r="N93" s="297">
        <v>1.008537674941097</v>
      </c>
      <c r="O93" s="297">
        <v>0.76984084454300439</v>
      </c>
      <c r="P93" s="297">
        <v>0.87357302417436744</v>
      </c>
      <c r="Q93" s="297">
        <v>0.79350774149040471</v>
      </c>
      <c r="R93" s="297">
        <v>0.8678229984752206</v>
      </c>
      <c r="S93" s="297">
        <v>0.65429185771090614</v>
      </c>
      <c r="T93" s="297">
        <v>0.87047864741672587</v>
      </c>
      <c r="U93" s="297">
        <v>0.62248605761124154</v>
      </c>
      <c r="V93" s="297">
        <v>0.69070989567395991</v>
      </c>
      <c r="W93" s="297">
        <v>0.63046824809527002</v>
      </c>
      <c r="DA93" s="122" t="s">
        <v>1539</v>
      </c>
    </row>
    <row r="94" spans="1:105" ht="12" customHeight="1" x14ac:dyDescent="0.25">
      <c r="A94" s="59" t="s">
        <v>70</v>
      </c>
      <c r="B94" s="297">
        <v>0.59234060243402797</v>
      </c>
      <c r="C94" s="297">
        <v>0.52405506428404725</v>
      </c>
      <c r="D94" s="297">
        <v>0.72712328841833684</v>
      </c>
      <c r="E94" s="297">
        <v>0.70516220053927292</v>
      </c>
      <c r="F94" s="297">
        <v>0.7831922635208447</v>
      </c>
      <c r="G94" s="297">
        <v>0.7035982911087536</v>
      </c>
      <c r="H94" s="297">
        <v>0.69969145476624106</v>
      </c>
      <c r="I94" s="297">
        <v>0.65101427678798152</v>
      </c>
      <c r="J94" s="297">
        <v>0.73830878503772113</v>
      </c>
      <c r="K94" s="297">
        <v>0.78269535130682322</v>
      </c>
      <c r="L94" s="297">
        <v>0.64686418023283054</v>
      </c>
      <c r="M94" s="297">
        <v>0.65626504140974529</v>
      </c>
      <c r="N94" s="297">
        <v>0.67116813823259236</v>
      </c>
      <c r="O94" s="297">
        <v>0.84746117377943631</v>
      </c>
      <c r="P94" s="297">
        <v>0.57114577927327859</v>
      </c>
      <c r="Q94" s="297">
        <v>0.43729513658688912</v>
      </c>
      <c r="R94" s="297">
        <v>0.2051828758767274</v>
      </c>
      <c r="S94" s="297">
        <v>0.2323665961407417</v>
      </c>
      <c r="T94" s="297">
        <v>0.29980663909521449</v>
      </c>
      <c r="U94" s="297">
        <v>0.1472602852051417</v>
      </c>
      <c r="V94" s="297">
        <v>0.1634291842048648</v>
      </c>
      <c r="W94" s="297">
        <v>0.22367906794400019</v>
      </c>
      <c r="DA94" s="122" t="s">
        <v>1540</v>
      </c>
    </row>
    <row r="95" spans="1:105" ht="12" customHeight="1" x14ac:dyDescent="0.25">
      <c r="A95" s="59" t="s">
        <v>162</v>
      </c>
      <c r="B95" s="297">
        <v>2.0962874565601939</v>
      </c>
      <c r="C95" s="297">
        <v>2.3416865808522891</v>
      </c>
      <c r="D95" s="297">
        <v>2.7350284542278001</v>
      </c>
      <c r="E95" s="297">
        <v>2.9554895089298561</v>
      </c>
      <c r="F95" s="297">
        <v>3.299304550025548</v>
      </c>
      <c r="G95" s="297">
        <v>3.081200647936269</v>
      </c>
      <c r="H95" s="297">
        <v>3.0043822032831882</v>
      </c>
      <c r="I95" s="297">
        <v>2.9342364526660241</v>
      </c>
      <c r="J95" s="297">
        <v>3.2517498147834978</v>
      </c>
      <c r="K95" s="297">
        <v>2.4441870832250272</v>
      </c>
      <c r="L95" s="297">
        <v>2.3175403564200958</v>
      </c>
      <c r="M95" s="297">
        <v>2.4861718226696499</v>
      </c>
      <c r="N95" s="297">
        <v>1.8811293958864901</v>
      </c>
      <c r="O95" s="297">
        <v>2.0029922245764968</v>
      </c>
      <c r="P95" s="297">
        <v>1.8655375924326749</v>
      </c>
      <c r="Q95" s="297">
        <v>1.8775300373323129</v>
      </c>
      <c r="R95" s="297">
        <v>1.932639643214844</v>
      </c>
      <c r="S95" s="297">
        <v>2.1365455495612191</v>
      </c>
      <c r="T95" s="297">
        <v>2.3505814422576319</v>
      </c>
      <c r="U95" s="297">
        <v>2.4966442866409722</v>
      </c>
      <c r="V95" s="297">
        <v>2.5394558628241501</v>
      </c>
      <c r="W95" s="297">
        <v>2.5077641874487728</v>
      </c>
      <c r="DA95" s="122" t="s">
        <v>1541</v>
      </c>
    </row>
    <row r="96" spans="1:105" ht="12" customHeight="1" x14ac:dyDescent="0.25">
      <c r="A96" s="61" t="s">
        <v>1542</v>
      </c>
      <c r="B96" s="265">
        <v>6.1093597279675116</v>
      </c>
      <c r="C96" s="265">
        <v>7.0959395697046812</v>
      </c>
      <c r="D96" s="265">
        <v>8.5036851925480121</v>
      </c>
      <c r="E96" s="265">
        <v>9.0041298757843666</v>
      </c>
      <c r="F96" s="265">
        <v>9.9431192226312053</v>
      </c>
      <c r="G96" s="265">
        <v>9.7449106934839662</v>
      </c>
      <c r="H96" s="265">
        <v>9.4313625604060558</v>
      </c>
      <c r="I96" s="265">
        <v>9.0479746632228117</v>
      </c>
      <c r="J96" s="265">
        <v>10.1102031087356</v>
      </c>
      <c r="K96" s="265">
        <v>8.4131731626187616</v>
      </c>
      <c r="L96" s="265">
        <v>9.7628003972845221</v>
      </c>
      <c r="M96" s="265">
        <v>10.49157941600015</v>
      </c>
      <c r="N96" s="265">
        <v>9.5631520019024396</v>
      </c>
      <c r="O96" s="265">
        <v>9.0066346746338599</v>
      </c>
      <c r="P96" s="265">
        <v>8.3532245361157678</v>
      </c>
      <c r="Q96" s="265">
        <v>7.4466960454184381</v>
      </c>
      <c r="R96" s="265">
        <v>8.5924020511275927</v>
      </c>
      <c r="S96" s="265">
        <v>12.068788209746669</v>
      </c>
      <c r="T96" s="265">
        <v>11.946565200729481</v>
      </c>
      <c r="U96" s="265">
        <v>11.34030493557588</v>
      </c>
      <c r="V96" s="265">
        <v>11.111658574438881</v>
      </c>
      <c r="W96" s="265">
        <v>10.98412470851321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137.6920276464549</v>
      </c>
      <c r="C99" s="225">
        <v>130.13679941896379</v>
      </c>
      <c r="D99" s="225">
        <v>120.242521283042</v>
      </c>
      <c r="E99" s="225">
        <v>110.9325984491535</v>
      </c>
      <c r="F99" s="225">
        <v>117.8838021671783</v>
      </c>
      <c r="G99" s="225">
        <v>113.0309928655966</v>
      </c>
      <c r="H99" s="225">
        <v>119.87575878220549</v>
      </c>
      <c r="I99" s="225">
        <v>122.3249181911352</v>
      </c>
      <c r="J99" s="225">
        <v>101.6026497155267</v>
      </c>
      <c r="K99" s="225">
        <v>63.664739588997932</v>
      </c>
      <c r="L99" s="225">
        <v>56.326654573637803</v>
      </c>
      <c r="M99" s="225">
        <v>57.910768823813839</v>
      </c>
      <c r="N99" s="225">
        <v>52.460031455703962</v>
      </c>
      <c r="O99" s="225">
        <v>52.047662451622507</v>
      </c>
      <c r="P99" s="225">
        <v>49.598935652843778</v>
      </c>
      <c r="Q99" s="225">
        <v>50.401458489125737</v>
      </c>
      <c r="R99" s="225">
        <v>41.771518601915652</v>
      </c>
      <c r="S99" s="225">
        <v>23.387478578132448</v>
      </c>
      <c r="T99" s="225">
        <v>21.663934246594859</v>
      </c>
      <c r="U99" s="225">
        <v>21.691408753953141</v>
      </c>
      <c r="V99" s="225">
        <v>19.727846924778191</v>
      </c>
      <c r="W99" s="225">
        <v>19.496339927543271</v>
      </c>
      <c r="DA99" s="89" t="s">
        <v>1544</v>
      </c>
    </row>
    <row r="100" spans="1:105" ht="12" customHeight="1" x14ac:dyDescent="0.25">
      <c r="A100" s="55" t="s">
        <v>92</v>
      </c>
      <c r="B100" s="261">
        <v>1.1690200812326521</v>
      </c>
      <c r="C100" s="261">
        <v>1.104875383335663</v>
      </c>
      <c r="D100" s="261">
        <v>1.0208719008695779</v>
      </c>
      <c r="E100" s="261">
        <v>0.94182965758266513</v>
      </c>
      <c r="F100" s="261">
        <v>1.000846122618902</v>
      </c>
      <c r="G100" s="261">
        <v>0.95964525121610011</v>
      </c>
      <c r="H100" s="261">
        <v>1.017758047901435</v>
      </c>
      <c r="I100" s="261">
        <v>1.0385516739415139</v>
      </c>
      <c r="J100" s="261">
        <v>0.8626173922648197</v>
      </c>
      <c r="K100" s="261">
        <v>0.54052046671413678</v>
      </c>
      <c r="L100" s="261">
        <v>0.47821933797353561</v>
      </c>
      <c r="M100" s="261">
        <v>0.49166863784080839</v>
      </c>
      <c r="N100" s="261">
        <v>0.44539129303246811</v>
      </c>
      <c r="O100" s="261">
        <v>0.4418902359632676</v>
      </c>
      <c r="P100" s="261">
        <v>0.42110028283641182</v>
      </c>
      <c r="Q100" s="261">
        <v>0.42791378778077288</v>
      </c>
      <c r="R100" s="261">
        <v>0.35464467263719612</v>
      </c>
      <c r="S100" s="261">
        <v>0.19856220127246951</v>
      </c>
      <c r="T100" s="261">
        <v>0.18392912505951181</v>
      </c>
      <c r="U100" s="261">
        <v>0.18416238657334391</v>
      </c>
      <c r="V100" s="261">
        <v>0.16749153606537981</v>
      </c>
      <c r="W100" s="261">
        <v>0.16552601683143039</v>
      </c>
      <c r="DA100" s="67" t="s">
        <v>1545</v>
      </c>
    </row>
    <row r="101" spans="1:105" ht="12" customHeight="1" x14ac:dyDescent="0.25">
      <c r="A101" s="202" t="s">
        <v>93</v>
      </c>
      <c r="B101" s="226">
        <v>1.3106929468849311</v>
      </c>
      <c r="C101" s="226">
        <v>1.238774590251571</v>
      </c>
      <c r="D101" s="226">
        <v>1.1445907744646151</v>
      </c>
      <c r="E101" s="226">
        <v>1.055969447555601</v>
      </c>
      <c r="F101" s="226">
        <v>1.122138083762017</v>
      </c>
      <c r="G101" s="226">
        <v>1.075944102649028</v>
      </c>
      <c r="H101" s="226">
        <v>1.141099555461192</v>
      </c>
      <c r="I101" s="226">
        <v>1.1644131489814651</v>
      </c>
      <c r="J101" s="226">
        <v>0.9671574937443348</v>
      </c>
      <c r="K101" s="226">
        <v>0.60602582859154208</v>
      </c>
      <c r="L101" s="226">
        <v>0.5361744621914255</v>
      </c>
      <c r="M101" s="226">
        <v>0.55125367490947175</v>
      </c>
      <c r="N101" s="226">
        <v>0.49936800552311161</v>
      </c>
      <c r="O101" s="226">
        <v>0.49544265737818971</v>
      </c>
      <c r="P101" s="226">
        <v>0.47213318188936348</v>
      </c>
      <c r="Q101" s="226">
        <v>0.47977241154632821</v>
      </c>
      <c r="R101" s="226">
        <v>0.39762385483212231</v>
      </c>
      <c r="S101" s="226">
        <v>0.2226258392852854</v>
      </c>
      <c r="T101" s="226">
        <v>0.2062193890527711</v>
      </c>
      <c r="U101" s="226">
        <v>0.2064809193941807</v>
      </c>
      <c r="V101" s="226">
        <v>0.18778973818168879</v>
      </c>
      <c r="W101" s="226">
        <v>0.18558601881171211</v>
      </c>
      <c r="DA101" s="174" t="s">
        <v>1546</v>
      </c>
    </row>
    <row r="102" spans="1:105" ht="12" customHeight="1" x14ac:dyDescent="0.25">
      <c r="A102" s="202" t="s">
        <v>94</v>
      </c>
      <c r="B102" s="226">
        <v>2.5394631190657169</v>
      </c>
      <c r="C102" s="226">
        <v>2.4522724900701371</v>
      </c>
      <c r="D102" s="226">
        <v>2.320650839067953</v>
      </c>
      <c r="E102" s="226">
        <v>2.2052898914838641</v>
      </c>
      <c r="F102" s="226">
        <v>2.2726955466597749</v>
      </c>
      <c r="G102" s="226">
        <v>2.268245865937192</v>
      </c>
      <c r="H102" s="226">
        <v>2.483501926035935</v>
      </c>
      <c r="I102" s="226">
        <v>2.4869344212643831</v>
      </c>
      <c r="J102" s="226">
        <v>2.0765407437759968</v>
      </c>
      <c r="K102" s="226">
        <v>1.41427486361693</v>
      </c>
      <c r="L102" s="226">
        <v>1.2831829110872699</v>
      </c>
      <c r="M102" s="226">
        <v>1.384997886226681</v>
      </c>
      <c r="N102" s="226">
        <v>1.280537963815249</v>
      </c>
      <c r="O102" s="226">
        <v>1.2830990570403089</v>
      </c>
      <c r="P102" s="226">
        <v>1.183064896054131</v>
      </c>
      <c r="Q102" s="226">
        <v>1.2066983750656419</v>
      </c>
      <c r="R102" s="226">
        <v>1.0567514217400471</v>
      </c>
      <c r="S102" s="226">
        <v>0.6522324524660631</v>
      </c>
      <c r="T102" s="226">
        <v>0.60489002340621045</v>
      </c>
      <c r="U102" s="226">
        <v>0.61998207819681406</v>
      </c>
      <c r="V102" s="226">
        <v>0.55864251693963118</v>
      </c>
      <c r="W102" s="226">
        <v>0.55404412909025247</v>
      </c>
      <c r="DA102" s="174" t="s">
        <v>1547</v>
      </c>
    </row>
    <row r="103" spans="1:105" ht="12" customHeight="1" x14ac:dyDescent="0.25">
      <c r="A103" s="202" t="s">
        <v>95</v>
      </c>
      <c r="B103" s="226">
        <v>1.049239265714484</v>
      </c>
      <c r="C103" s="226">
        <v>0.99166699916287093</v>
      </c>
      <c r="D103" s="226">
        <v>0.91627073037744733</v>
      </c>
      <c r="E103" s="226">
        <v>0.84532735939673853</v>
      </c>
      <c r="F103" s="226">
        <v>0.89829684506578988</v>
      </c>
      <c r="G103" s="226">
        <v>0.86131752131295025</v>
      </c>
      <c r="H103" s="226">
        <v>0.91347593082328427</v>
      </c>
      <c r="I103" s="226">
        <v>0.93213898825753194</v>
      </c>
      <c r="J103" s="226">
        <v>0.77423138728132357</v>
      </c>
      <c r="K103" s="226">
        <v>0.48513734426254251</v>
      </c>
      <c r="L103" s="226">
        <v>0.42921975001211288</v>
      </c>
      <c r="M103" s="226">
        <v>0.44129099989366438</v>
      </c>
      <c r="N103" s="226">
        <v>0.39975535130607148</v>
      </c>
      <c r="O103" s="226">
        <v>0.39661302158266842</v>
      </c>
      <c r="P103" s="226">
        <v>0.37795326072547281</v>
      </c>
      <c r="Q103" s="226">
        <v>0.38406863636318239</v>
      </c>
      <c r="R103" s="226">
        <v>0.31830686391207508</v>
      </c>
      <c r="S103" s="226">
        <v>0.17821700551294009</v>
      </c>
      <c r="T103" s="226">
        <v>0.16508327206617299</v>
      </c>
      <c r="U103" s="226">
        <v>0.16529263300309929</v>
      </c>
      <c r="V103" s="226">
        <v>0.1503299208764024</v>
      </c>
      <c r="W103" s="226">
        <v>0.1485657938174367</v>
      </c>
      <c r="DA103" s="174" t="s">
        <v>1548</v>
      </c>
    </row>
    <row r="104" spans="1:105" ht="12" customHeight="1" x14ac:dyDescent="0.25">
      <c r="A104" s="56" t="s">
        <v>96</v>
      </c>
      <c r="B104" s="262">
        <v>1.134200455575942</v>
      </c>
      <c r="C104" s="262">
        <v>1.080012353236623</v>
      </c>
      <c r="D104" s="262">
        <v>1.0106235260996419</v>
      </c>
      <c r="E104" s="262">
        <v>0.94120627517098499</v>
      </c>
      <c r="F104" s="262">
        <v>0.99037303858290737</v>
      </c>
      <c r="G104" s="262">
        <v>0.96740427585849376</v>
      </c>
      <c r="H104" s="262">
        <v>1.038982757923981</v>
      </c>
      <c r="I104" s="262">
        <v>1.047888275650775</v>
      </c>
      <c r="J104" s="262">
        <v>0.87433357422004598</v>
      </c>
      <c r="K104" s="262">
        <v>0.57121567308173671</v>
      </c>
      <c r="L104" s="262">
        <v>0.52288747886648657</v>
      </c>
      <c r="M104" s="262">
        <v>0.5560802803518694</v>
      </c>
      <c r="N104" s="262">
        <v>0.5223355270115555</v>
      </c>
      <c r="O104" s="262">
        <v>0.52348576212158815</v>
      </c>
      <c r="P104" s="262">
        <v>0.48562521655883689</v>
      </c>
      <c r="Q104" s="262">
        <v>0.49224739651252292</v>
      </c>
      <c r="R104" s="262">
        <v>0.42990665576169962</v>
      </c>
      <c r="S104" s="262">
        <v>0.26849485473747758</v>
      </c>
      <c r="T104" s="262">
        <v>0.2429792670623887</v>
      </c>
      <c r="U104" s="262">
        <v>0.24784676637175251</v>
      </c>
      <c r="V104" s="262">
        <v>0.22407356356688321</v>
      </c>
      <c r="W104" s="262">
        <v>0.22062973794876739</v>
      </c>
      <c r="DA104" s="68" t="s">
        <v>1549</v>
      </c>
    </row>
    <row r="105" spans="1:105" ht="12" customHeight="1" x14ac:dyDescent="0.25">
      <c r="A105" s="37" t="s">
        <v>160</v>
      </c>
      <c r="B105" s="228">
        <v>0.13001535080816889</v>
      </c>
      <c r="C105" s="228">
        <v>0.1101260405259348</v>
      </c>
      <c r="D105" s="228">
        <v>9.5086991227420384E-2</v>
      </c>
      <c r="E105" s="228">
        <v>9.007679861460853E-2</v>
      </c>
      <c r="F105" s="228">
        <v>9.2624727598076273E-2</v>
      </c>
      <c r="G105" s="228">
        <v>8.1176146754509002E-2</v>
      </c>
      <c r="H105" s="228">
        <v>8.0633917696686055E-2</v>
      </c>
      <c r="I105" s="228">
        <v>9.7295325649382883E-2</v>
      </c>
      <c r="J105" s="228">
        <v>6.6354069030507334E-2</v>
      </c>
      <c r="K105" s="228">
        <v>4.9600021954724828E-2</v>
      </c>
      <c r="L105" s="228">
        <v>3.8070284256266823E-2</v>
      </c>
      <c r="M105" s="228">
        <v>3.5265175455967808E-2</v>
      </c>
      <c r="N105" s="228">
        <v>3.3577574545373148E-2</v>
      </c>
      <c r="O105" s="228">
        <v>2.5499383633734541E-2</v>
      </c>
      <c r="P105" s="228">
        <v>3.0468844403352829E-2</v>
      </c>
      <c r="Q105" s="228">
        <v>2.960672280527649E-2</v>
      </c>
      <c r="R105" s="228">
        <v>2.1130669256003511E-2</v>
      </c>
      <c r="S105" s="228">
        <v>5.8557926197587411E-3</v>
      </c>
      <c r="T105" s="228">
        <v>7.2489013523393854E-3</v>
      </c>
      <c r="U105" s="228">
        <v>5.0778920543692414E-3</v>
      </c>
      <c r="V105" s="228">
        <v>5.0161638139592339E-3</v>
      </c>
      <c r="W105" s="228">
        <v>4.7901428840273182E-3</v>
      </c>
      <c r="DA105" s="69" t="s">
        <v>1550</v>
      </c>
    </row>
    <row r="106" spans="1:105" ht="12" customHeight="1" x14ac:dyDescent="0.25">
      <c r="A106" s="37" t="s">
        <v>162</v>
      </c>
      <c r="B106" s="228">
        <v>0.40352326290463952</v>
      </c>
      <c r="C106" s="228">
        <v>0.38147130481190428</v>
      </c>
      <c r="D106" s="228">
        <v>0.32838246164027579</v>
      </c>
      <c r="E106" s="228">
        <v>0.29590716555810992</v>
      </c>
      <c r="F106" s="228">
        <v>0.32302843560255678</v>
      </c>
      <c r="G106" s="228">
        <v>0.2912637044943735</v>
      </c>
      <c r="H106" s="228">
        <v>0.30302021859015199</v>
      </c>
      <c r="I106" s="228">
        <v>0.31522658767041578</v>
      </c>
      <c r="J106" s="228">
        <v>0.26746039778012592</v>
      </c>
      <c r="K106" s="228">
        <v>0.1331438451944329</v>
      </c>
      <c r="L106" s="228">
        <v>9.895451067925061E-2</v>
      </c>
      <c r="M106" s="228">
        <v>9.1162408374012086E-2</v>
      </c>
      <c r="N106" s="228">
        <v>6.2629055997893562E-2</v>
      </c>
      <c r="O106" s="228">
        <v>6.6344969238651977E-2</v>
      </c>
      <c r="P106" s="228">
        <v>6.5066998475780555E-2</v>
      </c>
      <c r="Q106" s="228">
        <v>7.0052891065021064E-2</v>
      </c>
      <c r="R106" s="228">
        <v>4.7057947488792613E-2</v>
      </c>
      <c r="S106" s="228">
        <v>1.9121692427398258E-2</v>
      </c>
      <c r="T106" s="228">
        <v>1.9574441080354311E-2</v>
      </c>
      <c r="U106" s="228">
        <v>2.0366223517311439E-2</v>
      </c>
      <c r="V106" s="228">
        <v>1.8442368765856039E-2</v>
      </c>
      <c r="W106" s="228">
        <v>1.905337630184839E-2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0.60066184186313387</v>
      </c>
      <c r="C109" s="228">
        <v>0.58841500789878387</v>
      </c>
      <c r="D109" s="228">
        <v>0.58715407323194602</v>
      </c>
      <c r="E109" s="228">
        <v>0.55522231099826658</v>
      </c>
      <c r="F109" s="228">
        <v>0.57471987538227431</v>
      </c>
      <c r="G109" s="228">
        <v>0.59496442460961119</v>
      </c>
      <c r="H109" s="228">
        <v>0.65532862163714345</v>
      </c>
      <c r="I109" s="228">
        <v>0.63536636233097687</v>
      </c>
      <c r="J109" s="228">
        <v>0.54051910740941278</v>
      </c>
      <c r="K109" s="228">
        <v>0.38847180593257902</v>
      </c>
      <c r="L109" s="228">
        <v>0.38586268393096912</v>
      </c>
      <c r="M109" s="228">
        <v>0.42965269652188948</v>
      </c>
      <c r="N109" s="228">
        <v>0.42612889646828878</v>
      </c>
      <c r="O109" s="228">
        <v>0.43164140924920158</v>
      </c>
      <c r="P109" s="228">
        <v>0.39008937367970359</v>
      </c>
      <c r="Q109" s="228">
        <v>0.39258778264222538</v>
      </c>
      <c r="R109" s="228">
        <v>0.36171803901690353</v>
      </c>
      <c r="S109" s="228">
        <v>0.24351736969032059</v>
      </c>
      <c r="T109" s="228">
        <v>0.21615592462969499</v>
      </c>
      <c r="U109" s="228">
        <v>0.22240265080007179</v>
      </c>
      <c r="V109" s="228">
        <v>0.2006150309870679</v>
      </c>
      <c r="W109" s="228">
        <v>0.19678621876289171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100.33047699048416</v>
      </c>
      <c r="C110" s="263">
        <f t="shared" si="4"/>
        <v>94.357195578827756</v>
      </c>
      <c r="D110" s="263">
        <f t="shared" si="4"/>
        <v>86.687203487849658</v>
      </c>
      <c r="E110" s="263">
        <f t="shared" si="4"/>
        <v>79.399037610644001</v>
      </c>
      <c r="F110" s="263">
        <f t="shared" si="4"/>
        <v>85.008598362489707</v>
      </c>
      <c r="G110" s="263">
        <f t="shared" si="4"/>
        <v>80.705568047726771</v>
      </c>
      <c r="H110" s="263">
        <f t="shared" si="4"/>
        <v>84.89270621045803</v>
      </c>
      <c r="I110" s="263">
        <f t="shared" si="4"/>
        <v>87.056393963581058</v>
      </c>
      <c r="J110" s="263">
        <f t="shared" si="4"/>
        <v>72.208781168752083</v>
      </c>
      <c r="K110" s="263">
        <f t="shared" si="4"/>
        <v>44.225739119345022</v>
      </c>
      <c r="L110" s="263">
        <f t="shared" si="4"/>
        <v>38.83010171785029</v>
      </c>
      <c r="M110" s="263">
        <f t="shared" si="4"/>
        <v>39.32448812667571</v>
      </c>
      <c r="N110" s="263">
        <f t="shared" si="4"/>
        <v>35.377198027248184</v>
      </c>
      <c r="O110" s="263">
        <f t="shared" si="4"/>
        <v>34.982720613113074</v>
      </c>
      <c r="P110" s="263">
        <f t="shared" si="4"/>
        <v>33.699471540413917</v>
      </c>
      <c r="Q110" s="263">
        <f t="shared" si="4"/>
        <v>34.206204250419908</v>
      </c>
      <c r="R110" s="263">
        <f t="shared" si="4"/>
        <v>27.828447639899032</v>
      </c>
      <c r="S110" s="263">
        <f t="shared" si="4"/>
        <v>15.020215279450515</v>
      </c>
      <c r="T110" s="263">
        <f t="shared" si="4"/>
        <v>13.912189540319938</v>
      </c>
      <c r="U110" s="263">
        <f t="shared" si="4"/>
        <v>13.799086700389889</v>
      </c>
      <c r="V110" s="263">
        <f t="shared" si="4"/>
        <v>12.597278344614804</v>
      </c>
      <c r="W110" s="263">
        <f t="shared" si="4"/>
        <v>12.432910503052659</v>
      </c>
      <c r="DA110" s="70"/>
    </row>
    <row r="111" spans="1:105" ht="12" customHeight="1" x14ac:dyDescent="0.25">
      <c r="A111" s="60" t="s">
        <v>1556</v>
      </c>
      <c r="B111" s="264">
        <v>87.567450564561454</v>
      </c>
      <c r="C111" s="264">
        <v>82.032378431712303</v>
      </c>
      <c r="D111" s="264">
        <v>75.023900421152305</v>
      </c>
      <c r="E111" s="264">
        <v>68.315524347342944</v>
      </c>
      <c r="F111" s="264">
        <v>73.586312642991956</v>
      </c>
      <c r="G111" s="264">
        <v>69.305645871224726</v>
      </c>
      <c r="H111" s="264">
        <v>72.410933794527807</v>
      </c>
      <c r="I111" s="264">
        <v>74.557370252690646</v>
      </c>
      <c r="J111" s="264">
        <v>61.772345140860949</v>
      </c>
      <c r="K111" s="264">
        <v>37.117769201474367</v>
      </c>
      <c r="L111" s="264">
        <v>32.380983681623583</v>
      </c>
      <c r="M111" s="264">
        <v>32.363660663167749</v>
      </c>
      <c r="N111" s="264">
        <v>28.941373167706939</v>
      </c>
      <c r="O111" s="264">
        <v>28.534024016918021</v>
      </c>
      <c r="P111" s="264">
        <v>27.753534220609271</v>
      </c>
      <c r="Q111" s="264">
        <v>28.141487998605651</v>
      </c>
      <c r="R111" s="264">
        <v>22.51734616335478</v>
      </c>
      <c r="S111" s="264">
        <v>11.742175931617281</v>
      </c>
      <c r="T111" s="264">
        <v>10.87208736456919</v>
      </c>
      <c r="U111" s="264">
        <v>10.683133730560741</v>
      </c>
      <c r="V111" s="264">
        <v>9.7896103958998637</v>
      </c>
      <c r="W111" s="264">
        <v>9.6483534808944533</v>
      </c>
      <c r="DA111" s="72" t="s">
        <v>1557</v>
      </c>
    </row>
    <row r="112" spans="1:105" ht="12" customHeight="1" x14ac:dyDescent="0.25">
      <c r="A112" s="59" t="s">
        <v>30</v>
      </c>
      <c r="B112" s="232">
        <v>41.884565933962527</v>
      </c>
      <c r="C112" s="232">
        <v>41.729410589215142</v>
      </c>
      <c r="D112" s="232">
        <v>36.585452530656212</v>
      </c>
      <c r="E112" s="232">
        <v>31.662858436340901</v>
      </c>
      <c r="F112" s="232">
        <v>33.338061888859443</v>
      </c>
      <c r="G112" s="232">
        <v>32.63761588158669</v>
      </c>
      <c r="H112" s="232">
        <v>32.696506051368033</v>
      </c>
      <c r="I112" s="232">
        <v>32.71027469472395</v>
      </c>
      <c r="J112" s="232">
        <v>29.182355372749779</v>
      </c>
      <c r="K112" s="232">
        <v>15.30190322159212</v>
      </c>
      <c r="L112" s="232">
        <v>16.209196896049932</v>
      </c>
      <c r="M112" s="232">
        <v>15.223523562210429</v>
      </c>
      <c r="N112" s="232">
        <v>12.14952274501713</v>
      </c>
      <c r="O112" s="232">
        <v>11.177765927503451</v>
      </c>
      <c r="P112" s="232">
        <v>11.99878104181898</v>
      </c>
      <c r="Q112" s="232">
        <v>10.72792136837197</v>
      </c>
      <c r="R112" s="232">
        <v>9.580922316746225</v>
      </c>
      <c r="S112" s="232">
        <v>5.3407005390172886</v>
      </c>
      <c r="T112" s="232">
        <v>4.3941693923410643</v>
      </c>
      <c r="U112" s="232">
        <v>4.0868234488505344</v>
      </c>
      <c r="V112" s="232">
        <v>3.3616883967495319</v>
      </c>
      <c r="W112" s="232">
        <v>3.1888167871961182</v>
      </c>
      <c r="DA112" s="71" t="s">
        <v>1558</v>
      </c>
    </row>
    <row r="113" spans="1:105" ht="12" customHeight="1" x14ac:dyDescent="0.25">
      <c r="A113" s="59" t="s">
        <v>33</v>
      </c>
      <c r="B113" s="297">
        <v>9.1370116968546835</v>
      </c>
      <c r="C113" s="297">
        <v>8.3135021808502927</v>
      </c>
      <c r="D113" s="297">
        <v>8.0966847037146223</v>
      </c>
      <c r="E113" s="297">
        <v>7.4616321520067608</v>
      </c>
      <c r="F113" s="297">
        <v>10.208977812854391</v>
      </c>
      <c r="G113" s="297">
        <v>8.4198312322198277</v>
      </c>
      <c r="H113" s="297">
        <v>8.720713224888069</v>
      </c>
      <c r="I113" s="297">
        <v>9.5861918756550555</v>
      </c>
      <c r="J113" s="297">
        <v>6.841012235288666</v>
      </c>
      <c r="K113" s="297">
        <v>3.6384410351965371</v>
      </c>
      <c r="L113" s="297">
        <v>2.9258454047824118</v>
      </c>
      <c r="M113" s="297">
        <v>2.9800959106522589</v>
      </c>
      <c r="N113" s="297">
        <v>4.3302846454107273</v>
      </c>
      <c r="O113" s="297">
        <v>3.8768492133259951</v>
      </c>
      <c r="P113" s="297">
        <v>3.501669906015628</v>
      </c>
      <c r="Q113" s="297">
        <v>4.2494425596259786</v>
      </c>
      <c r="R113" s="297">
        <v>3.2753511791302841</v>
      </c>
      <c r="S113" s="297">
        <v>2.131400121475445</v>
      </c>
      <c r="T113" s="297">
        <v>1.818707928567296</v>
      </c>
      <c r="U113" s="297">
        <v>1.929159166970764</v>
      </c>
      <c r="V113" s="297">
        <v>1.968850457819701</v>
      </c>
      <c r="W113" s="297">
        <v>2.0275900996088829</v>
      </c>
      <c r="DA113" s="122" t="s">
        <v>1559</v>
      </c>
    </row>
    <row r="114" spans="1:105" ht="12" customHeight="1" x14ac:dyDescent="0.25">
      <c r="A114" s="59" t="s">
        <v>160</v>
      </c>
      <c r="B114" s="297">
        <v>7.3375731235176627</v>
      </c>
      <c r="C114" s="297">
        <v>6.1058351413890186</v>
      </c>
      <c r="D114" s="297">
        <v>5.6485238568085192</v>
      </c>
      <c r="E114" s="297">
        <v>5.7589082291407534</v>
      </c>
      <c r="F114" s="297">
        <v>5.6514065244040106</v>
      </c>
      <c r="G114" s="297">
        <v>5.2240057674394889</v>
      </c>
      <c r="H114" s="297">
        <v>5.5020018797622168</v>
      </c>
      <c r="I114" s="297">
        <v>6.5058873616386874</v>
      </c>
      <c r="J114" s="297">
        <v>4.3304707910175164</v>
      </c>
      <c r="K114" s="297">
        <v>4.0003551720467323</v>
      </c>
      <c r="L114" s="297">
        <v>3.0628189499681029</v>
      </c>
      <c r="M114" s="297">
        <v>3.318172625236933</v>
      </c>
      <c r="N114" s="297">
        <v>3.52949738959127</v>
      </c>
      <c r="O114" s="297">
        <v>2.8663414675374979</v>
      </c>
      <c r="P114" s="297">
        <v>3.2335752068569099</v>
      </c>
      <c r="Q114" s="297">
        <v>3.360590594457241</v>
      </c>
      <c r="R114" s="297">
        <v>2.7894510519541571</v>
      </c>
      <c r="S114" s="297">
        <v>0.92414388131118397</v>
      </c>
      <c r="T114" s="297">
        <v>1.1519160392230039</v>
      </c>
      <c r="U114" s="297">
        <v>0.8894332697043994</v>
      </c>
      <c r="V114" s="297">
        <v>0.90756996374530907</v>
      </c>
      <c r="W114" s="297">
        <v>0.83113478803006602</v>
      </c>
      <c r="DA114" s="122" t="s">
        <v>1560</v>
      </c>
    </row>
    <row r="115" spans="1:105" ht="12" customHeight="1" x14ac:dyDescent="0.25">
      <c r="A115" s="59" t="s">
        <v>70</v>
      </c>
      <c r="B115" s="297">
        <v>6.4349778124890484</v>
      </c>
      <c r="C115" s="297">
        <v>4.7333114201761672</v>
      </c>
      <c r="D115" s="297">
        <v>5.1860896684984246</v>
      </c>
      <c r="E115" s="297">
        <v>4.5137998677128852</v>
      </c>
      <c r="F115" s="297">
        <v>4.6786045828859946</v>
      </c>
      <c r="G115" s="297">
        <v>4.2802228342398259</v>
      </c>
      <c r="H115" s="297">
        <v>4.8153290531253399</v>
      </c>
      <c r="I115" s="297">
        <v>4.6766278257529201</v>
      </c>
      <c r="J115" s="297">
        <v>3.9632179062665478</v>
      </c>
      <c r="K115" s="297">
        <v>3.4387142486047351</v>
      </c>
      <c r="L115" s="297">
        <v>2.2220641825296799</v>
      </c>
      <c r="M115" s="297">
        <v>2.2642107480806599</v>
      </c>
      <c r="N115" s="297">
        <v>2.3488326224472682</v>
      </c>
      <c r="O115" s="297">
        <v>3.155344538745509</v>
      </c>
      <c r="P115" s="297">
        <v>2.1141252994900261</v>
      </c>
      <c r="Q115" s="297">
        <v>1.851991916620217</v>
      </c>
      <c r="R115" s="297">
        <v>0.65952111198129193</v>
      </c>
      <c r="S115" s="297">
        <v>0.32820241535002359</v>
      </c>
      <c r="T115" s="297">
        <v>0.39673813627043403</v>
      </c>
      <c r="U115" s="297">
        <v>0.21041145478861609</v>
      </c>
      <c r="V115" s="297">
        <v>0.2147405440586718</v>
      </c>
      <c r="W115" s="297">
        <v>0.29487203405413509</v>
      </c>
      <c r="DA115" s="122" t="s">
        <v>1561</v>
      </c>
    </row>
    <row r="116" spans="1:105" ht="12" customHeight="1" x14ac:dyDescent="0.25">
      <c r="A116" s="59" t="s">
        <v>162</v>
      </c>
      <c r="B116" s="297">
        <v>22.773321997737529</v>
      </c>
      <c r="C116" s="297">
        <v>21.150319100081688</v>
      </c>
      <c r="D116" s="297">
        <v>19.507149661474539</v>
      </c>
      <c r="E116" s="297">
        <v>18.918325662141651</v>
      </c>
      <c r="F116" s="297">
        <v>19.709261833988119</v>
      </c>
      <c r="G116" s="297">
        <v>18.7439701557389</v>
      </c>
      <c r="H116" s="297">
        <v>20.676383585384141</v>
      </c>
      <c r="I116" s="297">
        <v>21.078388494920031</v>
      </c>
      <c r="J116" s="297">
        <v>17.45528883553844</v>
      </c>
      <c r="K116" s="297">
        <v>10.73835552403424</v>
      </c>
      <c r="L116" s="297">
        <v>7.9610582482934644</v>
      </c>
      <c r="M116" s="297">
        <v>8.5776578169874718</v>
      </c>
      <c r="N116" s="297">
        <v>6.5832357652405404</v>
      </c>
      <c r="O116" s="297">
        <v>7.4577228698055631</v>
      </c>
      <c r="P116" s="297">
        <v>6.9053827664277261</v>
      </c>
      <c r="Q116" s="297">
        <v>7.9515415595302343</v>
      </c>
      <c r="R116" s="297">
        <v>6.2121005035428167</v>
      </c>
      <c r="S116" s="297">
        <v>3.0177289744633331</v>
      </c>
      <c r="T116" s="297">
        <v>3.1105558681673871</v>
      </c>
      <c r="U116" s="297">
        <v>3.567306390246427</v>
      </c>
      <c r="V116" s="297">
        <v>3.3367610335266491</v>
      </c>
      <c r="W116" s="297">
        <v>3.3059397720052508</v>
      </c>
      <c r="DA116" s="122" t="s">
        <v>1562</v>
      </c>
    </row>
    <row r="117" spans="1:105" ht="12" customHeight="1" x14ac:dyDescent="0.25">
      <c r="A117" s="60" t="s">
        <v>1563</v>
      </c>
      <c r="B117" s="264">
        <v>12.76302642592271</v>
      </c>
      <c r="C117" s="264">
        <v>12.32481714711545</v>
      </c>
      <c r="D117" s="264">
        <v>11.663303066697351</v>
      </c>
      <c r="E117" s="264">
        <v>11.083513263301059</v>
      </c>
      <c r="F117" s="264">
        <v>11.422285719497751</v>
      </c>
      <c r="G117" s="264">
        <v>11.39992217650204</v>
      </c>
      <c r="H117" s="264">
        <v>12.481772415930219</v>
      </c>
      <c r="I117" s="264">
        <v>12.499023710890411</v>
      </c>
      <c r="J117" s="264">
        <v>10.43643602789113</v>
      </c>
      <c r="K117" s="264">
        <v>7.1079699178706583</v>
      </c>
      <c r="L117" s="264">
        <v>6.4491180362267082</v>
      </c>
      <c r="M117" s="264">
        <v>6.9608274635079583</v>
      </c>
      <c r="N117" s="264">
        <v>6.4358248595412419</v>
      </c>
      <c r="O117" s="264">
        <v>6.4486965961950506</v>
      </c>
      <c r="P117" s="264">
        <v>5.9459373198046483</v>
      </c>
      <c r="Q117" s="264">
        <v>6.0647162518142554</v>
      </c>
      <c r="R117" s="264">
        <v>5.3111014765442537</v>
      </c>
      <c r="S117" s="264">
        <v>3.2780393478332348</v>
      </c>
      <c r="T117" s="264">
        <v>3.0401021757507478</v>
      </c>
      <c r="U117" s="264">
        <v>3.115952969829149</v>
      </c>
      <c r="V117" s="264">
        <v>2.807667948714939</v>
      </c>
      <c r="W117" s="264">
        <v>2.7845570221582059</v>
      </c>
      <c r="DA117" s="72" t="s">
        <v>1564</v>
      </c>
    </row>
    <row r="118" spans="1:105" ht="12" customHeight="1" x14ac:dyDescent="0.25">
      <c r="A118" s="57" t="s">
        <v>1565</v>
      </c>
      <c r="B118" s="263">
        <v>10.456494617202869</v>
      </c>
      <c r="C118" s="263">
        <v>10.09747843936672</v>
      </c>
      <c r="D118" s="263">
        <v>9.5555130629536045</v>
      </c>
      <c r="E118" s="263">
        <v>9.0805027671190093</v>
      </c>
      <c r="F118" s="263">
        <v>9.3580523267973028</v>
      </c>
      <c r="G118" s="263">
        <v>9.3397303192144214</v>
      </c>
      <c r="H118" s="263">
        <v>10.22606878061759</v>
      </c>
      <c r="I118" s="263">
        <v>10.240202424697859</v>
      </c>
      <c r="J118" s="263">
        <v>8.5503652117163291</v>
      </c>
      <c r="K118" s="263">
        <v>5.8234188902481367</v>
      </c>
      <c r="L118" s="263">
        <v>5.2836346005320793</v>
      </c>
      <c r="M118" s="263">
        <v>5.7028679934106421</v>
      </c>
      <c r="N118" s="263">
        <v>5.2727437643135788</v>
      </c>
      <c r="O118" s="263">
        <v>5.2832893230661071</v>
      </c>
      <c r="P118" s="263">
        <v>4.8713886114412004</v>
      </c>
      <c r="Q118" s="263">
        <v>4.968701836513973</v>
      </c>
      <c r="R118" s="263">
        <v>4.3512801860306594</v>
      </c>
      <c r="S118" s="263">
        <v>2.6856326745495531</v>
      </c>
      <c r="T118" s="263">
        <v>2.490695464824773</v>
      </c>
      <c r="U118" s="263">
        <v>2.5528385172265491</v>
      </c>
      <c r="V118" s="263">
        <v>2.300266708921141</v>
      </c>
      <c r="W118" s="263">
        <v>2.2813323847981239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10.372029588790046</v>
      </c>
      <c r="C119" s="263">
        <f t="shared" si="5"/>
        <v>9.8044659003544403</v>
      </c>
      <c r="D119" s="263">
        <f t="shared" si="5"/>
        <v>9.0603391513393419</v>
      </c>
      <c r="E119" s="263">
        <f t="shared" si="5"/>
        <v>8.3608329710790699</v>
      </c>
      <c r="F119" s="263">
        <f t="shared" si="5"/>
        <v>8.8825397649826865</v>
      </c>
      <c r="G119" s="263">
        <f t="shared" si="5"/>
        <v>8.5192242737672732</v>
      </c>
      <c r="H119" s="263">
        <f t="shared" si="5"/>
        <v>9.0373657379714594</v>
      </c>
      <c r="I119" s="263">
        <f t="shared" si="5"/>
        <v>9.2209839004148577</v>
      </c>
      <c r="J119" s="263">
        <f t="shared" si="5"/>
        <v>7.659066093317187</v>
      </c>
      <c r="K119" s="263">
        <f t="shared" si="5"/>
        <v>4.8021259318395222</v>
      </c>
      <c r="L119" s="263">
        <f t="shared" si="5"/>
        <v>4.2486065177267385</v>
      </c>
      <c r="M119" s="263">
        <f t="shared" si="5"/>
        <v>4.3694082457693195</v>
      </c>
      <c r="N119" s="263">
        <f t="shared" si="5"/>
        <v>3.9577917029893119</v>
      </c>
      <c r="O119" s="263">
        <f t="shared" si="5"/>
        <v>3.9268020776983228</v>
      </c>
      <c r="P119" s="263">
        <f t="shared" si="5"/>
        <v>3.7414211327153661</v>
      </c>
      <c r="Q119" s="263">
        <f t="shared" si="5"/>
        <v>3.8022409254186398</v>
      </c>
      <c r="R119" s="263">
        <f t="shared" si="5"/>
        <v>3.151876525721609</v>
      </c>
      <c r="S119" s="263">
        <f t="shared" si="5"/>
        <v>1.7650875766446985</v>
      </c>
      <c r="T119" s="263">
        <f t="shared" si="5"/>
        <v>1.6354814423440618</v>
      </c>
      <c r="U119" s="263">
        <f t="shared" si="5"/>
        <v>1.6378013066568982</v>
      </c>
      <c r="V119" s="263">
        <f t="shared" si="5"/>
        <v>1.4894289168826291</v>
      </c>
      <c r="W119" s="263">
        <f t="shared" si="5"/>
        <v>1.472094907526869</v>
      </c>
      <c r="DA119" s="70"/>
    </row>
    <row r="120" spans="1:105" ht="12" customHeight="1" x14ac:dyDescent="0.25">
      <c r="A120" s="60" t="s">
        <v>1568</v>
      </c>
      <c r="B120" s="264">
        <v>7.3228679698039283</v>
      </c>
      <c r="C120" s="264">
        <v>6.8599950396126834</v>
      </c>
      <c r="D120" s="264">
        <v>6.273907871267336</v>
      </c>
      <c r="E120" s="264">
        <v>5.7129168641798449</v>
      </c>
      <c r="F120" s="264">
        <v>6.153688938015299</v>
      </c>
      <c r="G120" s="264">
        <v>5.795716227946885</v>
      </c>
      <c r="H120" s="264">
        <v>6.0553973460332164</v>
      </c>
      <c r="I120" s="264">
        <v>6.2348940732687712</v>
      </c>
      <c r="J120" s="264">
        <v>5.1657405204251781</v>
      </c>
      <c r="K120" s="264">
        <v>3.1039903690658792</v>
      </c>
      <c r="L120" s="264">
        <v>2.707874520773911</v>
      </c>
      <c r="M120" s="264">
        <v>2.7064258754590971</v>
      </c>
      <c r="N120" s="264">
        <v>2.420235523651451</v>
      </c>
      <c r="O120" s="264">
        <v>2.386170765232571</v>
      </c>
      <c r="P120" s="264">
        <v>2.3209019502413861</v>
      </c>
      <c r="Q120" s="264">
        <v>2.3533447617693919</v>
      </c>
      <c r="R120" s="264">
        <v>1.883023337113684</v>
      </c>
      <c r="S120" s="264">
        <v>0.98194481478077211</v>
      </c>
      <c r="T120" s="264">
        <v>0.90918326174421915</v>
      </c>
      <c r="U120" s="264">
        <v>0.8933819279685109</v>
      </c>
      <c r="V120" s="264">
        <v>0.8186606318079428</v>
      </c>
      <c r="W120" s="264">
        <v>0.80684795790071462</v>
      </c>
      <c r="DA120" s="72" t="s">
        <v>1569</v>
      </c>
    </row>
    <row r="121" spans="1:105" ht="12" customHeight="1" x14ac:dyDescent="0.25">
      <c r="A121" s="59" t="s">
        <v>30</v>
      </c>
      <c r="B121" s="232">
        <v>3.5026159186948229</v>
      </c>
      <c r="C121" s="232">
        <v>3.4896409822650249</v>
      </c>
      <c r="D121" s="232">
        <v>3.059475144819936</v>
      </c>
      <c r="E121" s="232">
        <v>2.6478209697902488</v>
      </c>
      <c r="F121" s="232">
        <v>2.7879106221241212</v>
      </c>
      <c r="G121" s="232">
        <v>2.729335505477863</v>
      </c>
      <c r="H121" s="232">
        <v>2.7342602227700512</v>
      </c>
      <c r="I121" s="232">
        <v>2.7354116318469242</v>
      </c>
      <c r="J121" s="232">
        <v>2.4403877703963741</v>
      </c>
      <c r="K121" s="232">
        <v>1.2796286320545751</v>
      </c>
      <c r="L121" s="232">
        <v>1.3555014791576701</v>
      </c>
      <c r="M121" s="232">
        <v>1.2730740973105601</v>
      </c>
      <c r="N121" s="232">
        <v>1.0160093777344259</v>
      </c>
      <c r="O121" s="232">
        <v>0.93474577090870281</v>
      </c>
      <c r="P121" s="232">
        <v>1.003403534091079</v>
      </c>
      <c r="Q121" s="232">
        <v>0.89712731459626527</v>
      </c>
      <c r="R121" s="232">
        <v>0.80120899606130869</v>
      </c>
      <c r="S121" s="232">
        <v>0.44661851705560318</v>
      </c>
      <c r="T121" s="232">
        <v>0.36746441845241479</v>
      </c>
      <c r="U121" s="232">
        <v>0.34176247382886299</v>
      </c>
      <c r="V121" s="232">
        <v>0.28112272455470178</v>
      </c>
      <c r="W121" s="232">
        <v>0.26666625740480071</v>
      </c>
      <c r="DA121" s="71" t="s">
        <v>1570</v>
      </c>
    </row>
    <row r="122" spans="1:105" ht="12" customHeight="1" x14ac:dyDescent="0.25">
      <c r="A122" s="59" t="s">
        <v>33</v>
      </c>
      <c r="B122" s="297">
        <v>0.7640867681227107</v>
      </c>
      <c r="C122" s="297">
        <v>0.69522040946206642</v>
      </c>
      <c r="D122" s="297">
        <v>0.67708894910351836</v>
      </c>
      <c r="E122" s="297">
        <v>0.62398238998752464</v>
      </c>
      <c r="F122" s="297">
        <v>0.85373042321327242</v>
      </c>
      <c r="G122" s="297">
        <v>0.70411222485138814</v>
      </c>
      <c r="H122" s="297">
        <v>0.72927361864092843</v>
      </c>
      <c r="I122" s="297">
        <v>0.80164966532711091</v>
      </c>
      <c r="J122" s="297">
        <v>0.5720827665514554</v>
      </c>
      <c r="K122" s="297">
        <v>0.30426629009847772</v>
      </c>
      <c r="L122" s="297">
        <v>0.2446751556787935</v>
      </c>
      <c r="M122" s="297">
        <v>0.2492118789614598</v>
      </c>
      <c r="N122" s="297">
        <v>0.36212202736943733</v>
      </c>
      <c r="O122" s="297">
        <v>0.32420328266943699</v>
      </c>
      <c r="P122" s="297">
        <v>0.292828742075604</v>
      </c>
      <c r="Q122" s="297">
        <v>0.35536157109500449</v>
      </c>
      <c r="R122" s="297">
        <v>0.27390273537573329</v>
      </c>
      <c r="S122" s="297">
        <v>0.1782393067259774</v>
      </c>
      <c r="T122" s="297">
        <v>0.15209027955786761</v>
      </c>
      <c r="U122" s="297">
        <v>0.16132681471694041</v>
      </c>
      <c r="V122" s="297">
        <v>0.1646460170068775</v>
      </c>
      <c r="W122" s="297">
        <v>0.169558146327105</v>
      </c>
      <c r="DA122" s="122" t="s">
        <v>1571</v>
      </c>
    </row>
    <row r="123" spans="1:105" ht="12" customHeight="1" x14ac:dyDescent="0.25">
      <c r="A123" s="59" t="s">
        <v>160</v>
      </c>
      <c r="B123" s="297">
        <v>0.61360789717962883</v>
      </c>
      <c r="C123" s="297">
        <v>0.51060324695436443</v>
      </c>
      <c r="D123" s="297">
        <v>0.47236038232265493</v>
      </c>
      <c r="E123" s="297">
        <v>0.48159132577604091</v>
      </c>
      <c r="F123" s="297">
        <v>0.47260144671434989</v>
      </c>
      <c r="G123" s="297">
        <v>0.43685986358880352</v>
      </c>
      <c r="H123" s="297">
        <v>0.46010741520225629</v>
      </c>
      <c r="I123" s="297">
        <v>0.54405779623070072</v>
      </c>
      <c r="J123" s="297">
        <v>0.36213759388065669</v>
      </c>
      <c r="K123" s="297">
        <v>0.33453152476584491</v>
      </c>
      <c r="L123" s="297">
        <v>0.25612963083233548</v>
      </c>
      <c r="M123" s="297">
        <v>0.27748369832593223</v>
      </c>
      <c r="N123" s="297">
        <v>0.2951558280743688</v>
      </c>
      <c r="O123" s="297">
        <v>0.23969911180268741</v>
      </c>
      <c r="P123" s="297">
        <v>0.27040920065140589</v>
      </c>
      <c r="Q123" s="297">
        <v>0.28103092033759169</v>
      </c>
      <c r="R123" s="297">
        <v>0.23326911575015849</v>
      </c>
      <c r="S123" s="297">
        <v>7.7281953332128991E-2</v>
      </c>
      <c r="T123" s="297">
        <v>9.6329503864114013E-2</v>
      </c>
      <c r="U123" s="297">
        <v>7.4379262614186648E-2</v>
      </c>
      <c r="V123" s="297">
        <v>7.5895951920704627E-2</v>
      </c>
      <c r="W123" s="297">
        <v>6.9504025509659714E-2</v>
      </c>
      <c r="DA123" s="122" t="s">
        <v>1572</v>
      </c>
    </row>
    <row r="124" spans="1:105" ht="12" customHeight="1" x14ac:dyDescent="0.25">
      <c r="A124" s="59" t="s">
        <v>70</v>
      </c>
      <c r="B124" s="297">
        <v>0.53812795285998039</v>
      </c>
      <c r="C124" s="297">
        <v>0.3958253251230619</v>
      </c>
      <c r="D124" s="297">
        <v>0.43368911253135739</v>
      </c>
      <c r="E124" s="297">
        <v>0.37746857148718721</v>
      </c>
      <c r="F124" s="297">
        <v>0.39125044091735889</v>
      </c>
      <c r="G124" s="297">
        <v>0.35793558559032579</v>
      </c>
      <c r="H124" s="297">
        <v>0.40268408706497572</v>
      </c>
      <c r="I124" s="297">
        <v>0.39108513370102982</v>
      </c>
      <c r="J124" s="297">
        <v>0.33142590398649718</v>
      </c>
      <c r="K124" s="297">
        <v>0.28756404652720169</v>
      </c>
      <c r="L124" s="297">
        <v>0.18582113015952489</v>
      </c>
      <c r="M124" s="297">
        <v>0.18934565591562161</v>
      </c>
      <c r="N124" s="297">
        <v>0.19642219873317379</v>
      </c>
      <c r="O124" s="297">
        <v>0.2638671253702834</v>
      </c>
      <c r="P124" s="297">
        <v>0.17679469186297159</v>
      </c>
      <c r="Q124" s="297">
        <v>0.15487366823081261</v>
      </c>
      <c r="R124" s="297">
        <v>5.5152753622495027E-2</v>
      </c>
      <c r="S124" s="297">
        <v>2.7446076589919838E-2</v>
      </c>
      <c r="T124" s="297">
        <v>3.3177407492895827E-2</v>
      </c>
      <c r="U124" s="297">
        <v>1.7595753819684361E-2</v>
      </c>
      <c r="V124" s="297">
        <v>1.7957775883244841E-2</v>
      </c>
      <c r="W124" s="297">
        <v>2.4658808260883989E-2</v>
      </c>
      <c r="DA124" s="122" t="s">
        <v>1573</v>
      </c>
    </row>
    <row r="125" spans="1:105" ht="12" customHeight="1" x14ac:dyDescent="0.25">
      <c r="A125" s="59" t="s">
        <v>162</v>
      </c>
      <c r="B125" s="297">
        <v>1.9044294329467839</v>
      </c>
      <c r="C125" s="297">
        <v>1.7687050758081651</v>
      </c>
      <c r="D125" s="297">
        <v>1.6312942824898691</v>
      </c>
      <c r="E125" s="297">
        <v>1.582053607138844</v>
      </c>
      <c r="F125" s="297">
        <v>1.648196005046197</v>
      </c>
      <c r="G125" s="297">
        <v>1.567473048438504</v>
      </c>
      <c r="H125" s="297">
        <v>1.729072002355005</v>
      </c>
      <c r="I125" s="297">
        <v>1.7626898461630049</v>
      </c>
      <c r="J125" s="297">
        <v>1.459706485610196</v>
      </c>
      <c r="K125" s="297">
        <v>0.8979998756197799</v>
      </c>
      <c r="L125" s="297">
        <v>0.6657471249455863</v>
      </c>
      <c r="M125" s="297">
        <v>0.71731054494552426</v>
      </c>
      <c r="N125" s="297">
        <v>0.55052609174004474</v>
      </c>
      <c r="O125" s="297">
        <v>0.62365547448145986</v>
      </c>
      <c r="P125" s="297">
        <v>0.57746578156032513</v>
      </c>
      <c r="Q125" s="297">
        <v>0.66495128750971799</v>
      </c>
      <c r="R125" s="297">
        <v>0.51948973630398809</v>
      </c>
      <c r="S125" s="297">
        <v>0.25235896107714278</v>
      </c>
      <c r="T125" s="297">
        <v>0.26012165237692708</v>
      </c>
      <c r="U125" s="297">
        <v>0.29831762298883657</v>
      </c>
      <c r="V125" s="297">
        <v>0.27903816244241392</v>
      </c>
      <c r="W125" s="297">
        <v>0.2764607203982653</v>
      </c>
      <c r="DA125" s="122" t="s">
        <v>1574</v>
      </c>
    </row>
    <row r="126" spans="1:105" ht="12" customHeight="1" x14ac:dyDescent="0.25">
      <c r="A126" s="60" t="s">
        <v>1575</v>
      </c>
      <c r="B126" s="264">
        <v>3.0491616189861181</v>
      </c>
      <c r="C126" s="264">
        <v>2.944470860741756</v>
      </c>
      <c r="D126" s="264">
        <v>2.786431280072005</v>
      </c>
      <c r="E126" s="264">
        <v>2.647916106899225</v>
      </c>
      <c r="F126" s="264">
        <v>2.728850826967387</v>
      </c>
      <c r="G126" s="264">
        <v>2.7235080458203882</v>
      </c>
      <c r="H126" s="264">
        <v>2.9819683919382438</v>
      </c>
      <c r="I126" s="264">
        <v>2.986089827146087</v>
      </c>
      <c r="J126" s="264">
        <v>2.493325572892009</v>
      </c>
      <c r="K126" s="264">
        <v>1.698135562773643</v>
      </c>
      <c r="L126" s="264">
        <v>1.5407319969528279</v>
      </c>
      <c r="M126" s="264">
        <v>1.6629823703102229</v>
      </c>
      <c r="N126" s="264">
        <v>1.5375561793378609</v>
      </c>
      <c r="O126" s="264">
        <v>1.540631312465752</v>
      </c>
      <c r="P126" s="264">
        <v>1.42051918247398</v>
      </c>
      <c r="Q126" s="264">
        <v>1.4488961636492479</v>
      </c>
      <c r="R126" s="264">
        <v>1.2688531886079251</v>
      </c>
      <c r="S126" s="264">
        <v>0.78314276186392628</v>
      </c>
      <c r="T126" s="264">
        <v>0.72629818059984252</v>
      </c>
      <c r="U126" s="264">
        <v>0.74441937868838737</v>
      </c>
      <c r="V126" s="264">
        <v>0.67076828507468622</v>
      </c>
      <c r="W126" s="264">
        <v>0.66524694962615427</v>
      </c>
      <c r="DA126" s="72" t="s">
        <v>1576</v>
      </c>
    </row>
    <row r="127" spans="1:105" ht="12" customHeight="1" x14ac:dyDescent="0.25">
      <c r="A127" s="132" t="s">
        <v>1577</v>
      </c>
      <c r="B127" s="318">
        <v>9.330410581504113</v>
      </c>
      <c r="C127" s="318">
        <v>9.0100576843580136</v>
      </c>
      <c r="D127" s="318">
        <v>8.5264578100201565</v>
      </c>
      <c r="E127" s="318">
        <v>8.1026024691215923</v>
      </c>
      <c r="F127" s="318">
        <v>8.3502620762191473</v>
      </c>
      <c r="G127" s="318">
        <v>8.3339132079144207</v>
      </c>
      <c r="H127" s="318">
        <v>9.1247998350126363</v>
      </c>
      <c r="I127" s="318">
        <v>9.1374113943458006</v>
      </c>
      <c r="J127" s="318">
        <v>7.6295566504545853</v>
      </c>
      <c r="K127" s="318">
        <v>5.1962814712983461</v>
      </c>
      <c r="L127" s="318">
        <v>4.7146277973978643</v>
      </c>
      <c r="M127" s="318">
        <v>5.0887129787356606</v>
      </c>
      <c r="N127" s="318">
        <v>4.7049098204644322</v>
      </c>
      <c r="O127" s="318">
        <v>4.7143197036589957</v>
      </c>
      <c r="P127" s="318">
        <v>4.3467775302090779</v>
      </c>
      <c r="Q127" s="318">
        <v>4.4336108695047836</v>
      </c>
      <c r="R127" s="318">
        <v>3.882680781381211</v>
      </c>
      <c r="S127" s="318">
        <v>2.396410694213452</v>
      </c>
      <c r="T127" s="318">
        <v>2.2224667224590329</v>
      </c>
      <c r="U127" s="318">
        <v>2.2779174461406169</v>
      </c>
      <c r="V127" s="318">
        <v>2.0525456787296368</v>
      </c>
      <c r="W127" s="318">
        <v>2.035650435666021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1.0000000000000002</v>
      </c>
      <c r="E132" s="234">
        <f t="shared" si="6"/>
        <v>1.0000000000000004</v>
      </c>
      <c r="F132" s="234">
        <f t="shared" si="6"/>
        <v>0.99999999999999978</v>
      </c>
      <c r="G132" s="234">
        <f t="shared" si="6"/>
        <v>1.0000000000000004</v>
      </c>
      <c r="H132" s="234">
        <f t="shared" si="6"/>
        <v>1</v>
      </c>
      <c r="I132" s="234">
        <f t="shared" si="6"/>
        <v>1</v>
      </c>
      <c r="J132" s="234">
        <f t="shared" si="6"/>
        <v>1</v>
      </c>
      <c r="K132" s="234">
        <f t="shared" si="6"/>
        <v>1</v>
      </c>
      <c r="L132" s="234">
        <f t="shared" si="6"/>
        <v>1</v>
      </c>
      <c r="M132" s="234">
        <f t="shared" si="6"/>
        <v>0.99999999999999978</v>
      </c>
      <c r="N132" s="234">
        <f t="shared" si="6"/>
        <v>0.99999999999999978</v>
      </c>
      <c r="O132" s="234">
        <f t="shared" si="6"/>
        <v>1</v>
      </c>
      <c r="P132" s="234">
        <f t="shared" si="6"/>
        <v>1</v>
      </c>
      <c r="Q132" s="234">
        <f t="shared" si="6"/>
        <v>0.99999999999999989</v>
      </c>
      <c r="R132" s="234">
        <f t="shared" si="6"/>
        <v>0.99999999999999956</v>
      </c>
      <c r="S132" s="234">
        <f t="shared" si="6"/>
        <v>0.99999999999999978</v>
      </c>
      <c r="T132" s="234">
        <f t="shared" si="6"/>
        <v>0.99999999999999989</v>
      </c>
      <c r="U132" s="234">
        <f t="shared" si="6"/>
        <v>0.99999999999999978</v>
      </c>
      <c r="V132" s="234">
        <f t="shared" si="6"/>
        <v>0.99999999999999967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4.8516552425059405E-3</v>
      </c>
      <c r="C133" s="268">
        <f t="shared" si="7"/>
        <v>4.8516552425055277E-3</v>
      </c>
      <c r="D133" s="268">
        <f t="shared" si="7"/>
        <v>4.8516552425039404E-3</v>
      </c>
      <c r="E133" s="268">
        <f t="shared" si="7"/>
        <v>4.8516552425149611E-3</v>
      </c>
      <c r="F133" s="268">
        <f t="shared" si="7"/>
        <v>4.8516552425069371E-3</v>
      </c>
      <c r="G133" s="268">
        <f t="shared" si="7"/>
        <v>4.8516552425160141E-3</v>
      </c>
      <c r="H133" s="268">
        <f t="shared" si="7"/>
        <v>4.8516552425162457E-3</v>
      </c>
      <c r="I133" s="268">
        <f t="shared" si="7"/>
        <v>4.8516552425065251E-3</v>
      </c>
      <c r="J133" s="268">
        <f t="shared" si="7"/>
        <v>4.8516552425052614E-3</v>
      </c>
      <c r="K133" s="268">
        <f t="shared" si="7"/>
        <v>4.8516552425123425E-3</v>
      </c>
      <c r="L133" s="268">
        <f t="shared" si="7"/>
        <v>4.8516552425226529E-3</v>
      </c>
      <c r="M133" s="268">
        <f t="shared" si="7"/>
        <v>4.8516552425192589E-3</v>
      </c>
      <c r="N133" s="268">
        <f t="shared" si="7"/>
        <v>4.8516552425228107E-3</v>
      </c>
      <c r="O133" s="268">
        <f t="shared" si="7"/>
        <v>4.8516552425180402E-3</v>
      </c>
      <c r="P133" s="268">
        <f t="shared" si="7"/>
        <v>4.8516552425151875E-3</v>
      </c>
      <c r="Q133" s="268">
        <f t="shared" si="7"/>
        <v>4.851655242503217E-3</v>
      </c>
      <c r="R133" s="268">
        <f t="shared" si="7"/>
        <v>4.8516552425053342E-3</v>
      </c>
      <c r="S133" s="268">
        <f t="shared" si="7"/>
        <v>4.8516552425164139E-3</v>
      </c>
      <c r="T133" s="268">
        <f t="shared" si="7"/>
        <v>4.8516552425165553E-3</v>
      </c>
      <c r="U133" s="268">
        <f t="shared" si="7"/>
        <v>4.8516552425171807E-3</v>
      </c>
      <c r="V133" s="268">
        <f t="shared" si="7"/>
        <v>4.8516552425169491E-3</v>
      </c>
      <c r="W133" s="268">
        <f t="shared" si="7"/>
        <v>4.8516552425165874E-3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1.9398899680993188E-3</v>
      </c>
      <c r="C134" s="269">
        <f t="shared" si="8"/>
        <v>1.939889968099154E-3</v>
      </c>
      <c r="D134" s="269">
        <f t="shared" si="8"/>
        <v>1.9398899680985184E-3</v>
      </c>
      <c r="E134" s="269">
        <f t="shared" si="8"/>
        <v>1.9398899681029248E-3</v>
      </c>
      <c r="F134" s="269">
        <f t="shared" si="8"/>
        <v>1.9398899680997171E-3</v>
      </c>
      <c r="G134" s="269">
        <f t="shared" si="8"/>
        <v>1.9398899681033462E-3</v>
      </c>
      <c r="H134" s="269">
        <f t="shared" si="8"/>
        <v>1.9398899681034385E-3</v>
      </c>
      <c r="I134" s="269">
        <f t="shared" si="8"/>
        <v>1.9398899680995521E-3</v>
      </c>
      <c r="J134" s="269">
        <f t="shared" si="8"/>
        <v>1.9398899680990464E-3</v>
      </c>
      <c r="K134" s="269">
        <f t="shared" si="8"/>
        <v>1.9398899681018795E-3</v>
      </c>
      <c r="L134" s="269">
        <f t="shared" si="8"/>
        <v>1.9398899681060009E-3</v>
      </c>
      <c r="M134" s="269">
        <f t="shared" si="8"/>
        <v>1.9398899681046437E-3</v>
      </c>
      <c r="N134" s="269">
        <f t="shared" si="8"/>
        <v>1.9398899681060632E-3</v>
      </c>
      <c r="O134" s="269">
        <f t="shared" si="8"/>
        <v>1.9398899681041561E-3</v>
      </c>
      <c r="P134" s="269">
        <f t="shared" si="8"/>
        <v>1.9398899681030157E-3</v>
      </c>
      <c r="Q134" s="269">
        <f t="shared" si="8"/>
        <v>1.9398899680982296E-3</v>
      </c>
      <c r="R134" s="269">
        <f t="shared" si="8"/>
        <v>1.9398899680990759E-3</v>
      </c>
      <c r="S134" s="269">
        <f t="shared" si="8"/>
        <v>1.9398899681035068E-3</v>
      </c>
      <c r="T134" s="269">
        <f t="shared" si="8"/>
        <v>1.9398899681035619E-3</v>
      </c>
      <c r="U134" s="269">
        <f t="shared" si="8"/>
        <v>1.9398899681038126E-3</v>
      </c>
      <c r="V134" s="269">
        <f t="shared" si="8"/>
        <v>1.9398899681037204E-3</v>
      </c>
      <c r="W134" s="269">
        <f t="shared" si="8"/>
        <v>1.9398899681035765E-3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8.5294240440922011E-3</v>
      </c>
      <c r="C135" s="269">
        <f t="shared" si="9"/>
        <v>8.9810527659373099E-3</v>
      </c>
      <c r="D135" s="269">
        <f t="shared" si="9"/>
        <v>9.0952675094177465E-3</v>
      </c>
      <c r="E135" s="269">
        <f t="shared" si="9"/>
        <v>9.4425433923608533E-3</v>
      </c>
      <c r="F135" s="269">
        <f t="shared" si="9"/>
        <v>9.0071482800748205E-3</v>
      </c>
      <c r="G135" s="269">
        <f t="shared" si="9"/>
        <v>9.5346834001582836E-3</v>
      </c>
      <c r="H135" s="269">
        <f t="shared" si="9"/>
        <v>9.9623621346702114E-3</v>
      </c>
      <c r="I135" s="269">
        <f t="shared" si="9"/>
        <v>9.5567852348693062E-3</v>
      </c>
      <c r="J135" s="269">
        <f t="shared" si="9"/>
        <v>9.6415180022323861E-3</v>
      </c>
      <c r="K135" s="269">
        <f t="shared" si="9"/>
        <v>1.0647954144789418E-2</v>
      </c>
      <c r="L135" s="269">
        <f t="shared" si="9"/>
        <v>1.0927482895825362E-2</v>
      </c>
      <c r="M135" s="269">
        <f t="shared" si="9"/>
        <v>1.1523878401214774E-2</v>
      </c>
      <c r="N135" s="269">
        <f t="shared" si="9"/>
        <v>1.1391953553347947E-2</v>
      </c>
      <c r="O135" s="269">
        <f t="shared" si="9"/>
        <v>1.1436495356157345E-2</v>
      </c>
      <c r="P135" s="269">
        <f t="shared" si="9"/>
        <v>1.074767807313836E-2</v>
      </c>
      <c r="Q135" s="269">
        <f t="shared" si="9"/>
        <v>1.0211341900129865E-2</v>
      </c>
      <c r="R135" s="269">
        <f t="shared" si="9"/>
        <v>1.1096684577513605E-2</v>
      </c>
      <c r="S135" s="269">
        <f t="shared" si="9"/>
        <v>1.3577311154616181E-2</v>
      </c>
      <c r="T135" s="269">
        <f t="shared" si="9"/>
        <v>1.3934684094141158E-2</v>
      </c>
      <c r="U135" s="269">
        <f t="shared" si="9"/>
        <v>1.4417361785324401E-2</v>
      </c>
      <c r="V135" s="269">
        <f t="shared" si="9"/>
        <v>1.3929273492363262E-2</v>
      </c>
      <c r="W135" s="269">
        <f t="shared" si="9"/>
        <v>1.4039455087133982E-2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9.6801466179201627E-4</v>
      </c>
      <c r="C136" s="269">
        <f t="shared" si="10"/>
        <v>9.6801466179193441E-4</v>
      </c>
      <c r="D136" s="269">
        <f t="shared" si="10"/>
        <v>9.6801466179161728E-4</v>
      </c>
      <c r="E136" s="269">
        <f t="shared" si="10"/>
        <v>9.6801466179381604E-4</v>
      </c>
      <c r="F136" s="269">
        <f t="shared" si="10"/>
        <v>9.6801466179221554E-4</v>
      </c>
      <c r="G136" s="269">
        <f t="shared" si="10"/>
        <v>9.6801466179402605E-4</v>
      </c>
      <c r="H136" s="269">
        <f t="shared" si="10"/>
        <v>9.6801466179407224E-4</v>
      </c>
      <c r="I136" s="269">
        <f t="shared" si="10"/>
        <v>9.6801466179213304E-4</v>
      </c>
      <c r="J136" s="269">
        <f t="shared" si="10"/>
        <v>9.6801466179188085E-4</v>
      </c>
      <c r="K136" s="269">
        <f t="shared" si="10"/>
        <v>9.6801466179329389E-4</v>
      </c>
      <c r="L136" s="269">
        <f t="shared" si="10"/>
        <v>9.6801466179535084E-4</v>
      </c>
      <c r="M136" s="269">
        <f t="shared" si="10"/>
        <v>9.6801466179467321E-4</v>
      </c>
      <c r="N136" s="269">
        <f t="shared" si="10"/>
        <v>9.6801466179538217E-4</v>
      </c>
      <c r="O136" s="269">
        <f t="shared" si="10"/>
        <v>9.6801466179443035E-4</v>
      </c>
      <c r="P136" s="269">
        <f t="shared" si="10"/>
        <v>9.6801466179386115E-4</v>
      </c>
      <c r="Q136" s="269">
        <f t="shared" si="10"/>
        <v>9.6801466179147276E-4</v>
      </c>
      <c r="R136" s="269">
        <f t="shared" si="10"/>
        <v>9.6801466179189505E-4</v>
      </c>
      <c r="S136" s="269">
        <f t="shared" si="10"/>
        <v>9.6801466179410628E-4</v>
      </c>
      <c r="T136" s="269">
        <f t="shared" si="10"/>
        <v>9.6801466179413393E-4</v>
      </c>
      <c r="U136" s="269">
        <f t="shared" si="10"/>
        <v>9.6801466179425937E-4</v>
      </c>
      <c r="V136" s="269">
        <f t="shared" si="10"/>
        <v>9.6801466179421275E-4</v>
      </c>
      <c r="W136" s="269">
        <f t="shared" si="10"/>
        <v>9.6801466179414065E-4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3.9986634434581335E-3</v>
      </c>
      <c r="C137" s="270">
        <f t="shared" si="11"/>
        <v>4.1517814437771706E-3</v>
      </c>
      <c r="D137" s="270">
        <f t="shared" si="11"/>
        <v>4.1575963008051529E-3</v>
      </c>
      <c r="E137" s="270">
        <f t="shared" si="11"/>
        <v>4.230145983224267E-3</v>
      </c>
      <c r="F137" s="270">
        <f t="shared" si="11"/>
        <v>4.1199514563375096E-3</v>
      </c>
      <c r="G137" s="270">
        <f t="shared" si="11"/>
        <v>4.2684617118412104E-3</v>
      </c>
      <c r="H137" s="270">
        <f t="shared" si="11"/>
        <v>4.374751637837254E-3</v>
      </c>
      <c r="I137" s="270">
        <f t="shared" si="11"/>
        <v>4.2267806737518862E-3</v>
      </c>
      <c r="J137" s="270">
        <f t="shared" si="11"/>
        <v>4.2611748383076667E-3</v>
      </c>
      <c r="K137" s="270">
        <f t="shared" si="11"/>
        <v>4.5141886394883804E-3</v>
      </c>
      <c r="L137" s="270">
        <f t="shared" si="11"/>
        <v>4.673982146493387E-3</v>
      </c>
      <c r="M137" s="270">
        <f t="shared" si="11"/>
        <v>4.8566218518136042E-3</v>
      </c>
      <c r="N137" s="270">
        <f t="shared" si="11"/>
        <v>4.877559226468005E-3</v>
      </c>
      <c r="O137" s="270">
        <f t="shared" si="11"/>
        <v>4.8976177361923267E-3</v>
      </c>
      <c r="P137" s="270">
        <f t="shared" si="11"/>
        <v>4.6307842747578959E-3</v>
      </c>
      <c r="Q137" s="270">
        <f t="shared" si="11"/>
        <v>4.3723483590132218E-3</v>
      </c>
      <c r="R137" s="270">
        <f t="shared" si="11"/>
        <v>4.7385100732649579E-3</v>
      </c>
      <c r="S137" s="270">
        <f t="shared" si="11"/>
        <v>5.8667093589047934E-3</v>
      </c>
      <c r="T137" s="270">
        <f t="shared" si="11"/>
        <v>5.8753962571460767E-3</v>
      </c>
      <c r="U137" s="270">
        <f t="shared" si="11"/>
        <v>6.0497462206001943E-3</v>
      </c>
      <c r="V137" s="270">
        <f t="shared" si="11"/>
        <v>5.8645182157531558E-3</v>
      </c>
      <c r="W137" s="270">
        <f t="shared" si="11"/>
        <v>5.8683658683959198E-3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3.3796738020491823E-2</v>
      </c>
      <c r="C138" s="271">
        <f t="shared" si="12"/>
        <v>3.5586258334621437E-2</v>
      </c>
      <c r="D138" s="271">
        <f t="shared" si="12"/>
        <v>3.6038819462258176E-2</v>
      </c>
      <c r="E138" s="271">
        <f t="shared" si="12"/>
        <v>3.7414855168302431E-2</v>
      </c>
      <c r="F138" s="271">
        <f t="shared" si="12"/>
        <v>3.5689658429429318E-2</v>
      </c>
      <c r="G138" s="271">
        <f t="shared" si="12"/>
        <v>3.7779948014975057E-2</v>
      </c>
      <c r="H138" s="271">
        <f t="shared" si="12"/>
        <v>3.9474569606364536E-2</v>
      </c>
      <c r="I138" s="271">
        <f t="shared" si="12"/>
        <v>3.7867523672327687E-2</v>
      </c>
      <c r="J138" s="271">
        <f t="shared" si="12"/>
        <v>3.8203266288185184E-2</v>
      </c>
      <c r="K138" s="271">
        <f t="shared" si="12"/>
        <v>4.2191139146718223E-2</v>
      </c>
      <c r="L138" s="271">
        <f t="shared" si="12"/>
        <v>4.3298735617373303E-2</v>
      </c>
      <c r="M138" s="271">
        <f t="shared" si="12"/>
        <v>4.5661875560709317E-2</v>
      </c>
      <c r="N138" s="271">
        <f t="shared" si="12"/>
        <v>4.5139140438302479E-2</v>
      </c>
      <c r="O138" s="271">
        <f t="shared" si="12"/>
        <v>4.5315631562759119E-2</v>
      </c>
      <c r="P138" s="271">
        <f t="shared" si="12"/>
        <v>4.2586282296286207E-2</v>
      </c>
      <c r="Q138" s="271">
        <f t="shared" si="12"/>
        <v>4.0461119678461346E-2</v>
      </c>
      <c r="R138" s="271">
        <f t="shared" si="12"/>
        <v>4.3969175365600514E-2</v>
      </c>
      <c r="S138" s="271">
        <f t="shared" si="12"/>
        <v>5.3798336879861686E-2</v>
      </c>
      <c r="T138" s="271">
        <f t="shared" si="12"/>
        <v>5.5214380864813339E-2</v>
      </c>
      <c r="U138" s="271">
        <f t="shared" si="12"/>
        <v>5.7126928698398298E-2</v>
      </c>
      <c r="V138" s="271">
        <f t="shared" si="12"/>
        <v>5.5192942056064322E-2</v>
      </c>
      <c r="W138" s="271">
        <f t="shared" si="12"/>
        <v>5.5629522354323183E-2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0.43362166455660484</v>
      </c>
      <c r="C139" s="271">
        <f t="shared" si="13"/>
        <v>0.43343854658913078</v>
      </c>
      <c r="D139" s="271">
        <f t="shared" si="13"/>
        <v>0.4351840001645485</v>
      </c>
      <c r="E139" s="271">
        <f t="shared" si="13"/>
        <v>0.43378802794996274</v>
      </c>
      <c r="F139" s="271">
        <f t="shared" si="13"/>
        <v>0.438239892106216</v>
      </c>
      <c r="G139" s="271">
        <f t="shared" si="13"/>
        <v>0.43483237679241216</v>
      </c>
      <c r="H139" s="271">
        <f t="shared" si="13"/>
        <v>0.43145433374669123</v>
      </c>
      <c r="I139" s="271">
        <f t="shared" si="13"/>
        <v>0.42411749766448037</v>
      </c>
      <c r="J139" s="271">
        <f t="shared" si="13"/>
        <v>0.4228195229428019</v>
      </c>
      <c r="K139" s="271">
        <f t="shared" si="13"/>
        <v>0.41558086798801913</v>
      </c>
      <c r="L139" s="271">
        <f t="shared" si="13"/>
        <v>0.41235124796511619</v>
      </c>
      <c r="M139" s="271">
        <f t="shared" si="13"/>
        <v>0.40860652243307399</v>
      </c>
      <c r="N139" s="271">
        <f t="shared" si="13"/>
        <v>0.40734242187402886</v>
      </c>
      <c r="O139" s="271">
        <f t="shared" si="13"/>
        <v>0.41084736745836048</v>
      </c>
      <c r="P139" s="271">
        <f t="shared" si="13"/>
        <v>0.41253684052253642</v>
      </c>
      <c r="Q139" s="271">
        <f t="shared" si="13"/>
        <v>0.39916771095639636</v>
      </c>
      <c r="R139" s="271">
        <f t="shared" si="13"/>
        <v>0.39451113621378059</v>
      </c>
      <c r="S139" s="271">
        <f t="shared" si="13"/>
        <v>0.38678777659323127</v>
      </c>
      <c r="T139" s="271">
        <f t="shared" si="13"/>
        <v>0.39148938344944983</v>
      </c>
      <c r="U139" s="271">
        <f t="shared" si="13"/>
        <v>0.39025155707679604</v>
      </c>
      <c r="V139" s="271">
        <f t="shared" si="13"/>
        <v>0.39112786170999914</v>
      </c>
      <c r="W139" s="271">
        <f t="shared" si="13"/>
        <v>0.38332287964463801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0.419277596701497</v>
      </c>
      <c r="C140" s="271">
        <f t="shared" si="14"/>
        <v>0.41910053621861265</v>
      </c>
      <c r="D140" s="271">
        <f t="shared" si="14"/>
        <v>0.42078825074044962</v>
      </c>
      <c r="E140" s="271">
        <f t="shared" si="14"/>
        <v>0.4194384568462905</v>
      </c>
      <c r="F140" s="271">
        <f t="shared" si="14"/>
        <v>0.42374305474082602</v>
      </c>
      <c r="G140" s="271">
        <f t="shared" si="14"/>
        <v>0.42044825895852556</v>
      </c>
      <c r="H140" s="271">
        <f t="shared" si="14"/>
        <v>0.41718196051097822</v>
      </c>
      <c r="I140" s="271">
        <f t="shared" si="14"/>
        <v>0.41008782465158178</v>
      </c>
      <c r="J140" s="271">
        <f t="shared" si="14"/>
        <v>0.40883278652418309</v>
      </c>
      <c r="K140" s="271">
        <f t="shared" si="14"/>
        <v>0.40183358399149566</v>
      </c>
      <c r="L140" s="271">
        <f t="shared" si="14"/>
        <v>0.3987107987799996</v>
      </c>
      <c r="M140" s="271">
        <f t="shared" si="14"/>
        <v>0.39508994758708954</v>
      </c>
      <c r="N140" s="271">
        <f t="shared" si="14"/>
        <v>0.39386766307571153</v>
      </c>
      <c r="O140" s="271">
        <f t="shared" si="14"/>
        <v>0.39725666616593025</v>
      </c>
      <c r="P140" s="271">
        <f t="shared" si="14"/>
        <v>0.3988902519941751</v>
      </c>
      <c r="Q140" s="271">
        <f t="shared" si="14"/>
        <v>0.38596336901609812</v>
      </c>
      <c r="R140" s="271">
        <f t="shared" si="14"/>
        <v>0.38146083229681055</v>
      </c>
      <c r="S140" s="271">
        <f t="shared" si="14"/>
        <v>0.37399295897577473</v>
      </c>
      <c r="T140" s="271">
        <f t="shared" si="14"/>
        <v>0.37853903816055523</v>
      </c>
      <c r="U140" s="271">
        <f t="shared" si="14"/>
        <v>0.37734215869377224</v>
      </c>
      <c r="V140" s="271">
        <f t="shared" si="14"/>
        <v>0.37818947544618475</v>
      </c>
      <c r="W140" s="271">
        <f t="shared" si="14"/>
        <v>0.37064267972505971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9.301635336145847E-2</v>
      </c>
      <c r="C141" s="271">
        <f t="shared" si="15"/>
        <v>9.0982264775523902E-2</v>
      </c>
      <c r="D141" s="271">
        <f t="shared" si="15"/>
        <v>8.6976505950126987E-2</v>
      </c>
      <c r="E141" s="271">
        <f t="shared" si="15"/>
        <v>8.7926410787447798E-2</v>
      </c>
      <c r="F141" s="271">
        <f t="shared" si="15"/>
        <v>8.1440735114717291E-2</v>
      </c>
      <c r="G141" s="271">
        <f t="shared" si="15"/>
        <v>8.5376711249674733E-2</v>
      </c>
      <c r="H141" s="271">
        <f t="shared" si="15"/>
        <v>8.9792462491044847E-2</v>
      </c>
      <c r="I141" s="271">
        <f t="shared" si="15"/>
        <v>0.10638402823059084</v>
      </c>
      <c r="J141" s="271">
        <f t="shared" si="15"/>
        <v>0.10848217153189364</v>
      </c>
      <c r="K141" s="271">
        <f t="shared" si="15"/>
        <v>0.11747270621708163</v>
      </c>
      <c r="L141" s="271">
        <f t="shared" si="15"/>
        <v>0.12227819272276814</v>
      </c>
      <c r="M141" s="271">
        <f t="shared" si="15"/>
        <v>0.12650159429368008</v>
      </c>
      <c r="N141" s="271">
        <f t="shared" si="15"/>
        <v>0.12962170195971676</v>
      </c>
      <c r="O141" s="271">
        <f t="shared" si="15"/>
        <v>0.12248666184818389</v>
      </c>
      <c r="P141" s="271">
        <f t="shared" si="15"/>
        <v>0.12284860296669387</v>
      </c>
      <c r="Q141" s="271">
        <f t="shared" si="15"/>
        <v>0.15206455021750812</v>
      </c>
      <c r="R141" s="271">
        <f t="shared" si="15"/>
        <v>0.15646410160063312</v>
      </c>
      <c r="S141" s="271">
        <f t="shared" si="15"/>
        <v>0.15821734716519709</v>
      </c>
      <c r="T141" s="271">
        <f t="shared" si="15"/>
        <v>0.14718755730148</v>
      </c>
      <c r="U141" s="271">
        <f t="shared" si="15"/>
        <v>0.14705268765269333</v>
      </c>
      <c r="V141" s="271">
        <f t="shared" si="15"/>
        <v>0.14793636920722014</v>
      </c>
      <c r="W141" s="271">
        <f t="shared" si="15"/>
        <v>0.16273753744803493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4.103462078067395E-2</v>
      </c>
      <c r="C142" s="320">
        <f t="shared" si="16"/>
        <v>4.3207383353946471E-2</v>
      </c>
      <c r="D142" s="320">
        <f t="shared" si="16"/>
        <v>4.3756864615758999E-2</v>
      </c>
      <c r="E142" s="320">
        <f t="shared" si="16"/>
        <v>4.5427591043379227E-2</v>
      </c>
      <c r="F142" s="320">
        <f t="shared" si="16"/>
        <v>4.3332927531510433E-2</v>
      </c>
      <c r="G142" s="320">
        <f t="shared" si="16"/>
        <v>4.5870871886159514E-2</v>
      </c>
      <c r="H142" s="320">
        <f t="shared" si="16"/>
        <v>4.7928412301073128E-2</v>
      </c>
      <c r="I142" s="320">
        <f t="shared" si="16"/>
        <v>4.5977202677222967E-2</v>
      </c>
      <c r="J142" s="320">
        <f t="shared" si="16"/>
        <v>4.6384847666904254E-2</v>
      </c>
      <c r="K142" s="320">
        <f t="shared" si="16"/>
        <v>5.1226760231727085E-2</v>
      </c>
      <c r="L142" s="320">
        <f t="shared" si="16"/>
        <v>5.2571558689015682E-2</v>
      </c>
      <c r="M142" s="320">
        <f t="shared" si="16"/>
        <v>5.5440786818892022E-2</v>
      </c>
      <c r="N142" s="320">
        <f t="shared" si="16"/>
        <v>5.4806103154933151E-2</v>
      </c>
      <c r="O142" s="320">
        <f t="shared" si="16"/>
        <v>5.5020391479411151E-2</v>
      </c>
      <c r="P142" s="320">
        <f t="shared" si="16"/>
        <v>5.1706526926571177E-2</v>
      </c>
      <c r="Q142" s="320">
        <f t="shared" si="16"/>
        <v>4.9126241158553186E-2</v>
      </c>
      <c r="R142" s="320">
        <f t="shared" si="16"/>
        <v>5.3385579284971216E-2</v>
      </c>
      <c r="S142" s="320">
        <f t="shared" si="16"/>
        <v>6.5319746277216123E-2</v>
      </c>
      <c r="T142" s="320">
        <f t="shared" si="16"/>
        <v>6.703904912520145E-2</v>
      </c>
      <c r="U142" s="320">
        <f t="shared" si="16"/>
        <v>6.9361186694468419E-2</v>
      </c>
      <c r="V142" s="320">
        <f t="shared" si="16"/>
        <v>6.7013018998078766E-2</v>
      </c>
      <c r="W142" s="320">
        <f t="shared" si="16"/>
        <v>6.7543096988697371E-2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5.1981732580784527E-2</v>
      </c>
      <c r="C143" s="328">
        <f t="shared" si="17"/>
        <v>4.7774881421577424E-2</v>
      </c>
      <c r="D143" s="328">
        <f t="shared" si="17"/>
        <v>4.3219641334367981E-2</v>
      </c>
      <c r="E143" s="328">
        <f t="shared" si="17"/>
        <v>4.2498819744068564E-2</v>
      </c>
      <c r="F143" s="328">
        <f t="shared" si="17"/>
        <v>3.8107807583206865E-2</v>
      </c>
      <c r="G143" s="328">
        <f t="shared" si="17"/>
        <v>3.9505839363515212E-2</v>
      </c>
      <c r="H143" s="328">
        <f t="shared" si="17"/>
        <v>4.1864050189971712E-2</v>
      </c>
      <c r="I143" s="328">
        <f t="shared" si="17"/>
        <v>6.040682555336787E-2</v>
      </c>
      <c r="J143" s="328">
        <f t="shared" si="17"/>
        <v>6.2097323864989389E-2</v>
      </c>
      <c r="K143" s="328">
        <f t="shared" si="17"/>
        <v>6.6245945985354535E-2</v>
      </c>
      <c r="L143" s="328">
        <f t="shared" si="17"/>
        <v>6.9706634033752476E-2</v>
      </c>
      <c r="M143" s="328">
        <f t="shared" si="17"/>
        <v>7.106080747478806E-2</v>
      </c>
      <c r="N143" s="328">
        <f t="shared" si="17"/>
        <v>7.4815598804783612E-2</v>
      </c>
      <c r="O143" s="328">
        <f t="shared" si="17"/>
        <v>6.7466270368772743E-2</v>
      </c>
      <c r="P143" s="328">
        <f t="shared" si="17"/>
        <v>7.1142076040122695E-2</v>
      </c>
      <c r="Q143" s="328">
        <f t="shared" si="17"/>
        <v>0.10293830905895494</v>
      </c>
      <c r="R143" s="328">
        <f t="shared" si="17"/>
        <v>0.10307852231566193</v>
      </c>
      <c r="S143" s="328">
        <f t="shared" si="17"/>
        <v>9.289760088798095E-2</v>
      </c>
      <c r="T143" s="328">
        <f t="shared" si="17"/>
        <v>8.0148508176278568E-2</v>
      </c>
      <c r="U143" s="328">
        <f t="shared" si="17"/>
        <v>7.7691500958224913E-2</v>
      </c>
      <c r="V143" s="328">
        <f t="shared" si="17"/>
        <v>8.0923350209141376E-2</v>
      </c>
      <c r="W143" s="328">
        <f t="shared" si="17"/>
        <v>9.5194440459337559E-2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0.99999999999999978</v>
      </c>
      <c r="C146" s="234">
        <f t="shared" si="18"/>
        <v>1</v>
      </c>
      <c r="D146" s="234">
        <f t="shared" si="18"/>
        <v>0.99999999999999978</v>
      </c>
      <c r="E146" s="234">
        <f t="shared" si="18"/>
        <v>1.0000000000000002</v>
      </c>
      <c r="F146" s="234">
        <f t="shared" si="18"/>
        <v>0.99999999999999978</v>
      </c>
      <c r="G146" s="234">
        <f t="shared" si="18"/>
        <v>0.99999999999999989</v>
      </c>
      <c r="H146" s="234">
        <f t="shared" si="18"/>
        <v>1</v>
      </c>
      <c r="I146" s="234">
        <f t="shared" si="18"/>
        <v>1</v>
      </c>
      <c r="J146" s="234">
        <f t="shared" si="18"/>
        <v>0.99999999999999989</v>
      </c>
      <c r="K146" s="234">
        <f t="shared" si="18"/>
        <v>1</v>
      </c>
      <c r="L146" s="234">
        <f t="shared" si="18"/>
        <v>1</v>
      </c>
      <c r="M146" s="234">
        <f t="shared" si="18"/>
        <v>1.0000000000000002</v>
      </c>
      <c r="N146" s="234">
        <f t="shared" si="18"/>
        <v>0.99999999999999989</v>
      </c>
      <c r="O146" s="234">
        <f t="shared" si="18"/>
        <v>1.0000000000000002</v>
      </c>
      <c r="P146" s="234">
        <f t="shared" si="18"/>
        <v>1.0000000000000002</v>
      </c>
      <c r="Q146" s="234">
        <f t="shared" si="18"/>
        <v>1.0000000000000002</v>
      </c>
      <c r="R146" s="234">
        <f t="shared" si="18"/>
        <v>0.99999999999999978</v>
      </c>
      <c r="S146" s="234">
        <f t="shared" si="18"/>
        <v>1.0000000000000002</v>
      </c>
      <c r="T146" s="234">
        <f t="shared" si="18"/>
        <v>1</v>
      </c>
      <c r="U146" s="234">
        <f t="shared" si="18"/>
        <v>0.99999999999999989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7.1955502283680018E-3</v>
      </c>
      <c r="C147" s="268">
        <f t="shared" si="19"/>
        <v>7.1955502283678899E-3</v>
      </c>
      <c r="D147" s="268">
        <f t="shared" si="19"/>
        <v>7.1955502283665403E-3</v>
      </c>
      <c r="E147" s="268">
        <f t="shared" si="19"/>
        <v>7.1955502283746128E-3</v>
      </c>
      <c r="F147" s="268">
        <f t="shared" si="19"/>
        <v>7.1955502283694295E-3</v>
      </c>
      <c r="G147" s="268">
        <f t="shared" si="19"/>
        <v>7.1955502283760032E-3</v>
      </c>
      <c r="H147" s="268">
        <f t="shared" si="19"/>
        <v>7.1955502283761654E-3</v>
      </c>
      <c r="I147" s="268">
        <f t="shared" si="19"/>
        <v>7.1955502283681831E-3</v>
      </c>
      <c r="J147" s="268">
        <f t="shared" si="19"/>
        <v>7.1955502283666184E-3</v>
      </c>
      <c r="K147" s="268">
        <f t="shared" si="19"/>
        <v>7.195550228354745E-3</v>
      </c>
      <c r="L147" s="268">
        <f t="shared" si="19"/>
        <v>7.1955502283599483E-3</v>
      </c>
      <c r="M147" s="268">
        <f t="shared" si="19"/>
        <v>7.1955502283720663E-3</v>
      </c>
      <c r="N147" s="268">
        <f t="shared" si="19"/>
        <v>7.1955502283663235E-3</v>
      </c>
      <c r="O147" s="268">
        <f t="shared" si="19"/>
        <v>7.195550228374128E-3</v>
      </c>
      <c r="P147" s="268">
        <f t="shared" si="19"/>
        <v>7.1955502283524743E-3</v>
      </c>
      <c r="Q147" s="268">
        <f t="shared" si="19"/>
        <v>7.1955502283645644E-3</v>
      </c>
      <c r="R147" s="268">
        <f t="shared" si="19"/>
        <v>7.1955502283646564E-3</v>
      </c>
      <c r="S147" s="268">
        <f t="shared" si="19"/>
        <v>7.1955502283711321E-3</v>
      </c>
      <c r="T147" s="268">
        <f t="shared" si="19"/>
        <v>7.1955502283713654E-3</v>
      </c>
      <c r="U147" s="268">
        <f t="shared" si="19"/>
        <v>7.1955502283710627E-3</v>
      </c>
      <c r="V147" s="268">
        <f t="shared" si="19"/>
        <v>7.1955502283712683E-3</v>
      </c>
      <c r="W147" s="268">
        <f t="shared" si="19"/>
        <v>7.195550228370453E-3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8.0564402695789579E-3</v>
      </c>
      <c r="C148" s="269">
        <f t="shared" si="20"/>
        <v>8.0564402695788347E-3</v>
      </c>
      <c r="D148" s="269">
        <f t="shared" si="20"/>
        <v>8.0564402695773186E-3</v>
      </c>
      <c r="E148" s="269">
        <f t="shared" si="20"/>
        <v>8.05644026958636E-3</v>
      </c>
      <c r="F148" s="269">
        <f t="shared" si="20"/>
        <v>8.0564402695805556E-3</v>
      </c>
      <c r="G148" s="269">
        <f t="shared" si="20"/>
        <v>8.0564402695879195E-3</v>
      </c>
      <c r="H148" s="269">
        <f t="shared" si="20"/>
        <v>8.0564402695880982E-3</v>
      </c>
      <c r="I148" s="269">
        <f t="shared" si="20"/>
        <v>8.0564402695791505E-3</v>
      </c>
      <c r="J148" s="269">
        <f t="shared" si="20"/>
        <v>8.0564402695774088E-3</v>
      </c>
      <c r="K148" s="269">
        <f t="shared" si="20"/>
        <v>8.0564402695641121E-3</v>
      </c>
      <c r="L148" s="269">
        <f t="shared" si="20"/>
        <v>8.0564402695699356E-3</v>
      </c>
      <c r="M148" s="269">
        <f t="shared" si="20"/>
        <v>8.0564402695835029E-3</v>
      </c>
      <c r="N148" s="269">
        <f t="shared" si="20"/>
        <v>8.0564402695770757E-3</v>
      </c>
      <c r="O148" s="269">
        <f t="shared" si="20"/>
        <v>8.0564402695858118E-3</v>
      </c>
      <c r="P148" s="269">
        <f t="shared" si="20"/>
        <v>8.056440269561576E-3</v>
      </c>
      <c r="Q148" s="269">
        <f t="shared" si="20"/>
        <v>8.0564402695751068E-3</v>
      </c>
      <c r="R148" s="269">
        <f t="shared" si="20"/>
        <v>8.0564402695752126E-3</v>
      </c>
      <c r="S148" s="269">
        <f t="shared" si="20"/>
        <v>8.0564402695824655E-3</v>
      </c>
      <c r="T148" s="269">
        <f t="shared" si="20"/>
        <v>8.0564402695827205E-3</v>
      </c>
      <c r="U148" s="269">
        <f t="shared" si="20"/>
        <v>8.0564402695823857E-3</v>
      </c>
      <c r="V148" s="269">
        <f t="shared" si="20"/>
        <v>8.0564402695826147E-3</v>
      </c>
      <c r="W148" s="269">
        <f t="shared" si="20"/>
        <v>8.056440269581704E-3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9.935141486358311E-3</v>
      </c>
      <c r="C149" s="269">
        <f t="shared" si="21"/>
        <v>1.0441878510579592E-2</v>
      </c>
      <c r="D149" s="269">
        <f t="shared" si="21"/>
        <v>1.0678445170362505E-2</v>
      </c>
      <c r="E149" s="269">
        <f t="shared" si="21"/>
        <v>1.1068435679049296E-2</v>
      </c>
      <c r="F149" s="269">
        <f t="shared" si="21"/>
        <v>1.0686890419459137E-2</v>
      </c>
      <c r="G149" s="269">
        <f t="shared" si="21"/>
        <v>1.1226325921169282E-2</v>
      </c>
      <c r="H149" s="269">
        <f t="shared" si="21"/>
        <v>1.1639483289609237E-2</v>
      </c>
      <c r="I149" s="269">
        <f t="shared" si="21"/>
        <v>1.0918645915605475E-2</v>
      </c>
      <c r="J149" s="269">
        <f t="shared" si="21"/>
        <v>1.0975179975065755E-2</v>
      </c>
      <c r="K149" s="269">
        <f t="shared" si="21"/>
        <v>1.1971519766488513E-2</v>
      </c>
      <c r="L149" s="269">
        <f t="shared" si="21"/>
        <v>1.2211301813767428E-2</v>
      </c>
      <c r="M149" s="269">
        <f t="shared" si="21"/>
        <v>1.2820789889057559E-2</v>
      </c>
      <c r="N149" s="269">
        <f t="shared" si="21"/>
        <v>1.270205465472954E-2</v>
      </c>
      <c r="O149" s="269">
        <f t="shared" si="21"/>
        <v>1.2911405138252766E-2</v>
      </c>
      <c r="P149" s="269">
        <f t="shared" si="21"/>
        <v>1.2167161505136635E-2</v>
      </c>
      <c r="Q149" s="269">
        <f t="shared" si="21"/>
        <v>1.1168440674658926E-2</v>
      </c>
      <c r="R149" s="269">
        <f t="shared" si="21"/>
        <v>1.2038606935863685E-2</v>
      </c>
      <c r="S149" s="269">
        <f t="shared" si="21"/>
        <v>1.4523361557331214E-2</v>
      </c>
      <c r="T149" s="269">
        <f t="shared" si="21"/>
        <v>1.5084296576852989E-2</v>
      </c>
      <c r="U149" s="269">
        <f t="shared" si="21"/>
        <v>1.5605775243855697E-2</v>
      </c>
      <c r="V149" s="269">
        <f t="shared" si="21"/>
        <v>1.5114521460750374E-2</v>
      </c>
      <c r="W149" s="269">
        <f t="shared" si="21"/>
        <v>1.4903580715489596E-2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5.9256386055725457E-3</v>
      </c>
      <c r="C150" s="269">
        <f t="shared" si="22"/>
        <v>5.9256386055724572E-3</v>
      </c>
      <c r="D150" s="269">
        <f t="shared" si="22"/>
        <v>5.9256386055713409E-3</v>
      </c>
      <c r="E150" s="269">
        <f t="shared" si="22"/>
        <v>5.9256386055779918E-3</v>
      </c>
      <c r="F150" s="269">
        <f t="shared" si="22"/>
        <v>5.9256386055737227E-3</v>
      </c>
      <c r="G150" s="269">
        <f t="shared" si="22"/>
        <v>5.9256386055791367E-3</v>
      </c>
      <c r="H150" s="269">
        <f t="shared" si="22"/>
        <v>5.9256386055792721E-3</v>
      </c>
      <c r="I150" s="269">
        <f t="shared" si="22"/>
        <v>5.9256386055726905E-3</v>
      </c>
      <c r="J150" s="269">
        <f t="shared" si="22"/>
        <v>5.9256386055714094E-3</v>
      </c>
      <c r="K150" s="269">
        <f t="shared" si="22"/>
        <v>5.9256386055616317E-3</v>
      </c>
      <c r="L150" s="269">
        <f t="shared" si="22"/>
        <v>5.9256386055659121E-3</v>
      </c>
      <c r="M150" s="269">
        <f t="shared" si="22"/>
        <v>5.9256386055758946E-3</v>
      </c>
      <c r="N150" s="269">
        <f t="shared" si="22"/>
        <v>5.9256386055711657E-3</v>
      </c>
      <c r="O150" s="269">
        <f t="shared" si="22"/>
        <v>5.9256386055775928E-3</v>
      </c>
      <c r="P150" s="269">
        <f t="shared" si="22"/>
        <v>5.9256386055597608E-3</v>
      </c>
      <c r="Q150" s="269">
        <f t="shared" si="22"/>
        <v>5.9256386055697189E-3</v>
      </c>
      <c r="R150" s="269">
        <f t="shared" si="22"/>
        <v>5.9256386055697918E-3</v>
      </c>
      <c r="S150" s="269">
        <f t="shared" si="22"/>
        <v>5.9256386055751304E-3</v>
      </c>
      <c r="T150" s="269">
        <f t="shared" si="22"/>
        <v>5.9256386055753178E-3</v>
      </c>
      <c r="U150" s="269">
        <f t="shared" si="22"/>
        <v>5.9256386055750697E-3</v>
      </c>
      <c r="V150" s="269">
        <f t="shared" si="22"/>
        <v>5.9256386055752388E-3</v>
      </c>
      <c r="W150" s="269">
        <f t="shared" si="22"/>
        <v>5.9256386055745692E-3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7.5573691766730837E-3</v>
      </c>
      <c r="C151" s="270">
        <f t="shared" si="23"/>
        <v>7.8322638067959589E-3</v>
      </c>
      <c r="D151" s="270">
        <f t="shared" si="23"/>
        <v>7.9202027254931615E-3</v>
      </c>
      <c r="E151" s="270">
        <f t="shared" si="23"/>
        <v>8.0455186720451571E-3</v>
      </c>
      <c r="F151" s="270">
        <f t="shared" si="23"/>
        <v>7.9315410876922149E-3</v>
      </c>
      <c r="G151" s="270">
        <f t="shared" si="23"/>
        <v>8.1546287731283536E-3</v>
      </c>
      <c r="H151" s="270">
        <f t="shared" si="23"/>
        <v>8.2932778277719638E-3</v>
      </c>
      <c r="I151" s="270">
        <f t="shared" si="23"/>
        <v>7.8355250688247804E-3</v>
      </c>
      <c r="J151" s="270">
        <f t="shared" si="23"/>
        <v>7.8704039576869191E-3</v>
      </c>
      <c r="K151" s="270">
        <f t="shared" si="23"/>
        <v>8.235012329126724E-3</v>
      </c>
      <c r="L151" s="270">
        <f t="shared" si="23"/>
        <v>8.4748167179110202E-3</v>
      </c>
      <c r="M151" s="270">
        <f t="shared" si="23"/>
        <v>8.7670168441369052E-3</v>
      </c>
      <c r="N151" s="270">
        <f t="shared" si="23"/>
        <v>8.8242897218431711E-3</v>
      </c>
      <c r="O151" s="270">
        <f t="shared" si="23"/>
        <v>8.9715373870212951E-3</v>
      </c>
      <c r="P151" s="270">
        <f t="shared" si="23"/>
        <v>8.5061024409759014E-3</v>
      </c>
      <c r="Q151" s="270">
        <f t="shared" si="23"/>
        <v>7.7593602515789633E-3</v>
      </c>
      <c r="R151" s="270">
        <f t="shared" si="23"/>
        <v>8.3411558745618876E-3</v>
      </c>
      <c r="S151" s="270">
        <f t="shared" si="23"/>
        <v>1.0182382030992001E-2</v>
      </c>
      <c r="T151" s="270">
        <f t="shared" si="23"/>
        <v>1.0319687182649197E-2</v>
      </c>
      <c r="U151" s="270">
        <f t="shared" si="23"/>
        <v>1.0625225199740433E-2</v>
      </c>
      <c r="V151" s="270">
        <f t="shared" si="23"/>
        <v>1.032522944160447E-2</v>
      </c>
      <c r="W151" s="270">
        <f t="shared" si="23"/>
        <v>1.010785469477735E-2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4.2367123647478439E-2</v>
      </c>
      <c r="C152" s="271">
        <f t="shared" si="24"/>
        <v>4.4528038033188687E-2</v>
      </c>
      <c r="D152" s="271">
        <f t="shared" si="24"/>
        <v>4.553684590368106E-2</v>
      </c>
      <c r="E152" s="271">
        <f t="shared" si="24"/>
        <v>4.7199909899856986E-2</v>
      </c>
      <c r="F152" s="271">
        <f t="shared" si="24"/>
        <v>4.5572859574266628E-2</v>
      </c>
      <c r="G152" s="271">
        <f t="shared" si="24"/>
        <v>4.7873212380733852E-2</v>
      </c>
      <c r="H152" s="271">
        <f t="shared" si="24"/>
        <v>4.9635068448772454E-2</v>
      </c>
      <c r="I152" s="271">
        <f t="shared" si="24"/>
        <v>4.656115086077689E-2</v>
      </c>
      <c r="J152" s="271">
        <f t="shared" si="24"/>
        <v>4.6802233032654995E-2</v>
      </c>
      <c r="K152" s="271">
        <f t="shared" si="24"/>
        <v>5.1050994984970559E-2</v>
      </c>
      <c r="L152" s="271">
        <f t="shared" si="24"/>
        <v>5.2073514458846205E-2</v>
      </c>
      <c r="M152" s="271">
        <f t="shared" si="24"/>
        <v>5.4672597389163483E-2</v>
      </c>
      <c r="N152" s="271">
        <f t="shared" si="24"/>
        <v>5.4166266365997411E-2</v>
      </c>
      <c r="O152" s="271">
        <f t="shared" si="24"/>
        <v>5.5059014379024322E-2</v>
      </c>
      <c r="P152" s="271">
        <f t="shared" si="24"/>
        <v>5.1885283831615926E-2</v>
      </c>
      <c r="Q152" s="271">
        <f t="shared" si="24"/>
        <v>4.762636824674378E-2</v>
      </c>
      <c r="R152" s="271">
        <f t="shared" si="24"/>
        <v>5.133707952679413E-2</v>
      </c>
      <c r="S152" s="271">
        <f t="shared" si="24"/>
        <v>6.1932993679189911E-2</v>
      </c>
      <c r="T152" s="271">
        <f t="shared" si="24"/>
        <v>6.4325028393834985E-2</v>
      </c>
      <c r="U152" s="271">
        <f t="shared" si="24"/>
        <v>6.6548806605223498E-2</v>
      </c>
      <c r="V152" s="271">
        <f t="shared" si="24"/>
        <v>6.4453918495205903E-2</v>
      </c>
      <c r="W152" s="271">
        <f t="shared" si="24"/>
        <v>6.355438901703736E-2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0.22341577784078376</v>
      </c>
      <c r="C153" s="271">
        <f t="shared" si="25"/>
        <v>0.21617761774114408</v>
      </c>
      <c r="D153" s="271">
        <f t="shared" si="25"/>
        <v>0.2058586738392098</v>
      </c>
      <c r="E153" s="271">
        <f t="shared" si="25"/>
        <v>0.20336987315838922</v>
      </c>
      <c r="F153" s="271">
        <f t="shared" si="25"/>
        <v>0.19574276609110097</v>
      </c>
      <c r="G153" s="271">
        <f t="shared" si="25"/>
        <v>0.1972191084832815</v>
      </c>
      <c r="H153" s="271">
        <f t="shared" si="25"/>
        <v>0.20054742119291477</v>
      </c>
      <c r="I153" s="271">
        <f t="shared" si="25"/>
        <v>0.23441347560432274</v>
      </c>
      <c r="J153" s="271">
        <f t="shared" si="25"/>
        <v>0.23727836062169982</v>
      </c>
      <c r="K153" s="271">
        <f t="shared" si="25"/>
        <v>0.24045686861784279</v>
      </c>
      <c r="L153" s="271">
        <f t="shared" si="25"/>
        <v>0.24492950760800838</v>
      </c>
      <c r="M153" s="271">
        <f t="shared" si="25"/>
        <v>0.2443651841265084</v>
      </c>
      <c r="N153" s="271">
        <f t="shared" si="25"/>
        <v>0.24854024464852853</v>
      </c>
      <c r="O153" s="271">
        <f t="shared" si="25"/>
        <v>0.2349473775808186</v>
      </c>
      <c r="P153" s="271">
        <f t="shared" si="25"/>
        <v>0.24260478872572383</v>
      </c>
      <c r="Q153" s="271">
        <f t="shared" si="25"/>
        <v>0.29473938191004506</v>
      </c>
      <c r="R153" s="271">
        <f t="shared" si="25"/>
        <v>0.29205333641326015</v>
      </c>
      <c r="S153" s="271">
        <f t="shared" si="25"/>
        <v>0.27026234079930089</v>
      </c>
      <c r="T153" s="271">
        <f t="shared" si="25"/>
        <v>0.24969516080130658</v>
      </c>
      <c r="U153" s="271">
        <f t="shared" si="25"/>
        <v>0.24398533229434846</v>
      </c>
      <c r="V153" s="271">
        <f t="shared" si="25"/>
        <v>0.24965792733720679</v>
      </c>
      <c r="W153" s="271">
        <f t="shared" si="25"/>
        <v>0.27280264707653484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0.10979943798373944</v>
      </c>
      <c r="C154" s="320">
        <f t="shared" si="26"/>
        <v>0.11194906695410047</v>
      </c>
      <c r="D154" s="320">
        <f t="shared" si="26"/>
        <v>0.11064279132434873</v>
      </c>
      <c r="E154" s="320">
        <f t="shared" si="26"/>
        <v>0.10989178551519181</v>
      </c>
      <c r="F154" s="320">
        <f t="shared" si="26"/>
        <v>0.11090021842603127</v>
      </c>
      <c r="G154" s="320">
        <f t="shared" si="26"/>
        <v>0.10993637142676541</v>
      </c>
      <c r="H154" s="320">
        <f t="shared" si="26"/>
        <v>0.1087673663942581</v>
      </c>
      <c r="I154" s="320">
        <f t="shared" si="26"/>
        <v>0.10491082331763162</v>
      </c>
      <c r="J154" s="320">
        <f t="shared" si="26"/>
        <v>0.10463826935534218</v>
      </c>
      <c r="K154" s="320">
        <f t="shared" si="26"/>
        <v>0.10069840606912882</v>
      </c>
      <c r="L154" s="320">
        <f t="shared" si="26"/>
        <v>9.8761732733373409E-2</v>
      </c>
      <c r="M154" s="320">
        <f t="shared" si="26"/>
        <v>9.6017098069185569E-2</v>
      </c>
      <c r="N154" s="320">
        <f t="shared" si="26"/>
        <v>9.2008069104804691E-2</v>
      </c>
      <c r="O154" s="320">
        <f t="shared" si="26"/>
        <v>9.2024106697129293E-2</v>
      </c>
      <c r="P154" s="320">
        <f t="shared" si="26"/>
        <v>9.1479601692826873E-2</v>
      </c>
      <c r="Q154" s="320">
        <f t="shared" si="26"/>
        <v>8.3476866017700976E-2</v>
      </c>
      <c r="R154" s="320">
        <f t="shared" si="26"/>
        <v>8.2214016024303616E-2</v>
      </c>
      <c r="S154" s="320">
        <f t="shared" si="26"/>
        <v>8.3798953179100799E-2</v>
      </c>
      <c r="T154" s="320">
        <f t="shared" si="26"/>
        <v>8.6893409736484351E-2</v>
      </c>
      <c r="U154" s="320">
        <f t="shared" si="26"/>
        <v>8.6184693629071177E-2</v>
      </c>
      <c r="V154" s="320">
        <f t="shared" si="26"/>
        <v>8.4888935770133525E-2</v>
      </c>
      <c r="W154" s="320">
        <f t="shared" si="26"/>
        <v>8.3181115032003886E-2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0.11361633985704434</v>
      </c>
      <c r="C155" s="320">
        <f t="shared" si="27"/>
        <v>0.10422855078704363</v>
      </c>
      <c r="D155" s="320">
        <f t="shared" si="27"/>
        <v>9.5215882514861044E-2</v>
      </c>
      <c r="E155" s="320">
        <f t="shared" si="27"/>
        <v>9.3478087643197427E-2</v>
      </c>
      <c r="F155" s="320">
        <f t="shared" si="27"/>
        <v>8.4842547665069698E-2</v>
      </c>
      <c r="G155" s="320">
        <f t="shared" si="27"/>
        <v>8.7282737056516055E-2</v>
      </c>
      <c r="H155" s="320">
        <f t="shared" si="27"/>
        <v>9.1780054798656668E-2</v>
      </c>
      <c r="I155" s="320">
        <f t="shared" si="27"/>
        <v>0.12950265228669111</v>
      </c>
      <c r="J155" s="320">
        <f t="shared" si="27"/>
        <v>0.13264009126635765</v>
      </c>
      <c r="K155" s="320">
        <f t="shared" si="27"/>
        <v>0.13975846254871399</v>
      </c>
      <c r="L155" s="320">
        <f t="shared" si="27"/>
        <v>0.146167774874635</v>
      </c>
      <c r="M155" s="320">
        <f t="shared" si="27"/>
        <v>0.14834808605732283</v>
      </c>
      <c r="N155" s="320">
        <f t="shared" si="27"/>
        <v>0.15653217554372384</v>
      </c>
      <c r="O155" s="320">
        <f t="shared" si="27"/>
        <v>0.14292327088368934</v>
      </c>
      <c r="P155" s="320">
        <f t="shared" si="27"/>
        <v>0.15112518703289696</v>
      </c>
      <c r="Q155" s="320">
        <f t="shared" si="27"/>
        <v>0.2112625158923441</v>
      </c>
      <c r="R155" s="320">
        <f t="shared" si="27"/>
        <v>0.20983932038895653</v>
      </c>
      <c r="S155" s="320">
        <f t="shared" si="27"/>
        <v>0.18646338762020009</v>
      </c>
      <c r="T155" s="320">
        <f t="shared" si="27"/>
        <v>0.16280175106482223</v>
      </c>
      <c r="U155" s="320">
        <f t="shared" si="27"/>
        <v>0.15780063866527727</v>
      </c>
      <c r="V155" s="320">
        <f t="shared" si="27"/>
        <v>0.16476899156707328</v>
      </c>
      <c r="W155" s="320">
        <f t="shared" si="27"/>
        <v>0.18962153204453092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0.59271080282901578</v>
      </c>
      <c r="C157" s="271">
        <f t="shared" si="29"/>
        <v>0.59359972485697432</v>
      </c>
      <c r="D157" s="271">
        <f t="shared" si="29"/>
        <v>0.60222557800795795</v>
      </c>
      <c r="E157" s="271">
        <f t="shared" si="29"/>
        <v>0.60119571004534267</v>
      </c>
      <c r="F157" s="271">
        <f t="shared" si="29"/>
        <v>0.61211084885435052</v>
      </c>
      <c r="G157" s="271">
        <f t="shared" si="29"/>
        <v>0.60567779873242711</v>
      </c>
      <c r="H157" s="271">
        <f t="shared" si="29"/>
        <v>0.59881483810111358</v>
      </c>
      <c r="I157" s="271">
        <f t="shared" si="29"/>
        <v>0.57447285420460514</v>
      </c>
      <c r="J157" s="271">
        <f t="shared" si="29"/>
        <v>0.57116838888886579</v>
      </c>
      <c r="K157" s="271">
        <f t="shared" si="29"/>
        <v>0.56003285526504787</v>
      </c>
      <c r="L157" s="271">
        <f t="shared" si="29"/>
        <v>0.55401984426639139</v>
      </c>
      <c r="M157" s="271">
        <f t="shared" si="29"/>
        <v>0.54982570066068881</v>
      </c>
      <c r="N157" s="271">
        <f t="shared" si="29"/>
        <v>0.5488842278866104</v>
      </c>
      <c r="O157" s="271">
        <f t="shared" si="29"/>
        <v>0.56028493317726069</v>
      </c>
      <c r="P157" s="271">
        <f t="shared" si="29"/>
        <v>0.56062237609541565</v>
      </c>
      <c r="Q157" s="271">
        <f t="shared" si="29"/>
        <v>0.52321282900345534</v>
      </c>
      <c r="R157" s="271">
        <f t="shared" si="29"/>
        <v>0.5175257145762322</v>
      </c>
      <c r="S157" s="271">
        <f t="shared" si="29"/>
        <v>0.51246165194749838</v>
      </c>
      <c r="T157" s="271">
        <f t="shared" si="29"/>
        <v>0.52578661377218749</v>
      </c>
      <c r="U157" s="271">
        <f t="shared" si="29"/>
        <v>0.52649602432162568</v>
      </c>
      <c r="V157" s="271">
        <f t="shared" si="29"/>
        <v>0.52659223994881588</v>
      </c>
      <c r="W157" s="271">
        <f t="shared" si="29"/>
        <v>0.50662661856448199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0.5507834481079027</v>
      </c>
      <c r="C158" s="320">
        <f t="shared" si="30"/>
        <v>0.5495338859487946</v>
      </c>
      <c r="D158" s="320">
        <f t="shared" si="30"/>
        <v>0.55716140261171443</v>
      </c>
      <c r="E158" s="320">
        <f t="shared" si="30"/>
        <v>0.55448573318587602</v>
      </c>
      <c r="F158" s="320">
        <f t="shared" si="30"/>
        <v>0.56701103360787763</v>
      </c>
      <c r="G158" s="320">
        <f t="shared" si="30"/>
        <v>0.55830150824295754</v>
      </c>
      <c r="H158" s="320">
        <f t="shared" si="30"/>
        <v>0.54969497953402702</v>
      </c>
      <c r="I158" s="320">
        <f t="shared" si="30"/>
        <v>0.52839500609278878</v>
      </c>
      <c r="J158" s="320">
        <f t="shared" si="30"/>
        <v>0.52485196102777554</v>
      </c>
      <c r="K158" s="320">
        <f t="shared" si="30"/>
        <v>0.50951176741848081</v>
      </c>
      <c r="L158" s="320">
        <f t="shared" si="30"/>
        <v>0.50248685065423249</v>
      </c>
      <c r="M158" s="320">
        <f t="shared" si="30"/>
        <v>0.49572060248755651</v>
      </c>
      <c r="N158" s="320">
        <f t="shared" si="30"/>
        <v>0.49528020504233988</v>
      </c>
      <c r="O158" s="320">
        <f t="shared" si="30"/>
        <v>0.50579742900604907</v>
      </c>
      <c r="P158" s="320">
        <f t="shared" si="30"/>
        <v>0.50927565928464935</v>
      </c>
      <c r="Q158" s="320">
        <f t="shared" si="30"/>
        <v>0.47608082041645206</v>
      </c>
      <c r="R158" s="320">
        <f t="shared" si="30"/>
        <v>0.46672151173311571</v>
      </c>
      <c r="S158" s="320">
        <f t="shared" si="30"/>
        <v>0.45117152008643685</v>
      </c>
      <c r="T158" s="320">
        <f t="shared" si="30"/>
        <v>0.4621292764142263</v>
      </c>
      <c r="U158" s="320">
        <f t="shared" si="30"/>
        <v>0.46063799147473394</v>
      </c>
      <c r="V158" s="320">
        <f t="shared" si="30"/>
        <v>0.46280735036320803</v>
      </c>
      <c r="W158" s="320">
        <f t="shared" si="30"/>
        <v>0.44373192137963946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4.1927354721113093E-2</v>
      </c>
      <c r="C159" s="320">
        <f t="shared" si="31"/>
        <v>4.4065838908179722E-2</v>
      </c>
      <c r="D159" s="320">
        <f t="shared" si="31"/>
        <v>4.5064175396243446E-2</v>
      </c>
      <c r="E159" s="320">
        <f t="shared" si="31"/>
        <v>4.6709976859466672E-2</v>
      </c>
      <c r="F159" s="320">
        <f t="shared" si="31"/>
        <v>4.5099815246472927E-2</v>
      </c>
      <c r="G159" s="320">
        <f t="shared" si="31"/>
        <v>4.7376290489469501E-2</v>
      </c>
      <c r="H159" s="320">
        <f t="shared" si="31"/>
        <v>4.9119858567086595E-2</v>
      </c>
      <c r="I159" s="320">
        <f t="shared" si="31"/>
        <v>4.6077848111816311E-2</v>
      </c>
      <c r="J159" s="320">
        <f t="shared" si="31"/>
        <v>4.6316427861090179E-2</v>
      </c>
      <c r="K159" s="320">
        <f t="shared" si="31"/>
        <v>5.0521087846567038E-2</v>
      </c>
      <c r="L159" s="320">
        <f t="shared" si="31"/>
        <v>5.1532993612158982E-2</v>
      </c>
      <c r="M159" s="320">
        <f t="shared" si="31"/>
        <v>5.4105098173132346E-2</v>
      </c>
      <c r="N159" s="320">
        <f t="shared" si="31"/>
        <v>5.3604022844270557E-2</v>
      </c>
      <c r="O159" s="320">
        <f t="shared" si="31"/>
        <v>5.4487504171211606E-2</v>
      </c>
      <c r="P159" s="320">
        <f t="shared" si="31"/>
        <v>5.1346716810766288E-2</v>
      </c>
      <c r="Q159" s="320">
        <f t="shared" si="31"/>
        <v>4.7132008587003275E-2</v>
      </c>
      <c r="R159" s="320">
        <f t="shared" si="31"/>
        <v>5.0804202843116431E-2</v>
      </c>
      <c r="S159" s="320">
        <f t="shared" si="31"/>
        <v>6.1290131861061491E-2</v>
      </c>
      <c r="T159" s="320">
        <f t="shared" si="31"/>
        <v>6.3657337357961252E-2</v>
      </c>
      <c r="U159" s="320">
        <f t="shared" si="31"/>
        <v>6.5858032846891776E-2</v>
      </c>
      <c r="V159" s="320">
        <f t="shared" si="31"/>
        <v>6.3784889585607921E-2</v>
      </c>
      <c r="W159" s="320">
        <f t="shared" si="31"/>
        <v>6.2894697184842557E-2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0.1028361559161709</v>
      </c>
      <c r="C160" s="271">
        <f t="shared" si="32"/>
        <v>0.10624284794779822</v>
      </c>
      <c r="D160" s="271">
        <f t="shared" si="32"/>
        <v>0.1066026252497803</v>
      </c>
      <c r="E160" s="271">
        <f t="shared" si="32"/>
        <v>0.1079429234417778</v>
      </c>
      <c r="F160" s="271">
        <f t="shared" si="32"/>
        <v>0.10677746486960656</v>
      </c>
      <c r="G160" s="271">
        <f t="shared" si="32"/>
        <v>0.10867129660571694</v>
      </c>
      <c r="H160" s="271">
        <f t="shared" si="32"/>
        <v>0.10989228203627439</v>
      </c>
      <c r="I160" s="271">
        <f t="shared" si="32"/>
        <v>0.10462071924234495</v>
      </c>
      <c r="J160" s="271">
        <f t="shared" si="32"/>
        <v>0.10472780442051134</v>
      </c>
      <c r="K160" s="271">
        <f t="shared" si="32"/>
        <v>0.107075119933043</v>
      </c>
      <c r="L160" s="271">
        <f t="shared" si="32"/>
        <v>0.10711338603157973</v>
      </c>
      <c r="M160" s="271">
        <f t="shared" si="32"/>
        <v>0.10837108198691341</v>
      </c>
      <c r="N160" s="271">
        <f t="shared" si="32"/>
        <v>0.10570528761877633</v>
      </c>
      <c r="O160" s="271">
        <f t="shared" si="32"/>
        <v>0.1066481032340849</v>
      </c>
      <c r="P160" s="271">
        <f t="shared" si="32"/>
        <v>0.10303665829765829</v>
      </c>
      <c r="Q160" s="271">
        <f t="shared" si="32"/>
        <v>9.4315990810008687E-2</v>
      </c>
      <c r="R160" s="271">
        <f t="shared" si="32"/>
        <v>9.7526477569778225E-2</v>
      </c>
      <c r="S160" s="271">
        <f t="shared" si="32"/>
        <v>0.10945964088215912</v>
      </c>
      <c r="T160" s="271">
        <f t="shared" si="32"/>
        <v>0.11361158416963914</v>
      </c>
      <c r="U160" s="271">
        <f t="shared" si="32"/>
        <v>0.11556120723167757</v>
      </c>
      <c r="V160" s="271">
        <f t="shared" si="32"/>
        <v>0.11267853421288737</v>
      </c>
      <c r="W160" s="271">
        <f t="shared" si="32"/>
        <v>0.11082728082815207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5.8498468378111956E-2</v>
      </c>
      <c r="C161" s="320">
        <f t="shared" si="33"/>
        <v>5.9643738378182071E-2</v>
      </c>
      <c r="D161" s="320">
        <f t="shared" si="33"/>
        <v>5.8947786513369786E-2</v>
      </c>
      <c r="E161" s="320">
        <f t="shared" si="33"/>
        <v>5.8547668895415725E-2</v>
      </c>
      <c r="F161" s="320">
        <f t="shared" si="33"/>
        <v>5.9084937408164624E-2</v>
      </c>
      <c r="G161" s="320">
        <f t="shared" si="33"/>
        <v>5.8571423184018596E-2</v>
      </c>
      <c r="H161" s="320">
        <f t="shared" si="33"/>
        <v>5.7948605752675193E-2</v>
      </c>
      <c r="I161" s="320">
        <f t="shared" si="33"/>
        <v>5.5893933457810893E-2</v>
      </c>
      <c r="J161" s="320">
        <f t="shared" si="33"/>
        <v>5.5748723339825723E-2</v>
      </c>
      <c r="K161" s="320">
        <f t="shared" si="33"/>
        <v>5.3649660065050439E-2</v>
      </c>
      <c r="L161" s="320">
        <f t="shared" si="33"/>
        <v>5.2617847644414954E-2</v>
      </c>
      <c r="M161" s="320">
        <f t="shared" si="33"/>
        <v>5.1155573091277058E-2</v>
      </c>
      <c r="N161" s="320">
        <f t="shared" si="33"/>
        <v>4.9019660026453346E-2</v>
      </c>
      <c r="O161" s="320">
        <f t="shared" si="33"/>
        <v>4.9028204465338357E-2</v>
      </c>
      <c r="P161" s="320">
        <f t="shared" si="33"/>
        <v>4.8738105450618255E-2</v>
      </c>
      <c r="Q161" s="320">
        <f t="shared" si="33"/>
        <v>4.4474442644811603E-2</v>
      </c>
      <c r="R161" s="320">
        <f t="shared" si="33"/>
        <v>4.3801626902202843E-2</v>
      </c>
      <c r="S161" s="320">
        <f t="shared" si="33"/>
        <v>4.4646042845797443E-2</v>
      </c>
      <c r="T161" s="320">
        <f t="shared" si="33"/>
        <v>4.6294693990044232E-2</v>
      </c>
      <c r="U161" s="320">
        <f t="shared" si="33"/>
        <v>4.5917107295978365E-2</v>
      </c>
      <c r="V161" s="320">
        <f t="shared" si="33"/>
        <v>4.5226759043485672E-2</v>
      </c>
      <c r="W161" s="320">
        <f t="shared" si="33"/>
        <v>4.4316873717298866E-2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4.4337687538058945E-2</v>
      </c>
      <c r="C162" s="328">
        <f t="shared" si="34"/>
        <v>4.6599109569616153E-2</v>
      </c>
      <c r="D162" s="328">
        <f t="shared" si="34"/>
        <v>4.7654838736410528E-2</v>
      </c>
      <c r="E162" s="328">
        <f t="shared" si="34"/>
        <v>4.9395254546362073E-2</v>
      </c>
      <c r="F162" s="328">
        <f t="shared" si="34"/>
        <v>4.7692527461441925E-2</v>
      </c>
      <c r="G162" s="328">
        <f t="shared" si="34"/>
        <v>5.0099873421698339E-2</v>
      </c>
      <c r="H162" s="328">
        <f t="shared" si="34"/>
        <v>5.1943676283599201E-2</v>
      </c>
      <c r="I162" s="328">
        <f t="shared" si="34"/>
        <v>4.8726785784534057E-2</v>
      </c>
      <c r="J162" s="328">
        <f t="shared" si="34"/>
        <v>4.8979081080685619E-2</v>
      </c>
      <c r="K162" s="328">
        <f t="shared" si="34"/>
        <v>5.3425459867992547E-2</v>
      </c>
      <c r="L162" s="328">
        <f t="shared" si="34"/>
        <v>5.4495538387164776E-2</v>
      </c>
      <c r="M162" s="328">
        <f t="shared" si="34"/>
        <v>5.7215508895636334E-2</v>
      </c>
      <c r="N162" s="328">
        <f t="shared" si="34"/>
        <v>5.6685627592322985E-2</v>
      </c>
      <c r="O162" s="328">
        <f t="shared" si="34"/>
        <v>5.7619898768746527E-2</v>
      </c>
      <c r="P162" s="328">
        <f t="shared" si="34"/>
        <v>5.4298552847040042E-2</v>
      </c>
      <c r="Q162" s="328">
        <f t="shared" si="34"/>
        <v>4.9841548165197085E-2</v>
      </c>
      <c r="R162" s="328">
        <f t="shared" si="34"/>
        <v>5.3724850667575368E-2</v>
      </c>
      <c r="S162" s="328">
        <f t="shared" si="34"/>
        <v>6.4813598036361691E-2</v>
      </c>
      <c r="T162" s="328">
        <f t="shared" si="34"/>
        <v>6.7316890179594913E-2</v>
      </c>
      <c r="U162" s="328">
        <f t="shared" si="34"/>
        <v>6.9644099935699186E-2</v>
      </c>
      <c r="V162" s="328">
        <f t="shared" si="34"/>
        <v>6.7451775169401693E-2</v>
      </c>
      <c r="W162" s="328">
        <f t="shared" si="34"/>
        <v>6.6510407110853209E-2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</v>
      </c>
      <c r="D165" s="234">
        <f t="shared" si="35"/>
        <v>1</v>
      </c>
      <c r="E165" s="234">
        <f t="shared" si="35"/>
        <v>1.0000000000000002</v>
      </c>
      <c r="F165" s="234">
        <f t="shared" si="35"/>
        <v>0.99999999999999944</v>
      </c>
      <c r="G165" s="234">
        <f t="shared" si="35"/>
        <v>1.0000000000000004</v>
      </c>
      <c r="H165" s="234">
        <f t="shared" si="35"/>
        <v>1.0000000000000004</v>
      </c>
      <c r="I165" s="234">
        <f t="shared" si="35"/>
        <v>1.0000000000000004</v>
      </c>
      <c r="J165" s="234">
        <f t="shared" si="35"/>
        <v>1.0000000000000002</v>
      </c>
      <c r="K165" s="234">
        <f t="shared" si="35"/>
        <v>0.99999999999999978</v>
      </c>
      <c r="L165" s="234">
        <f t="shared" si="35"/>
        <v>1</v>
      </c>
      <c r="M165" s="234">
        <f t="shared" si="35"/>
        <v>0.99999999999999956</v>
      </c>
      <c r="N165" s="234">
        <f t="shared" si="35"/>
        <v>0.99999999999999989</v>
      </c>
      <c r="O165" s="234">
        <f t="shared" si="35"/>
        <v>1.0000000000000002</v>
      </c>
      <c r="P165" s="234">
        <f t="shared" si="35"/>
        <v>1</v>
      </c>
      <c r="Q165" s="234">
        <f t="shared" si="35"/>
        <v>1.0000000000000002</v>
      </c>
      <c r="R165" s="234">
        <f t="shared" si="35"/>
        <v>1</v>
      </c>
      <c r="S165" s="234">
        <f t="shared" si="35"/>
        <v>1.0000000000000004</v>
      </c>
      <c r="T165" s="234">
        <f t="shared" si="35"/>
        <v>1</v>
      </c>
      <c r="U165" s="234">
        <f t="shared" si="35"/>
        <v>1.0000000000000002</v>
      </c>
      <c r="V165" s="234">
        <f t="shared" si="35"/>
        <v>1.0000000000000002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8.4901072430590384E-3</v>
      </c>
      <c r="C166" s="268">
        <f t="shared" si="36"/>
        <v>8.4901072430605545E-3</v>
      </c>
      <c r="D166" s="268">
        <f t="shared" si="36"/>
        <v>8.490107243065214E-3</v>
      </c>
      <c r="E166" s="268">
        <f t="shared" si="36"/>
        <v>8.4901072430423365E-3</v>
      </c>
      <c r="F166" s="268">
        <f t="shared" si="36"/>
        <v>8.4901072430590627E-3</v>
      </c>
      <c r="G166" s="268">
        <f t="shared" si="36"/>
        <v>8.4901072430390787E-3</v>
      </c>
      <c r="H166" s="268">
        <f t="shared" si="36"/>
        <v>8.4901072430376319E-3</v>
      </c>
      <c r="I166" s="268">
        <f t="shared" si="36"/>
        <v>8.4901072430619215E-3</v>
      </c>
      <c r="J166" s="268">
        <f t="shared" si="36"/>
        <v>8.4901072430692368E-3</v>
      </c>
      <c r="K166" s="268">
        <f t="shared" si="36"/>
        <v>8.4901072430923052E-3</v>
      </c>
      <c r="L166" s="268">
        <f t="shared" si="36"/>
        <v>8.4901072430698457E-3</v>
      </c>
      <c r="M166" s="268">
        <f t="shared" si="36"/>
        <v>8.4901072430353629E-3</v>
      </c>
      <c r="N166" s="268">
        <f t="shared" si="36"/>
        <v>8.4901072430455214E-3</v>
      </c>
      <c r="O166" s="268">
        <f t="shared" si="36"/>
        <v>8.4901072430293625E-3</v>
      </c>
      <c r="P166" s="268">
        <f t="shared" si="36"/>
        <v>8.4901072431030657E-3</v>
      </c>
      <c r="Q166" s="268">
        <f t="shared" si="36"/>
        <v>8.4901072430889381E-3</v>
      </c>
      <c r="R166" s="268">
        <f t="shared" si="36"/>
        <v>8.4901072430948691E-3</v>
      </c>
      <c r="S166" s="268">
        <f t="shared" si="36"/>
        <v>8.4901072430324902E-3</v>
      </c>
      <c r="T166" s="268">
        <f t="shared" si="36"/>
        <v>8.4901072430286668E-3</v>
      </c>
      <c r="U166" s="268">
        <f t="shared" si="36"/>
        <v>8.4901072430245608E-3</v>
      </c>
      <c r="V166" s="268">
        <f t="shared" si="36"/>
        <v>8.4901072430266233E-3</v>
      </c>
      <c r="W166" s="268">
        <f t="shared" si="36"/>
        <v>8.4901072430310399E-3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9.5190184158688799E-3</v>
      </c>
      <c r="C167" s="269">
        <f t="shared" si="37"/>
        <v>9.5190184158705712E-3</v>
      </c>
      <c r="D167" s="269">
        <f t="shared" si="37"/>
        <v>9.5190184158758049E-3</v>
      </c>
      <c r="E167" s="269">
        <f t="shared" si="37"/>
        <v>9.5190184158501414E-3</v>
      </c>
      <c r="F167" s="269">
        <f t="shared" si="37"/>
        <v>9.5190184158689042E-3</v>
      </c>
      <c r="G167" s="269">
        <f t="shared" si="37"/>
        <v>9.5190184158464967E-3</v>
      </c>
      <c r="H167" s="269">
        <f t="shared" si="37"/>
        <v>9.5190184158448748E-3</v>
      </c>
      <c r="I167" s="269">
        <f t="shared" si="37"/>
        <v>9.5190184158721082E-3</v>
      </c>
      <c r="J167" s="269">
        <f t="shared" si="37"/>
        <v>9.5190184158803082E-3</v>
      </c>
      <c r="K167" s="269">
        <f t="shared" si="37"/>
        <v>9.519018415906173E-3</v>
      </c>
      <c r="L167" s="269">
        <f t="shared" si="37"/>
        <v>9.5190184158809917E-3</v>
      </c>
      <c r="M167" s="269">
        <f t="shared" si="37"/>
        <v>9.5190184158423282E-3</v>
      </c>
      <c r="N167" s="269">
        <f t="shared" si="37"/>
        <v>9.5190184158537236E-3</v>
      </c>
      <c r="O167" s="269">
        <f t="shared" si="37"/>
        <v>9.5190184158355992E-3</v>
      </c>
      <c r="P167" s="269">
        <f t="shared" si="37"/>
        <v>9.5190184159182362E-3</v>
      </c>
      <c r="Q167" s="269">
        <f t="shared" si="37"/>
        <v>9.5190184159023999E-3</v>
      </c>
      <c r="R167" s="269">
        <f t="shared" si="37"/>
        <v>9.5190184159090439E-3</v>
      </c>
      <c r="S167" s="269">
        <f t="shared" si="37"/>
        <v>9.5190184158391068E-3</v>
      </c>
      <c r="T167" s="269">
        <f t="shared" si="37"/>
        <v>9.5190184158348203E-3</v>
      </c>
      <c r="U167" s="269">
        <f t="shared" si="37"/>
        <v>9.5190184158302164E-3</v>
      </c>
      <c r="V167" s="269">
        <f t="shared" si="37"/>
        <v>9.5190184158325322E-3</v>
      </c>
      <c r="W167" s="269">
        <f t="shared" si="37"/>
        <v>9.5190184158374866E-3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1.8443065749501289E-2</v>
      </c>
      <c r="C168" s="269">
        <f t="shared" si="38"/>
        <v>1.8843805142120217E-2</v>
      </c>
      <c r="D168" s="269">
        <f t="shared" si="38"/>
        <v>1.9299751987113714E-2</v>
      </c>
      <c r="E168" s="269">
        <f t="shared" si="38"/>
        <v>1.9879547782292954E-2</v>
      </c>
      <c r="F168" s="269">
        <f t="shared" si="38"/>
        <v>1.9279116425484182E-2</v>
      </c>
      <c r="G168" s="269">
        <f t="shared" si="38"/>
        <v>2.0067468297251249E-2</v>
      </c>
      <c r="H168" s="269">
        <f t="shared" si="38"/>
        <v>2.0717298904009848E-2</v>
      </c>
      <c r="I168" s="269">
        <f t="shared" si="38"/>
        <v>2.0330562718043246E-2</v>
      </c>
      <c r="J168" s="269">
        <f t="shared" si="38"/>
        <v>2.043786013051847E-2</v>
      </c>
      <c r="K168" s="269">
        <f t="shared" si="38"/>
        <v>2.2214413704463414E-2</v>
      </c>
      <c r="L168" s="269">
        <f t="shared" si="38"/>
        <v>2.2781095749432802E-2</v>
      </c>
      <c r="M168" s="269">
        <f t="shared" si="38"/>
        <v>2.3916068019065005E-2</v>
      </c>
      <c r="N168" s="269">
        <f t="shared" si="38"/>
        <v>2.4409782615103952E-2</v>
      </c>
      <c r="O168" s="269">
        <f t="shared" si="38"/>
        <v>2.4652385844089148E-2</v>
      </c>
      <c r="P168" s="269">
        <f t="shared" si="38"/>
        <v>2.3852626684062714E-2</v>
      </c>
      <c r="Q168" s="269">
        <f t="shared" si="38"/>
        <v>2.3941735244149547E-2</v>
      </c>
      <c r="R168" s="269">
        <f t="shared" si="38"/>
        <v>2.5298372123142877E-2</v>
      </c>
      <c r="S168" s="269">
        <f t="shared" si="38"/>
        <v>2.7888104751741288E-2</v>
      </c>
      <c r="T168" s="269">
        <f t="shared" si="38"/>
        <v>2.7921522310809598E-2</v>
      </c>
      <c r="U168" s="269">
        <f t="shared" si="38"/>
        <v>2.8581918547997749E-2</v>
      </c>
      <c r="V168" s="269">
        <f t="shared" si="38"/>
        <v>2.8317460038580072E-2</v>
      </c>
      <c r="W168" s="269">
        <f t="shared" si="38"/>
        <v>2.8417853358595365E-2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7.6201889364906766E-3</v>
      </c>
      <c r="C169" s="269">
        <f t="shared" si="39"/>
        <v>7.6201889364920349E-3</v>
      </c>
      <c r="D169" s="269">
        <f t="shared" si="39"/>
        <v>7.6201889364962156E-3</v>
      </c>
      <c r="E169" s="269">
        <f t="shared" si="39"/>
        <v>7.6201889364756782E-3</v>
      </c>
      <c r="F169" s="269">
        <f t="shared" si="39"/>
        <v>7.6201889364906948E-3</v>
      </c>
      <c r="G169" s="269">
        <f t="shared" si="39"/>
        <v>7.6201889364727561E-3</v>
      </c>
      <c r="H169" s="269">
        <f t="shared" si="39"/>
        <v>7.6201889364714646E-3</v>
      </c>
      <c r="I169" s="269">
        <f t="shared" si="39"/>
        <v>7.6201889364932631E-3</v>
      </c>
      <c r="J169" s="269">
        <f t="shared" si="39"/>
        <v>7.6201889364998247E-3</v>
      </c>
      <c r="K169" s="269">
        <f t="shared" si="39"/>
        <v>7.6201889365205278E-3</v>
      </c>
      <c r="L169" s="269">
        <f t="shared" si="39"/>
        <v>7.620188936500372E-3</v>
      </c>
      <c r="M169" s="269">
        <f t="shared" si="39"/>
        <v>7.6201889364694193E-3</v>
      </c>
      <c r="N169" s="269">
        <f t="shared" si="39"/>
        <v>7.6201889364785388E-3</v>
      </c>
      <c r="O169" s="269">
        <f t="shared" si="39"/>
        <v>7.6201889364640356E-3</v>
      </c>
      <c r="P169" s="269">
        <f t="shared" si="39"/>
        <v>7.6201889365301867E-3</v>
      </c>
      <c r="Q169" s="269">
        <f t="shared" si="39"/>
        <v>7.6201889365175085E-3</v>
      </c>
      <c r="R169" s="269">
        <f t="shared" si="39"/>
        <v>7.6201889365228263E-3</v>
      </c>
      <c r="S169" s="269">
        <f t="shared" si="39"/>
        <v>7.6201889364668398E-3</v>
      </c>
      <c r="T169" s="269">
        <f t="shared" si="39"/>
        <v>7.6201889364634129E-3</v>
      </c>
      <c r="U169" s="269">
        <f t="shared" si="39"/>
        <v>7.6201889364597222E-3</v>
      </c>
      <c r="V169" s="269">
        <f t="shared" si="39"/>
        <v>7.620188936461581E-3</v>
      </c>
      <c r="W169" s="269">
        <f t="shared" si="39"/>
        <v>7.6201889364655448E-3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8.2372267658674704E-3</v>
      </c>
      <c r="C170" s="270">
        <f t="shared" si="40"/>
        <v>8.2990542110968919E-3</v>
      </c>
      <c r="D170" s="270">
        <f t="shared" si="40"/>
        <v>8.4048763724831489E-3</v>
      </c>
      <c r="E170" s="270">
        <f t="shared" si="40"/>
        <v>8.4844877730182386E-3</v>
      </c>
      <c r="F170" s="270">
        <f t="shared" si="40"/>
        <v>8.4012648080217002E-3</v>
      </c>
      <c r="G170" s="270">
        <f t="shared" si="40"/>
        <v>8.5587523504178989E-3</v>
      </c>
      <c r="H170" s="270">
        <f t="shared" si="40"/>
        <v>8.6671631402278886E-3</v>
      </c>
      <c r="I170" s="270">
        <f t="shared" si="40"/>
        <v>8.566433488338231E-3</v>
      </c>
      <c r="J170" s="270">
        <f t="shared" si="40"/>
        <v>8.6054209872287631E-3</v>
      </c>
      <c r="K170" s="270">
        <f t="shared" si="40"/>
        <v>8.9722454967906592E-3</v>
      </c>
      <c r="L170" s="270">
        <f t="shared" si="40"/>
        <v>9.2831268397610498E-3</v>
      </c>
      <c r="M170" s="270">
        <f t="shared" si="40"/>
        <v>9.6023639755789293E-3</v>
      </c>
      <c r="N170" s="270">
        <f t="shared" si="40"/>
        <v>9.9568283227699454E-3</v>
      </c>
      <c r="O170" s="270">
        <f t="shared" si="40"/>
        <v>1.00578150384402E-2</v>
      </c>
      <c r="P170" s="270">
        <f t="shared" si="40"/>
        <v>9.7910410811606462E-3</v>
      </c>
      <c r="Q170" s="270">
        <f t="shared" si="40"/>
        <v>9.7665307963008003E-3</v>
      </c>
      <c r="R170" s="270">
        <f t="shared" si="40"/>
        <v>1.0291860821693564E-2</v>
      </c>
      <c r="S170" s="270">
        <f t="shared" si="40"/>
        <v>1.1480282230531822E-2</v>
      </c>
      <c r="T170" s="270">
        <f t="shared" si="40"/>
        <v>1.1215842159444342E-2</v>
      </c>
      <c r="U170" s="270">
        <f t="shared" si="40"/>
        <v>1.1426033651529608E-2</v>
      </c>
      <c r="V170" s="270">
        <f t="shared" si="40"/>
        <v>1.1358237136635861E-2</v>
      </c>
      <c r="W170" s="270">
        <f t="shared" si="40"/>
        <v>1.1316469592175853E-2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0.72865857744573148</v>
      </c>
      <c r="C171" s="271">
        <f t="shared" si="41"/>
        <v>0.72506159672064163</v>
      </c>
      <c r="D171" s="271">
        <f t="shared" si="41"/>
        <v>0.72093634234260939</v>
      </c>
      <c r="E171" s="271">
        <f t="shared" si="41"/>
        <v>0.71574125839157132</v>
      </c>
      <c r="F171" s="271">
        <f t="shared" si="41"/>
        <v>0.72112195907910881</v>
      </c>
      <c r="G171" s="271">
        <f t="shared" si="41"/>
        <v>0.71401273227505402</v>
      </c>
      <c r="H171" s="271">
        <f t="shared" si="41"/>
        <v>0.70817242011951798</v>
      </c>
      <c r="I171" s="271">
        <f t="shared" si="41"/>
        <v>0.71168160380498813</v>
      </c>
      <c r="J171" s="271">
        <f t="shared" si="41"/>
        <v>0.71069781517437425</v>
      </c>
      <c r="K171" s="271">
        <f t="shared" si="41"/>
        <v>0.69466614337629029</v>
      </c>
      <c r="L171" s="271">
        <f t="shared" si="41"/>
        <v>0.6893734771179485</v>
      </c>
      <c r="M171" s="271">
        <f t="shared" si="41"/>
        <v>0.67905311784610345</v>
      </c>
      <c r="N171" s="271">
        <f t="shared" si="41"/>
        <v>0.6743647886890779</v>
      </c>
      <c r="O171" s="271">
        <f t="shared" si="41"/>
        <v>0.67212856380685626</v>
      </c>
      <c r="P171" s="271">
        <f t="shared" si="41"/>
        <v>0.67943940927050406</v>
      </c>
      <c r="Q171" s="271">
        <f t="shared" si="41"/>
        <v>0.67867488909671136</v>
      </c>
      <c r="R171" s="271">
        <f t="shared" si="41"/>
        <v>0.66620627095474605</v>
      </c>
      <c r="S171" s="271">
        <f t="shared" si="41"/>
        <v>0.64223320309075915</v>
      </c>
      <c r="T171" s="271">
        <f t="shared" si="41"/>
        <v>0.64218204237333565</v>
      </c>
      <c r="U171" s="271">
        <f t="shared" si="41"/>
        <v>0.63615447281058135</v>
      </c>
      <c r="V171" s="271">
        <f t="shared" si="41"/>
        <v>0.63855312709227341</v>
      </c>
      <c r="W171" s="271">
        <f t="shared" si="41"/>
        <v>0.63770484866691213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0.63596601823167365</v>
      </c>
      <c r="C172" s="320">
        <f t="shared" si="42"/>
        <v>0.63035497106100169</v>
      </c>
      <c r="D172" s="320">
        <f t="shared" si="42"/>
        <v>0.62393818443436988</v>
      </c>
      <c r="E172" s="320">
        <f t="shared" si="42"/>
        <v>0.61582911878383251</v>
      </c>
      <c r="F172" s="320">
        <f t="shared" si="42"/>
        <v>0.62422751294223322</v>
      </c>
      <c r="G172" s="320">
        <f t="shared" si="42"/>
        <v>0.61315612748474213</v>
      </c>
      <c r="H172" s="320">
        <f t="shared" si="42"/>
        <v>0.60404984735976974</v>
      </c>
      <c r="I172" s="320">
        <f t="shared" si="42"/>
        <v>0.60950271911233345</v>
      </c>
      <c r="J172" s="320">
        <f t="shared" si="42"/>
        <v>0.60797966700489536</v>
      </c>
      <c r="K172" s="320">
        <f t="shared" si="42"/>
        <v>0.58301925745862604</v>
      </c>
      <c r="L172" s="320">
        <f t="shared" si="42"/>
        <v>0.57487851758159703</v>
      </c>
      <c r="M172" s="320">
        <f t="shared" si="42"/>
        <v>0.55885392856085325</v>
      </c>
      <c r="N172" s="320">
        <f t="shared" si="42"/>
        <v>0.55168425112639063</v>
      </c>
      <c r="O172" s="320">
        <f t="shared" si="42"/>
        <v>0.54822873252838111</v>
      </c>
      <c r="P172" s="320">
        <f t="shared" si="42"/>
        <v>0.55955906826032886</v>
      </c>
      <c r="Q172" s="320">
        <f t="shared" si="42"/>
        <v>0.55834669952412708</v>
      </c>
      <c r="R172" s="320">
        <f t="shared" si="42"/>
        <v>0.53905979282070271</v>
      </c>
      <c r="S172" s="320">
        <f t="shared" si="42"/>
        <v>0.50207105021557752</v>
      </c>
      <c r="T172" s="320">
        <f t="shared" si="42"/>
        <v>0.50185193699422648</v>
      </c>
      <c r="U172" s="320">
        <f t="shared" si="42"/>
        <v>0.49250529791495434</v>
      </c>
      <c r="V172" s="320">
        <f t="shared" si="42"/>
        <v>0.49623308783910447</v>
      </c>
      <c r="W172" s="320">
        <f t="shared" si="42"/>
        <v>0.49488024504865308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9.2692559214057835E-2</v>
      </c>
      <c r="C173" s="320">
        <f t="shared" si="43"/>
        <v>9.4706625659639929E-2</v>
      </c>
      <c r="D173" s="320">
        <f t="shared" si="43"/>
        <v>9.6998157908239457E-2</v>
      </c>
      <c r="E173" s="320">
        <f t="shared" si="43"/>
        <v>9.9912139607738856E-2</v>
      </c>
      <c r="F173" s="320">
        <f t="shared" si="43"/>
        <v>9.6894446136875548E-2</v>
      </c>
      <c r="G173" s="320">
        <f t="shared" si="43"/>
        <v>0.10085660479031189</v>
      </c>
      <c r="H173" s="320">
        <f t="shared" si="43"/>
        <v>0.10412257275974823</v>
      </c>
      <c r="I173" s="320">
        <f t="shared" si="43"/>
        <v>0.1021788846926546</v>
      </c>
      <c r="J173" s="320">
        <f t="shared" si="43"/>
        <v>0.10271814816947886</v>
      </c>
      <c r="K173" s="320">
        <f t="shared" si="43"/>
        <v>0.11164688591766431</v>
      </c>
      <c r="L173" s="320">
        <f t="shared" si="43"/>
        <v>0.1144949595363515</v>
      </c>
      <c r="M173" s="320">
        <f t="shared" si="43"/>
        <v>0.12019918928525007</v>
      </c>
      <c r="N173" s="320">
        <f t="shared" si="43"/>
        <v>0.12268053756268719</v>
      </c>
      <c r="O173" s="320">
        <f t="shared" si="43"/>
        <v>0.12389983127847506</v>
      </c>
      <c r="P173" s="320">
        <f t="shared" si="43"/>
        <v>0.1198803410101752</v>
      </c>
      <c r="Q173" s="320">
        <f t="shared" si="43"/>
        <v>0.1203281895725842</v>
      </c>
      <c r="R173" s="320">
        <f t="shared" si="43"/>
        <v>0.12714647813404337</v>
      </c>
      <c r="S173" s="320">
        <f t="shared" si="43"/>
        <v>0.14016215287518158</v>
      </c>
      <c r="T173" s="320">
        <f t="shared" si="43"/>
        <v>0.14033010537910914</v>
      </c>
      <c r="U173" s="320">
        <f t="shared" si="43"/>
        <v>0.14364917489562698</v>
      </c>
      <c r="V173" s="320">
        <f t="shared" si="43"/>
        <v>0.14232003925316886</v>
      </c>
      <c r="W173" s="320">
        <f t="shared" si="43"/>
        <v>0.14282460361825908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7.5941176812730951E-2</v>
      </c>
      <c r="C174" s="271">
        <f t="shared" si="44"/>
        <v>7.7591261537474809E-2</v>
      </c>
      <c r="D174" s="271">
        <f t="shared" si="44"/>
        <v>7.9468668495902825E-2</v>
      </c>
      <c r="E174" s="271">
        <f t="shared" si="44"/>
        <v>8.1856035953950024E-2</v>
      </c>
      <c r="F174" s="271">
        <f t="shared" si="44"/>
        <v>7.9383699496950996E-2</v>
      </c>
      <c r="G174" s="271">
        <f t="shared" si="44"/>
        <v>8.2629817560924634E-2</v>
      </c>
      <c r="H174" s="271">
        <f t="shared" si="44"/>
        <v>8.5305560394380253E-2</v>
      </c>
      <c r="I174" s="271">
        <f t="shared" si="44"/>
        <v>8.3713135280395881E-2</v>
      </c>
      <c r="J174" s="271">
        <f t="shared" si="44"/>
        <v>8.4154943160007781E-2</v>
      </c>
      <c r="K174" s="271">
        <f t="shared" si="44"/>
        <v>9.1470081050241139E-2</v>
      </c>
      <c r="L174" s="271">
        <f t="shared" si="44"/>
        <v>9.380345132382395E-2</v>
      </c>
      <c r="M174" s="271">
        <f t="shared" si="44"/>
        <v>9.8476813712504732E-2</v>
      </c>
      <c r="N174" s="271">
        <f t="shared" si="44"/>
        <v>0.10050973318164633</v>
      </c>
      <c r="O174" s="271">
        <f t="shared" si="44"/>
        <v>0.10150867635942042</v>
      </c>
      <c r="P174" s="271">
        <f t="shared" si="44"/>
        <v>9.8215587639568572E-2</v>
      </c>
      <c r="Q174" s="271">
        <f t="shared" si="44"/>
        <v>9.8582501091431407E-2</v>
      </c>
      <c r="R174" s="271">
        <f t="shared" si="44"/>
        <v>0.10416858978718357</v>
      </c>
      <c r="S174" s="271">
        <f t="shared" si="44"/>
        <v>0.11483207416213946</v>
      </c>
      <c r="T174" s="271">
        <f t="shared" si="44"/>
        <v>0.11496967432017852</v>
      </c>
      <c r="U174" s="271">
        <f t="shared" si="44"/>
        <v>0.11768892219880869</v>
      </c>
      <c r="V174" s="271">
        <f t="shared" si="44"/>
        <v>0.11659998770732574</v>
      </c>
      <c r="W174" s="271">
        <f t="shared" si="44"/>
        <v>0.11701336729234973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7.532774239785181E-2</v>
      </c>
      <c r="C175" s="271">
        <f t="shared" si="45"/>
        <v>7.5339688267496416E-2</v>
      </c>
      <c r="D175" s="271">
        <f t="shared" si="45"/>
        <v>7.5350542010109503E-2</v>
      </c>
      <c r="E175" s="271">
        <f t="shared" si="45"/>
        <v>7.5368584960274765E-2</v>
      </c>
      <c r="F175" s="271">
        <f t="shared" si="45"/>
        <v>7.5349959890043311E-2</v>
      </c>
      <c r="G175" s="271">
        <f t="shared" si="45"/>
        <v>7.5370693097399841E-2</v>
      </c>
      <c r="H175" s="271">
        <f t="shared" si="45"/>
        <v>7.5389435109986372E-2</v>
      </c>
      <c r="I175" s="271">
        <f t="shared" si="45"/>
        <v>7.5381075554915813E-2</v>
      </c>
      <c r="J175" s="271">
        <f t="shared" si="45"/>
        <v>7.5382542825029736E-2</v>
      </c>
      <c r="K175" s="271">
        <f t="shared" si="45"/>
        <v>7.5428344839556835E-2</v>
      </c>
      <c r="L175" s="271">
        <f t="shared" si="45"/>
        <v>7.5427993192324017E-2</v>
      </c>
      <c r="M175" s="271">
        <f t="shared" si="45"/>
        <v>7.5450703461780816E-2</v>
      </c>
      <c r="N175" s="271">
        <f t="shared" si="45"/>
        <v>7.5443944526247184E-2</v>
      </c>
      <c r="O175" s="271">
        <f t="shared" si="45"/>
        <v>7.5446271604382317E-2</v>
      </c>
      <c r="P175" s="271">
        <f t="shared" si="45"/>
        <v>7.5433496373845069E-2</v>
      </c>
      <c r="Q175" s="271">
        <f t="shared" si="45"/>
        <v>7.5439105125082534E-2</v>
      </c>
      <c r="R175" s="271">
        <f t="shared" si="45"/>
        <v>7.5455157753758634E-2</v>
      </c>
      <c r="S175" s="271">
        <f t="shared" si="45"/>
        <v>7.5471478070965506E-2</v>
      </c>
      <c r="T175" s="271">
        <f t="shared" si="45"/>
        <v>7.5493279462899354E-2</v>
      </c>
      <c r="U175" s="271">
        <f t="shared" si="45"/>
        <v>7.5504607618369551E-2</v>
      </c>
      <c r="V175" s="271">
        <f t="shared" si="45"/>
        <v>7.549880747563513E-2</v>
      </c>
      <c r="W175" s="271">
        <f t="shared" si="45"/>
        <v>7.5506218756843727E-2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5.3182948170438005E-2</v>
      </c>
      <c r="C176" s="320">
        <f t="shared" si="46"/>
        <v>5.2713721793076707E-2</v>
      </c>
      <c r="D176" s="320">
        <f t="shared" si="46"/>
        <v>5.2177115086426216E-2</v>
      </c>
      <c r="E176" s="320">
        <f t="shared" si="46"/>
        <v>5.1498990775000988E-2</v>
      </c>
      <c r="F176" s="320">
        <f t="shared" si="46"/>
        <v>5.2201310314782458E-2</v>
      </c>
      <c r="G176" s="320">
        <f t="shared" si="46"/>
        <v>5.1275460659170546E-2</v>
      </c>
      <c r="H176" s="320">
        <f t="shared" si="46"/>
        <v>5.0513943832755009E-2</v>
      </c>
      <c r="I176" s="320">
        <f t="shared" si="46"/>
        <v>5.096994271867504E-2</v>
      </c>
      <c r="J176" s="320">
        <f t="shared" si="46"/>
        <v>5.0842576791929481E-2</v>
      </c>
      <c r="K176" s="320">
        <f t="shared" si="46"/>
        <v>4.875525116578483E-2</v>
      </c>
      <c r="L176" s="320">
        <f t="shared" si="46"/>
        <v>4.8074478082731013E-2</v>
      </c>
      <c r="M176" s="320">
        <f t="shared" si="46"/>
        <v>4.6734414521296619E-2</v>
      </c>
      <c r="N176" s="320">
        <f t="shared" si="46"/>
        <v>4.6134846977647012E-2</v>
      </c>
      <c r="O176" s="320">
        <f t="shared" si="46"/>
        <v>4.5845877659740811E-2</v>
      </c>
      <c r="P176" s="320">
        <f t="shared" si="46"/>
        <v>4.6793382150092898E-2</v>
      </c>
      <c r="Q176" s="320">
        <f t="shared" si="46"/>
        <v>4.6691997261887427E-2</v>
      </c>
      <c r="R176" s="320">
        <f t="shared" si="46"/>
        <v>4.5079120897159056E-2</v>
      </c>
      <c r="S176" s="320">
        <f t="shared" si="46"/>
        <v>4.1985920436027738E-2</v>
      </c>
      <c r="T176" s="320">
        <f t="shared" si="46"/>
        <v>4.1967596993012696E-2</v>
      </c>
      <c r="U176" s="320">
        <f t="shared" si="46"/>
        <v>4.1185980039479778E-2</v>
      </c>
      <c r="V176" s="320">
        <f t="shared" si="46"/>
        <v>4.1497718171145399E-2</v>
      </c>
      <c r="W176" s="320">
        <f t="shared" si="46"/>
        <v>4.138458607612025E-2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2.2144794227413816E-2</v>
      </c>
      <c r="C177" s="320">
        <f t="shared" si="47"/>
        <v>2.2625966474419702E-2</v>
      </c>
      <c r="D177" s="320">
        <f t="shared" si="47"/>
        <v>2.317342692368328E-2</v>
      </c>
      <c r="E177" s="320">
        <f t="shared" si="47"/>
        <v>2.3869594185273773E-2</v>
      </c>
      <c r="F177" s="320">
        <f t="shared" si="47"/>
        <v>2.3148649575260857E-2</v>
      </c>
      <c r="G177" s="320">
        <f t="shared" si="47"/>
        <v>2.4095232438229305E-2</v>
      </c>
      <c r="H177" s="320">
        <f t="shared" si="47"/>
        <v>2.4875491277231362E-2</v>
      </c>
      <c r="I177" s="320">
        <f t="shared" si="47"/>
        <v>2.4411132836240777E-2</v>
      </c>
      <c r="J177" s="320">
        <f t="shared" si="47"/>
        <v>2.4539966033100262E-2</v>
      </c>
      <c r="K177" s="320">
        <f t="shared" si="47"/>
        <v>2.6673093673772005E-2</v>
      </c>
      <c r="L177" s="320">
        <f t="shared" si="47"/>
        <v>2.735351510959301E-2</v>
      </c>
      <c r="M177" s="320">
        <f t="shared" si="47"/>
        <v>2.8716288940484207E-2</v>
      </c>
      <c r="N177" s="320">
        <f t="shared" si="47"/>
        <v>2.9309097548600171E-2</v>
      </c>
      <c r="O177" s="320">
        <f t="shared" si="47"/>
        <v>2.9600393944641507E-2</v>
      </c>
      <c r="P177" s="320">
        <f t="shared" si="47"/>
        <v>2.8640114223752178E-2</v>
      </c>
      <c r="Q177" s="320">
        <f t="shared" si="47"/>
        <v>2.87471078631951E-2</v>
      </c>
      <c r="R177" s="320">
        <f t="shared" si="47"/>
        <v>3.0376036856599585E-2</v>
      </c>
      <c r="S177" s="320">
        <f t="shared" si="47"/>
        <v>3.3485557634937761E-2</v>
      </c>
      <c r="T177" s="320">
        <f t="shared" si="47"/>
        <v>3.3525682469886658E-2</v>
      </c>
      <c r="U177" s="320">
        <f t="shared" si="47"/>
        <v>3.4318627578889774E-2</v>
      </c>
      <c r="V177" s="320">
        <f t="shared" si="47"/>
        <v>3.4001089304489723E-2</v>
      </c>
      <c r="W177" s="320">
        <f t="shared" si="47"/>
        <v>3.412163268072347E-2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6.7762896232898481E-2</v>
      </c>
      <c r="C178" s="321">
        <f t="shared" si="48"/>
        <v>6.9235279525746887E-2</v>
      </c>
      <c r="D178" s="321">
        <f t="shared" si="48"/>
        <v>7.0910504196344204E-2</v>
      </c>
      <c r="E178" s="321">
        <f t="shared" si="48"/>
        <v>7.3040770543524772E-2</v>
      </c>
      <c r="F178" s="321">
        <f t="shared" si="48"/>
        <v>7.0834685704971784E-2</v>
      </c>
      <c r="G178" s="321">
        <f t="shared" si="48"/>
        <v>7.3731221823594414E-2</v>
      </c>
      <c r="H178" s="321">
        <f t="shared" si="48"/>
        <v>7.6118807736524061E-2</v>
      </c>
      <c r="I178" s="321">
        <f t="shared" si="48"/>
        <v>7.4697874557891855E-2</v>
      </c>
      <c r="J178" s="321">
        <f t="shared" si="48"/>
        <v>7.5092103127391702E-2</v>
      </c>
      <c r="K178" s="321">
        <f t="shared" si="48"/>
        <v>8.1619456937138388E-2</v>
      </c>
      <c r="L178" s="321">
        <f t="shared" si="48"/>
        <v>8.3701541181258457E-2</v>
      </c>
      <c r="M178" s="321">
        <f t="shared" si="48"/>
        <v>8.7871618389619793E-2</v>
      </c>
      <c r="N178" s="321">
        <f t="shared" si="48"/>
        <v>8.9685608069776879E-2</v>
      </c>
      <c r="O178" s="321">
        <f t="shared" si="48"/>
        <v>9.0576972751482979E-2</v>
      </c>
      <c r="P178" s="321">
        <f t="shared" si="48"/>
        <v>8.7638524355307473E-2</v>
      </c>
      <c r="Q178" s="321">
        <f t="shared" si="48"/>
        <v>8.796592405081588E-2</v>
      </c>
      <c r="R178" s="321">
        <f t="shared" si="48"/>
        <v>9.2950433963948587E-2</v>
      </c>
      <c r="S178" s="321">
        <f t="shared" si="48"/>
        <v>0.10246554309852464</v>
      </c>
      <c r="T178" s="321">
        <f t="shared" si="48"/>
        <v>0.10258832477800567</v>
      </c>
      <c r="U178" s="321">
        <f t="shared" si="48"/>
        <v>0.10501473057739871</v>
      </c>
      <c r="V178" s="321">
        <f t="shared" si="48"/>
        <v>0.10404306595422928</v>
      </c>
      <c r="W178" s="321">
        <f t="shared" si="48"/>
        <v>0.10441192773778912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77.831999999999979</v>
      </c>
      <c r="C183" s="322">
        <f t="shared" si="49"/>
        <v>85.644138178260363</v>
      </c>
      <c r="D183" s="322">
        <f t="shared" si="49"/>
        <v>85.792476047689931</v>
      </c>
      <c r="E183" s="322">
        <f t="shared" si="49"/>
        <v>75.863735561749607</v>
      </c>
      <c r="F183" s="322">
        <f t="shared" si="49"/>
        <v>80.011607545718149</v>
      </c>
      <c r="G183" s="322">
        <f t="shared" si="49"/>
        <v>79.998548604705704</v>
      </c>
      <c r="H183" s="322">
        <f t="shared" si="49"/>
        <v>79.158119495804229</v>
      </c>
      <c r="I183" s="322">
        <f t="shared" si="49"/>
        <v>74.172423638188931</v>
      </c>
      <c r="J183" s="322">
        <f t="shared" si="49"/>
        <v>75.359434137290151</v>
      </c>
      <c r="K183" s="322">
        <f t="shared" si="49"/>
        <v>77.290283960289742</v>
      </c>
      <c r="L183" s="322">
        <f t="shared" si="49"/>
        <v>73.521974052412787</v>
      </c>
      <c r="M183" s="322">
        <f t="shared" si="49"/>
        <v>74.852065181600139</v>
      </c>
      <c r="N183" s="322">
        <f t="shared" si="49"/>
        <v>73.343873791551147</v>
      </c>
      <c r="O183" s="322">
        <f t="shared" si="49"/>
        <v>76.56621472328591</v>
      </c>
      <c r="P183" s="322">
        <f t="shared" si="49"/>
        <v>70.129618111342168</v>
      </c>
      <c r="Q183" s="322">
        <f t="shared" si="49"/>
        <v>72.604029475827758</v>
      </c>
      <c r="R183" s="322">
        <f t="shared" si="49"/>
        <v>77.691353954314593</v>
      </c>
      <c r="S183" s="322">
        <f t="shared" si="49"/>
        <v>74.853949317096038</v>
      </c>
      <c r="T183" s="322">
        <f t="shared" si="49"/>
        <v>76.669585179850827</v>
      </c>
      <c r="U183" s="322">
        <f t="shared" si="49"/>
        <v>79.712969568329669</v>
      </c>
      <c r="V183" s="322">
        <f t="shared" si="49"/>
        <v>74.14535971546141</v>
      </c>
      <c r="W183" s="322">
        <f t="shared" si="49"/>
        <v>73.489608567225474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0.37761403083472234</v>
      </c>
      <c r="C184" s="275">
        <f>IF(C$6=0,0,C$6/NMM!C$9*1000)</f>
        <v>0.41551583198242475</v>
      </c>
      <c r="D184" s="275">
        <f>IF(D$6=0,0,D$6/NMM!D$9*1000)</f>
        <v>0.41623551618416849</v>
      </c>
      <c r="E184" s="275">
        <f>IF(E$6=0,0,E$6/NMM!E$9*1000)</f>
        <v>0.36806469035493106</v>
      </c>
      <c r="F184" s="275">
        <f>IF(F$6=0,0,F$6/NMM!F$9*1000)</f>
        <v>0.38818873521059105</v>
      </c>
      <c r="G184" s="275">
        <f>IF(G$6=0,0,G$6/NMM!G$9*1000)</f>
        <v>0.38812537773169248</v>
      </c>
      <c r="H184" s="275">
        <f>IF(H$6=0,0,H$6/NMM!H$9*1000)</f>
        <v>0.38404790543954598</v>
      </c>
      <c r="I184" s="275">
        <f>IF(I$6=0,0,I$6/NMM!I$9*1000)</f>
        <v>0.35985902799363417</v>
      </c>
      <c r="J184" s="275">
        <f>IF(J$6=0,0,J$6/NMM!J$9*1000)</f>
        <v>0.36561799370441367</v>
      </c>
      <c r="K184" s="275">
        <f>IF(K$6=0,0,K$6/NMM!K$9*1000)</f>
        <v>0.37498581137120746</v>
      </c>
      <c r="L184" s="275">
        <f>IF(L$6=0,0,L$6/NMM!L$9*1000)</f>
        <v>0.35670327085200298</v>
      </c>
      <c r="M184" s="275">
        <f>IF(M$6=0,0,M$6/NMM!M$9*1000)</f>
        <v>0.36315641445170366</v>
      </c>
      <c r="N184" s="275">
        <f>IF(N$6=0,0,N$6/NMM!N$9*1000)</f>
        <v>0.35583918978771062</v>
      </c>
      <c r="O184" s="275">
        <f>IF(O$6=0,0,O$6/NMM!O$9*1000)</f>
        <v>0.371472877061992</v>
      </c>
      <c r="P184" s="275">
        <f>IF(P$6=0,0,P$6/NMM!P$9*1000)</f>
        <v>0.34024472936548134</v>
      </c>
      <c r="Q184" s="275">
        <f>IF(Q$6=0,0,Q$6/NMM!Q$9*1000)</f>
        <v>0.35224972023325785</v>
      </c>
      <c r="R184" s="275">
        <f>IF(R$6=0,0,R$6/NMM!R$9*1000)</f>
        <v>0.37693166470978806</v>
      </c>
      <c r="S184" s="275">
        <f>IF(S$6=0,0,S$6/NMM!S$9*1000)</f>
        <v>0.36316555562734709</v>
      </c>
      <c r="T184" s="275">
        <f>IF(T$6=0,0,T$6/NMM!T$9*1000)</f>
        <v>0.37197439487939293</v>
      </c>
      <c r="U184" s="275">
        <f>IF(U$6=0,0,U$6/NMM!U$9*1000)</f>
        <v>0.38673984670279915</v>
      </c>
      <c r="V184" s="275">
        <f>IF(V$6=0,0,V$6/NMM!V$9*1000)</f>
        <v>0.3597277231718235</v>
      </c>
      <c r="W184" s="275">
        <f>IF(W$6=0,0,W$6/NMM!W$9*1000)</f>
        <v>0.35654624467567136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0.15098551599710616</v>
      </c>
      <c r="C185" s="276">
        <f>IF(C$7=0,0,C$7/NMM!C$9*1000)</f>
        <v>0.16614020447850508</v>
      </c>
      <c r="D185" s="276">
        <f>IF(D$7=0,0,D$7/NMM!D$9*1000)</f>
        <v>0.16642796362324605</v>
      </c>
      <c r="E185" s="276">
        <f>IF(E$7=0,0,E$7/NMM!E$9*1000)</f>
        <v>0.14716729955905111</v>
      </c>
      <c r="F185" s="276">
        <f>IF(F$7=0,0,F$7/NMM!F$9*1000)</f>
        <v>0.15521371480947027</v>
      </c>
      <c r="G185" s="276">
        <f>IF(G$7=0,0,G$7/NMM!G$9*1000)</f>
        <v>0.15518838190109646</v>
      </c>
      <c r="H185" s="276">
        <f>IF(H$7=0,0,H$7/NMM!H$9*1000)</f>
        <v>0.15355804190384384</v>
      </c>
      <c r="I185" s="276">
        <f>IF(I$7=0,0,I$7/NMM!I$9*1000)</f>
        <v>0.14388634052535276</v>
      </c>
      <c r="J185" s="276">
        <f>IF(J$7=0,0,J$7/NMM!J$9*1000)</f>
        <v>0.14618901028454995</v>
      </c>
      <c r="K185" s="276">
        <f>IF(K$7=0,0,K$7/NMM!K$9*1000)</f>
        <v>0.14993464648631169</v>
      </c>
      <c r="L185" s="276">
        <f>IF(L$7=0,0,L$7/NMM!L$9*1000)</f>
        <v>0.14262453989962529</v>
      </c>
      <c r="M185" s="276">
        <f>IF(M$7=0,0,M$7/NMM!M$9*1000)</f>
        <v>0.14520477033770102</v>
      </c>
      <c r="N185" s="276">
        <f>IF(N$7=0,0,N$7/NMM!N$9*1000)</f>
        <v>0.14227904499026731</v>
      </c>
      <c r="O185" s="276">
        <f>IF(O$7=0,0,O$7/NMM!O$9*1000)</f>
        <v>0.14853003183741106</v>
      </c>
      <c r="P185" s="276">
        <f>IF(P$7=0,0,P$7/NMM!P$9*1000)</f>
        <v>0.13604374264108823</v>
      </c>
      <c r="Q185" s="276">
        <f>IF(Q$7=0,0,Q$7/NMM!Q$9*1000)</f>
        <v>0.14084382842366644</v>
      </c>
      <c r="R185" s="276">
        <f>IF(R$7=0,0,R$7/NMM!R$9*1000)</f>
        <v>0.15071267814400943</v>
      </c>
      <c r="S185" s="276">
        <f>IF(S$7=0,0,S$7/NMM!S$9*1000)</f>
        <v>0.145208425353163</v>
      </c>
      <c r="T185" s="276">
        <f>IF(T$7=0,0,T$7/NMM!T$9*1000)</f>
        <v>0.14873055914905417</v>
      </c>
      <c r="U185" s="276">
        <f>IF(U$7=0,0,U$7/NMM!U$9*1000)</f>
        <v>0.15463438999336726</v>
      </c>
      <c r="V185" s="276">
        <f>IF(V$7=0,0,V$7/NMM!V$9*1000)</f>
        <v>0.14383383949346537</v>
      </c>
      <c r="W185" s="276">
        <f>IF(W$7=0,0,W$7/NMM!W$9*1000)</f>
        <v>0.14256175441941935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0.66386213219978418</v>
      </c>
      <c r="C186" s="276">
        <f>IF(C$8=0,0,C$8/NMM!C$9*1000)</f>
        <v>0.76917452407218256</v>
      </c>
      <c r="D186" s="276">
        <f>IF(D$8=0,0,D$8/NMM!D$9*1000)</f>
        <v>0.78030551994905428</v>
      </c>
      <c r="E186" s="276">
        <f>IF(E$8=0,0,E$8/NMM!E$9*1000)</f>
        <v>0.71634661494840968</v>
      </c>
      <c r="F186" s="276">
        <f>IF(F$8=0,0,F$8/NMM!F$9*1000)</f>
        <v>0.72067641329143683</v>
      </c>
      <c r="G186" s="276">
        <f>IF(G$8=0,0,G$8/NMM!G$9*1000)</f>
        <v>0.76276083341804279</v>
      </c>
      <c r="H186" s="276">
        <f>IF(H$8=0,0,H$8/NMM!H$9*1000)</f>
        <v>0.78860185231669977</v>
      </c>
      <c r="I186" s="276">
        <f>IF(I$8=0,0,I$8/NMM!I$9*1000)</f>
        <v>0.70884992305991501</v>
      </c>
      <c r="J186" s="276">
        <f>IF(J$8=0,0,J$8/NMM!J$9*1000)</f>
        <v>0.7265793408727288</v>
      </c>
      <c r="K186" s="276">
        <f>IF(K$8=0,0,K$8/NMM!K$9*1000)</f>
        <v>0.82298339944691834</v>
      </c>
      <c r="L186" s="276">
        <f>IF(L$8=0,0,L$8/NMM!L$9*1000)</f>
        <v>0.8034101139250569</v>
      </c>
      <c r="M186" s="276">
        <f>IF(M$8=0,0,M$8/NMM!M$9*1000)</f>
        <v>0.86258609723256241</v>
      </c>
      <c r="N186" s="276">
        <f>IF(N$8=0,0,N$8/NMM!N$9*1000)</f>
        <v>0.83553000365596464</v>
      </c>
      <c r="O186" s="276">
        <f>IF(O$8=0,0,O$8/NMM!O$9*1000)</f>
        <v>0.87564915912140528</v>
      </c>
      <c r="P186" s="276">
        <f>IF(P$8=0,0,P$8/NMM!P$9*1000)</f>
        <v>0.75373055885283913</v>
      </c>
      <c r="Q186" s="276">
        <f>IF(Q$8=0,0,Q$8/NMM!Q$9*1000)</f>
        <v>0.74138456830478383</v>
      </c>
      <c r="R186" s="276">
        <f>IF(R$8=0,0,R$8/NMM!R$9*1000)</f>
        <v>0.86211644923099373</v>
      </c>
      <c r="S186" s="276">
        <f>IF(S$8=0,0,S$8/NMM!S$9*1000)</f>
        <v>1.0163153610300826</v>
      </c>
      <c r="T186" s="276">
        <f>IF(T$8=0,0,T$8/NMM!T$9*1000)</f>
        <v>1.0683664491100682</v>
      </c>
      <c r="U186" s="276">
        <f>IF(U$8=0,0,U$8/NMM!U$9*1000)</f>
        <v>1.1492507212491634</v>
      </c>
      <c r="V186" s="276">
        <f>IF(V$8=0,0,V$8/NMM!V$9*1000)</f>
        <v>1.0327909936663158</v>
      </c>
      <c r="W186" s="276">
        <f>IF(W$8=0,0,W$8/NMM!W$9*1000)</f>
        <v>1.0317540588506189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7.5342517156596206E-2</v>
      </c>
      <c r="C187" s="276">
        <f>IF(C$9=0,0,C$9/NMM!C$9*1000)</f>
        <v>8.2904781453090423E-2</v>
      </c>
      <c r="D187" s="276">
        <f>IF(D$9=0,0,D$9/NMM!D$9*1000)</f>
        <v>8.3048374685569956E-2</v>
      </c>
      <c r="E187" s="276">
        <f>IF(E$9=0,0,E$9/NMM!E$9*1000)</f>
        <v>7.3437208322222516E-2</v>
      </c>
      <c r="F187" s="276">
        <f>IF(F$9=0,0,F$9/NMM!F$9*1000)</f>
        <v>7.7452409217819845E-2</v>
      </c>
      <c r="G187" s="276">
        <f>IF(G$9=0,0,G$9/NMM!G$9*1000)</f>
        <v>7.7439767971597129E-2</v>
      </c>
      <c r="H187" s="276">
        <f>IF(H$9=0,0,H$9/NMM!H$9*1000)</f>
        <v>7.6626220271985679E-2</v>
      </c>
      <c r="I187" s="276">
        <f>IF(I$9=0,0,I$9/NMM!I$9*1000)</f>
        <v>7.1799993582424268E-2</v>
      </c>
      <c r="J187" s="276">
        <f>IF(J$9=0,0,J$9/NMM!J$9*1000)</f>
        <v>7.2949037149236437E-2</v>
      </c>
      <c r="K187" s="276">
        <f>IF(K$9=0,0,K$9/NMM!K$9*1000)</f>
        <v>7.4818128087727531E-2</v>
      </c>
      <c r="L187" s="276">
        <f>IF(L$9=0,0,L$9/NMM!L$9*1000)</f>
        <v>7.1170348846872941E-2</v>
      </c>
      <c r="M187" s="276">
        <f>IF(M$9=0,0,M$9/NMM!M$9*1000)</f>
        <v>7.2457896561399504E-2</v>
      </c>
      <c r="N187" s="276">
        <f>IF(N$9=0,0,N$9/NMM!N$9*1000)</f>
        <v>7.099794518309159E-2</v>
      </c>
      <c r="O187" s="276">
        <f>IF(O$9=0,0,O$9/NMM!O$9*1000)</f>
        <v>7.4117218450241343E-2</v>
      </c>
      <c r="P187" s="276">
        <f>IF(P$9=0,0,P$9/NMM!P$9*1000)</f>
        <v>6.7886498557783531E-2</v>
      </c>
      <c r="Q187" s="276">
        <f>IF(Q$9=0,0,Q$9/NMM!Q$9*1000)</f>
        <v>7.0281765037741528E-2</v>
      </c>
      <c r="R187" s="276">
        <f>IF(R$9=0,0,R$9/NMM!R$9*1000)</f>
        <v>7.520636972224029E-2</v>
      </c>
      <c r="S187" s="276">
        <f>IF(S$9=0,0,S$9/NMM!S$9*1000)</f>
        <v>7.2459720432141911E-2</v>
      </c>
      <c r="T187" s="276">
        <f>IF(T$9=0,0,T$9/NMM!T$9*1000)</f>
        <v>7.4217282567769868E-2</v>
      </c>
      <c r="U187" s="276">
        <f>IF(U$9=0,0,U$9/NMM!U$9*1000)</f>
        <v>7.7163323277302742E-2</v>
      </c>
      <c r="V187" s="276">
        <f>IF(V$9=0,0,V$9/NMM!V$9*1000)</f>
        <v>7.1773795308572641E-2</v>
      </c>
      <c r="W187" s="276">
        <f>IF(W$9=0,0,W$9/NMM!W$9*1000)</f>
        <v>7.1139018582586561E-2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0.31122397313123346</v>
      </c>
      <c r="C188" s="277">
        <f>IF(C$10=0,0,C$10/NMM!C$9*1000)</f>
        <v>0.35557574365678934</v>
      </c>
      <c r="D188" s="277">
        <f>IF(D$10=0,0,D$10/NMM!D$9*1000)</f>
        <v>0.35669048105279022</v>
      </c>
      <c r="E188" s="277">
        <f>IF(E$10=0,0,E$10/NMM!E$9*1000)</f>
        <v>0.320914676258923</v>
      </c>
      <c r="F188" s="277">
        <f>IF(F$10=0,0,F$10/NMM!F$9*1000)</f>
        <v>0.32964393903188682</v>
      </c>
      <c r="G188" s="277">
        <f>IF(G$10=0,0,G$10/NMM!G$9*1000)</f>
        <v>0.34147074172205422</v>
      </c>
      <c r="H188" s="277">
        <f>IF(H$10=0,0,H$10/NMM!H$9*1000)</f>
        <v>0.34629711291238657</v>
      </c>
      <c r="I188" s="277">
        <f>IF(I$10=0,0,I$10/NMM!I$9*1000)</f>
        <v>0.3135105667592345</v>
      </c>
      <c r="J188" s="277">
        <f>IF(J$10=0,0,J$10/NMM!J$9*1000)</f>
        <v>0.3211197245749246</v>
      </c>
      <c r="K188" s="277">
        <f>IF(K$10=0,0,K$10/NMM!K$9*1000)</f>
        <v>0.348902921796371</v>
      </c>
      <c r="L188" s="277">
        <f>IF(L$10=0,0,L$10/NMM!L$9*1000)</f>
        <v>0.3436403940959275</v>
      </c>
      <c r="M188" s="277">
        <f>IF(M$10=0,0,M$10/NMM!M$9*1000)</f>
        <v>0.36352817541433552</v>
      </c>
      <c r="N188" s="277">
        <f>IF(N$10=0,0,N$10/NMM!N$9*1000)</f>
        <v>0.35773908831688533</v>
      </c>
      <c r="O188" s="277">
        <f>IF(O$10=0,0,O$10/NMM!O$9*1000)</f>
        <v>0.37499205122187507</v>
      </c>
      <c r="P188" s="277">
        <f>IF(P$10=0,0,P$10/NMM!P$9*1000)</f>
        <v>0.32475513274477991</v>
      </c>
      <c r="Q188" s="277">
        <f>IF(Q$10=0,0,Q$10/NMM!Q$9*1000)</f>
        <v>0.31745010913638311</v>
      </c>
      <c r="R188" s="277">
        <f>IF(R$10=0,0,R$10/NMM!R$9*1000)</f>
        <v>0.3681412633181132</v>
      </c>
      <c r="S188" s="277">
        <f>IF(S$10=0,0,S$10/NMM!S$9*1000)</f>
        <v>0.43914636500959259</v>
      </c>
      <c r="T188" s="277">
        <f>IF(T$10=0,0,T$10/NMM!T$9*1000)</f>
        <v>0.45046419380263797</v>
      </c>
      <c r="U188" s="277">
        <f>IF(U$10=0,0,U$10/NMM!U$9*1000)</f>
        <v>0.48224323637882077</v>
      </c>
      <c r="V188" s="277">
        <f>IF(V$10=0,0,V$10/NMM!V$9*1000)</f>
        <v>0.43482681266489381</v>
      </c>
      <c r="W188" s="277">
        <f>IF(W$10=0,0,W$10/NMM!W$9*1000)</f>
        <v>0.43126391059768243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2.63046771361092</v>
      </c>
      <c r="C189" s="278">
        <f>IF(C$16=0,0,C$16/NMM!C$9*1000)</f>
        <v>3.0477544260575886</v>
      </c>
      <c r="D189" s="278">
        <f>IF(D$16=0,0,D$16/NMM!D$9*1000)</f>
        <v>3.0918595555028054</v>
      </c>
      <c r="E189" s="278">
        <f>IF(E$16=0,0,E$16/NMM!E$9*1000)</f>
        <v>2.8384306785692552</v>
      </c>
      <c r="F189" s="278">
        <f>IF(F$16=0,0,F$16/NMM!F$9*1000)</f>
        <v>2.8555869436962298</v>
      </c>
      <c r="G189" s="278">
        <f>IF(G$16=0,0,G$16/NMM!G$9*1000)</f>
        <v>3.0223410075592358</v>
      </c>
      <c r="H189" s="278">
        <f>IF(H$16=0,0,H$16/NMM!H$9*1000)</f>
        <v>3.1247326979460452</v>
      </c>
      <c r="I189" s="278">
        <f>IF(I$16=0,0,I$16/NMM!I$9*1000)</f>
        <v>2.808726007953037</v>
      </c>
      <c r="J189" s="278">
        <f>IF(J$16=0,0,J$16/NMM!J$9*1000)</f>
        <v>2.8789765296738481</v>
      </c>
      <c r="K189" s="278">
        <f>IF(K$16=0,0,K$16/NMM!K$9*1000)</f>
        <v>3.2609651252579486</v>
      </c>
      <c r="L189" s="278">
        <f>IF(L$16=0,0,L$16/NMM!L$9*1000)</f>
        <v>3.1834085165628014</v>
      </c>
      <c r="M189" s="278">
        <f>IF(M$16=0,0,M$16/NMM!M$9*1000)</f>
        <v>3.4178856857843285</v>
      </c>
      <c r="N189" s="278">
        <f>IF(N$16=0,0,N$16/NMM!N$9*1000)</f>
        <v>3.3106794193659606</v>
      </c>
      <c r="O189" s="278">
        <f>IF(O$16=0,0,O$16/NMM!O$9*1000)</f>
        <v>3.4696463765555268</v>
      </c>
      <c r="P189" s="278">
        <f>IF(P$16=0,0,P$16/NMM!P$9*1000)</f>
        <v>2.9865597142203639</v>
      </c>
      <c r="Q189" s="278">
        <f>IF(Q$16=0,0,Q$16/NMM!Q$9*1000)</f>
        <v>2.9376403257600026</v>
      </c>
      <c r="R189" s="278">
        <f>IF(R$16=0,0,R$16/NMM!R$9*1000)</f>
        <v>3.4160247664082006</v>
      </c>
      <c r="S189" s="278">
        <f>IF(S$16=0,0,S$16/NMM!S$9*1000)</f>
        <v>4.0270179821492267</v>
      </c>
      <c r="T189" s="278">
        <f>IF(T$16=0,0,T$16/NMM!T$9*1000)</f>
        <v>4.2332636768675327</v>
      </c>
      <c r="U189" s="278">
        <f>IF(U$16=0,0,U$16/NMM!U$9*1000)</f>
        <v>4.5537571288675629</v>
      </c>
      <c r="V189" s="278">
        <f>IF(V$16=0,0,V$16/NMM!V$9*1000)</f>
        <v>4.0923005425015084</v>
      </c>
      <c r="W189" s="278">
        <f>IF(W$16=0,0,W$16/NMM!W$9*1000)</f>
        <v>4.0881918226009297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33.749641395769672</v>
      </c>
      <c r="C190" s="278">
        <f>IF(C$17=0,0,C$17/NMM!C$9*1000)</f>
        <v>37.121470775863862</v>
      </c>
      <c r="D190" s="278">
        <f>IF(D$17=0,0,D$17/NMM!D$9*1000)</f>
        <v>37.335512910454909</v>
      </c>
      <c r="E190" s="278">
        <f>IF(E$17=0,0,E$17/NMM!E$9*1000)</f>
        <v>32.90878024224881</v>
      </c>
      <c r="F190" s="278">
        <f>IF(F$17=0,0,F$17/NMM!F$9*1000)</f>
        <v>35.064278258080421</v>
      </c>
      <c r="G190" s="278">
        <f>IF(G$17=0,0,G$17/NMM!G$9*1000)</f>
        <v>34.785959029727479</v>
      </c>
      <c r="H190" s="278">
        <f>IF(H$17=0,0,H$17/NMM!H$9*1000)</f>
        <v>34.153113707703177</v>
      </c>
      <c r="I190" s="278">
        <f>IF(I$17=0,0,I$17/NMM!I$9*1000)</f>
        <v>31.457822709138441</v>
      </c>
      <c r="J190" s="278">
        <f>IF(J$17=0,0,J$17/NMM!J$9*1000)</f>
        <v>31.863439991168516</v>
      </c>
      <c r="K190" s="278">
        <f>IF(K$17=0,0,K$17/NMM!K$9*1000)</f>
        <v>32.120363295257683</v>
      </c>
      <c r="L190" s="278">
        <f>IF(L$17=0,0,L$17/NMM!L$9*1000)</f>
        <v>30.316877753371305</v>
      </c>
      <c r="M190" s="278">
        <f>IF(M$17=0,0,M$17/NMM!M$9*1000)</f>
        <v>30.585042050787415</v>
      </c>
      <c r="N190" s="278">
        <f>IF(N$17=0,0,N$17/NMM!N$9*1000)</f>
        <v>29.876071179873563</v>
      </c>
      <c r="O190" s="278">
        <f>IF(O$17=0,0,O$17/NMM!O$9*1000)</f>
        <v>31.457027755313575</v>
      </c>
      <c r="P190" s="278">
        <f>IF(P$17=0,0,P$17/NMM!P$9*1000)</f>
        <v>28.931051082705146</v>
      </c>
      <c r="Q190" s="278">
        <f>IF(Q$17=0,0,Q$17/NMM!Q$9*1000)</f>
        <v>28.981184252076897</v>
      </c>
      <c r="R190" s="278">
        <f>IF(R$17=0,0,R$17/NMM!R$9*1000)</f>
        <v>30.650104322503662</v>
      </c>
      <c r="S190" s="278">
        <f>IF(S$17=0,0,S$17/NMM!S$9*1000)</f>
        <v>28.95259262558201</v>
      </c>
      <c r="T190" s="278">
        <f>IF(T$17=0,0,T$17/NMM!T$9*1000)</f>
        <v>30.015328631384882</v>
      </c>
      <c r="U190" s="278">
        <f>IF(U$17=0,0,U$17/NMM!U$9*1000)</f>
        <v>31.108110493255918</v>
      </c>
      <c r="V190" s="278">
        <f>IF(V$17=0,0,V$17/NMM!V$9*1000)</f>
        <v>29.000316001227137</v>
      </c>
      <c r="W190" s="278">
        <f>IF(W$17=0,0,W$17/NMM!W$9*1000)</f>
        <v>28.170248379946131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32.633213906470914</v>
      </c>
      <c r="C191" s="278">
        <f>IF(C$25=0,0,C$25/NMM!C$9*1000)</f>
        <v>35.893504234489882</v>
      </c>
      <c r="D191" s="278">
        <f>IF(D$25=0,0,D$25/NMM!D$9*1000)</f>
        <v>36.100465922799359</v>
      </c>
      <c r="E191" s="278">
        <f>IF(E$25=0,0,E$25/NMM!E$9*1000)</f>
        <v>31.820168174615297</v>
      </c>
      <c r="F191" s="278">
        <f>IF(F$25=0,0,F$25/NMM!F$9*1000)</f>
        <v>33.904362996146737</v>
      </c>
      <c r="G191" s="278">
        <f>IF(G$25=0,0,G$25/NMM!G$9*1000)</f>
        <v>33.635250480057486</v>
      </c>
      <c r="H191" s="278">
        <f>IF(H$25=0,0,H$25/NMM!H$9*1000)</f>
        <v>33.023339481621896</v>
      </c>
      <c r="I191" s="278">
        <f>IF(I$25=0,0,I$25/NMM!I$9*1000)</f>
        <v>30.417207858920456</v>
      </c>
      <c r="J191" s="278">
        <f>IF(J$25=0,0,J$25/NMM!J$9*1000)</f>
        <v>30.809407449233976</v>
      </c>
      <c r="K191" s="278">
        <f>IF(K$25=0,0,K$25/NMM!K$9*1000)</f>
        <v>31.057831811483641</v>
      </c>
      <c r="L191" s="278">
        <f>IF(L$25=0,0,L$25/NMM!L$9*1000)</f>
        <v>29.314005002319909</v>
      </c>
      <c r="M191" s="278">
        <f>IF(M$25=0,0,M$25/NMM!M$9*1000)</f>
        <v>29.573298509383815</v>
      </c>
      <c r="N191" s="278">
        <f>IF(N$25=0,0,N$25/NMM!N$9*1000)</f>
        <v>28.887780171198184</v>
      </c>
      <c r="O191" s="278">
        <f>IF(O$25=0,0,O$25/NMM!O$9*1000)</f>
        <v>30.416439201917324</v>
      </c>
      <c r="P191" s="278">
        <f>IF(P$25=0,0,P$25/NMM!P$9*1000)</f>
        <v>27.974021040688545</v>
      </c>
      <c r="Q191" s="278">
        <f>IF(Q$25=0,0,Q$25/NMM!Q$9*1000)</f>
        <v>28.022495820634575</v>
      </c>
      <c r="R191" s="278">
        <f>IF(R$25=0,0,R$25/NMM!R$9*1000)</f>
        <v>29.636208541678961</v>
      </c>
      <c r="S191" s="278">
        <f>IF(S$25=0,0,S$25/NMM!S$9*1000)</f>
        <v>27.994849996123428</v>
      </c>
      <c r="T191" s="278">
        <f>IF(T$25=0,0,T$25/NMM!T$9*1000)</f>
        <v>29.022431030149495</v>
      </c>
      <c r="U191" s="278">
        <f>IF(U$25=0,0,U$25/NMM!U$9*1000)</f>
        <v>30.079064012804498</v>
      </c>
      <c r="V191" s="278">
        <f>IF(V$25=0,0,V$25/NMM!V$9*1000)</f>
        <v>28.040994697559039</v>
      </c>
      <c r="W191" s="278">
        <f>IF(W$25=0,0,W$25/NMM!W$9*1000)</f>
        <v>27.238385451302157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7.2396488148290361</v>
      </c>
      <c r="C192" s="279">
        <f>IF(C$33=0,0,C$33/NMM!C$9*1000)</f>
        <v>7.7920976562060407</v>
      </c>
      <c r="D192" s="279">
        <f>IF(D$33=0,0,D$33/NMM!D$9*1000)</f>
        <v>7.4619298034380277</v>
      </c>
      <c r="E192" s="279">
        <f>IF(E$33=0,0,E$33/NMM!E$9*1000)</f>
        <v>6.6704259768727061</v>
      </c>
      <c r="F192" s="279">
        <f>IF(F$33=0,0,F$33/NMM!F$9*1000)</f>
        <v>6.5162041362335481</v>
      </c>
      <c r="G192" s="279">
        <f>IF(G$33=0,0,G$33/NMM!G$9*1000)</f>
        <v>6.8300129846170252</v>
      </c>
      <c r="H192" s="279">
        <f>IF(H$33=0,0,H$33/NMM!H$9*1000)</f>
        <v>7.1078024756886462</v>
      </c>
      <c r="I192" s="279">
        <f>IF(I$33=0,0,I$33/NMM!I$9*1000)</f>
        <v>7.8907612102564331</v>
      </c>
      <c r="J192" s="279">
        <f>IF(J$33=0,0,J$33/NMM!J$9*1000)</f>
        <v>8.1751550606279508</v>
      </c>
      <c r="K192" s="279">
        <f>IF(K$33=0,0,K$33/NMM!K$9*1000)</f>
        <v>9.0794988211019341</v>
      </c>
      <c r="L192" s="279">
        <f>IF(L$33=0,0,L$33/NMM!L$9*1000)</f>
        <v>8.9901341125392911</v>
      </c>
      <c r="M192" s="279">
        <f>IF(M$33=0,0,M$33/NMM!M$9*1000)</f>
        <v>9.4689055816468777</v>
      </c>
      <c r="N192" s="279">
        <f>IF(N$33=0,0,N$33/NMM!N$9*1000)</f>
        <v>9.5069577491795254</v>
      </c>
      <c r="O192" s="279">
        <f>IF(O$33=0,0,O$33/NMM!O$9*1000)</f>
        <v>9.3783400518065605</v>
      </c>
      <c r="P192" s="279">
        <f>IF(P$33=0,0,P$33/NMM!P$9*1000)</f>
        <v>8.6153256115661385</v>
      </c>
      <c r="Q192" s="279">
        <f>IF(Q$33=0,0,Q$33/NMM!Q$9*1000)</f>
        <v>11.040499086220452</v>
      </c>
      <c r="R192" s="279">
        <f>IF(R$33=0,0,R$33/NMM!R$9*1000)</f>
        <v>12.155907898598633</v>
      </c>
      <c r="S192" s="279">
        <f>IF(S$33=0,0,S$33/NMM!S$9*1000)</f>
        <v>11.843193285789056</v>
      </c>
      <c r="T192" s="279">
        <f>IF(T$33=0,0,T$33/NMM!T$9*1000)</f>
        <v>11.284808961939998</v>
      </c>
      <c r="U192" s="279">
        <f>IF(U$33=0,0,U$33/NMM!U$9*1000)</f>
        <v>11.722006415800234</v>
      </c>
      <c r="V192" s="279">
        <f>IF(V$33=0,0,V$33/NMM!V$9*1000)</f>
        <v>10.96879530986865</v>
      </c>
      <c r="W192" s="279">
        <f>IF(W$33=0,0,W$33/NMM!W$9*1000)</f>
        <v>11.959517926250285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33.681306813580861</v>
      </c>
      <c r="C194" s="322">
        <f t="shared" si="50"/>
        <v>37.061960308956493</v>
      </c>
      <c r="D194" s="322">
        <f t="shared" si="50"/>
        <v>35.185501070708312</v>
      </c>
      <c r="E194" s="322">
        <f t="shared" si="50"/>
        <v>29.534758228416056</v>
      </c>
      <c r="F194" s="322">
        <f t="shared" si="50"/>
        <v>30.886488472224293</v>
      </c>
      <c r="G194" s="322">
        <f t="shared" si="50"/>
        <v>30.881447393268218</v>
      </c>
      <c r="H194" s="322">
        <f t="shared" si="50"/>
        <v>31.243451156447659</v>
      </c>
      <c r="I194" s="322">
        <f t="shared" si="50"/>
        <v>30.57243486595495</v>
      </c>
      <c r="J194" s="322">
        <f t="shared" si="50"/>
        <v>30.664352228768088</v>
      </c>
      <c r="K194" s="322">
        <f t="shared" si="50"/>
        <v>31.450030355881541</v>
      </c>
      <c r="L194" s="322">
        <f t="shared" si="50"/>
        <v>29.916675127765277</v>
      </c>
      <c r="M194" s="322">
        <f t="shared" si="50"/>
        <v>30.457899771350803</v>
      </c>
      <c r="N194" s="322">
        <f t="shared" si="50"/>
        <v>29.844204717210616</v>
      </c>
      <c r="O194" s="322">
        <f t="shared" si="50"/>
        <v>31.155400833039678</v>
      </c>
      <c r="P194" s="322">
        <f t="shared" si="50"/>
        <v>28.536298554437622</v>
      </c>
      <c r="Q194" s="322">
        <f t="shared" si="50"/>
        <v>29.543156189557621</v>
      </c>
      <c r="R194" s="322">
        <f t="shared" si="50"/>
        <v>31.613228921608027</v>
      </c>
      <c r="S194" s="322">
        <f t="shared" si="50"/>
        <v>29.825308507105902</v>
      </c>
      <c r="T194" s="322">
        <f t="shared" si="50"/>
        <v>30.548742610947617</v>
      </c>
      <c r="U194" s="322">
        <f t="shared" si="50"/>
        <v>32.806724855639573</v>
      </c>
      <c r="V194" s="322">
        <f t="shared" si="50"/>
        <v>29.683079459965313</v>
      </c>
      <c r="W194" s="322">
        <f t="shared" si="50"/>
        <v>29.420558467232276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0.24235553493419457</v>
      </c>
      <c r="C195" s="275">
        <f>IF(C$49=0,0,C$49/NMM!C$10*1000)</f>
        <v>0.26668119696487358</v>
      </c>
      <c r="D195" s="275">
        <f>IF(D$49=0,0,D$49/NMM!D$10*1000)</f>
        <v>0.25317904026452637</v>
      </c>
      <c r="E195" s="275">
        <f>IF(E$49=0,0,E$49/NMM!E$10*1000)</f>
        <v>0.21251883631546814</v>
      </c>
      <c r="F195" s="275">
        <f>IF(F$49=0,0,F$49/NMM!F$10*1000)</f>
        <v>0.22224527917984335</v>
      </c>
      <c r="G195" s="275">
        <f>IF(G$49=0,0,G$49/NMM!G$10*1000)</f>
        <v>0.22220900584321268</v>
      </c>
      <c r="H195" s="275">
        <f>IF(H$49=0,0,H$49/NMM!H$10*1000)</f>
        <v>0.22481382210403655</v>
      </c>
      <c r="I195" s="275">
        <f>IF(I$49=0,0,I$49/NMM!I$10*1000)</f>
        <v>0.21998549068149353</v>
      </c>
      <c r="J195" s="275">
        <f>IF(J$49=0,0,J$49/NMM!J$10*1000)</f>
        <v>0.2206468866824266</v>
      </c>
      <c r="K195" s="275">
        <f>IF(K$49=0,0,K$49/NMM!K$10*1000)</f>
        <v>0.22630027310902709</v>
      </c>
      <c r="L195" s="275">
        <f>IF(L$49=0,0,L$49/NMM!L$10*1000)</f>
        <v>0.21526693854736181</v>
      </c>
      <c r="M195" s="275">
        <f>IF(M$49=0,0,M$49/NMM!M$10*1000)</f>
        <v>0.21916134765547676</v>
      </c>
      <c r="N195" s="275">
        <f>IF(N$49=0,0,N$49/NMM!N$10*1000)</f>
        <v>0.21474547406833613</v>
      </c>
      <c r="O195" s="275">
        <f>IF(O$49=0,0,O$49/NMM!O$10*1000)</f>
        <v>0.22418025157926608</v>
      </c>
      <c r="P195" s="275">
        <f>IF(P$49=0,0,P$49/NMM!P$10*1000)</f>
        <v>0.20533436957971801</v>
      </c>
      <c r="Q195" s="275">
        <f>IF(Q$49=0,0,Q$49/NMM!Q$10*1000)</f>
        <v>0.21257926426638127</v>
      </c>
      <c r="R195" s="275">
        <f>IF(R$49=0,0,R$49/NMM!R$10*1000)</f>
        <v>0.22747457658622083</v>
      </c>
      <c r="S195" s="275">
        <f>IF(S$49=0,0,S$49/NMM!S$10*1000)</f>
        <v>0.2146095054395453</v>
      </c>
      <c r="T195" s="275">
        <f>IF(T$49=0,0,T$49/NMM!T$10*1000)</f>
        <v>0.21981501187066224</v>
      </c>
      <c r="U195" s="275">
        <f>IF(U$49=0,0,U$49/NMM!U$10*1000)</f>
        <v>0.23606243652710393</v>
      </c>
      <c r="V195" s="275">
        <f>IF(V$49=0,0,V$49/NMM!V$10*1000)</f>
        <v>0.21358608918691593</v>
      </c>
      <c r="W195" s="275">
        <f>IF(W$49=0,0,W$49/NMM!W$10*1000)</f>
        <v>0.21169710619767948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0.27135143654497706</v>
      </c>
      <c r="C196" s="276">
        <f>IF(C$50=0,0,C$50/NMM!C$10*1000)</f>
        <v>0.29858746950260956</v>
      </c>
      <c r="D196" s="276">
        <f>IF(D$50=0,0,D$50/NMM!D$10*1000)</f>
        <v>0.28346988773131032</v>
      </c>
      <c r="E196" s="276">
        <f>IF(E$50=0,0,E$50/NMM!E$10*1000)</f>
        <v>0.23794501554390823</v>
      </c>
      <c r="F196" s="276">
        <f>IF(F$50=0,0,F$50/NMM!F$10*1000)</f>
        <v>0.2488351495135635</v>
      </c>
      <c r="G196" s="276">
        <f>IF(G$50=0,0,G$50/NMM!G$10*1000)</f>
        <v>0.24879453636228699</v>
      </c>
      <c r="H196" s="276">
        <f>IF(H$50=0,0,H$50/NMM!H$10*1000)</f>
        <v>0.2517109980577138</v>
      </c>
      <c r="I196" s="276">
        <f>IF(I$50=0,0,I$50/NMM!I$10*1000)</f>
        <v>0.24630499539316511</v>
      </c>
      <c r="J196" s="276">
        <f>IF(J$50=0,0,J$50/NMM!J$10*1000)</f>
        <v>0.24704552213635297</v>
      </c>
      <c r="K196" s="276">
        <f>IF(K$50=0,0,K$50/NMM!K$10*1000)</f>
        <v>0.25337529103813777</v>
      </c>
      <c r="L196" s="276">
        <f>IF(L$50=0,0,L$50/NMM!L$10*1000)</f>
        <v>0.24102190623096947</v>
      </c>
      <c r="M196" s="276">
        <f>IF(M$50=0,0,M$50/NMM!M$10*1000)</f>
        <v>0.24538225024484875</v>
      </c>
      <c r="N196" s="276">
        <f>IF(N$50=0,0,N$50/NMM!N$10*1000)</f>
        <v>0.24043805269723773</v>
      </c>
      <c r="O196" s="276">
        <f>IF(O$50=0,0,O$50/NMM!O$10*1000)</f>
        <v>0.25100162588638819</v>
      </c>
      <c r="P196" s="276">
        <f>IF(P$50=0,0,P$50/NMM!P$10*1000)</f>
        <v>0.22990098481820298</v>
      </c>
      <c r="Q196" s="276">
        <f>IF(Q$50=0,0,Q$50/NMM!Q$10*1000)</f>
        <v>0.23801267321589903</v>
      </c>
      <c r="R196" s="276">
        <f>IF(R$50=0,0,R$50/NMM!R$10*1000)</f>
        <v>0.25469009053534269</v>
      </c>
      <c r="S196" s="276">
        <f>IF(S$50=0,0,S$50/NMM!S$10*1000)</f>
        <v>0.24028581650936845</v>
      </c>
      <c r="T196" s="276">
        <f>IF(T$50=0,0,T$50/NMM!T$10*1000)</f>
        <v>0.24611412015595602</v>
      </c>
      <c r="U196" s="276">
        <f>IF(U$50=0,0,U$50/NMM!U$10*1000)</f>
        <v>0.26430541924008399</v>
      </c>
      <c r="V196" s="276">
        <f>IF(V$50=0,0,V$50/NMM!V$10*1000)</f>
        <v>0.23913995668648513</v>
      </c>
      <c r="W196" s="276">
        <f>IF(W$50=0,0,W$50/NMM!W$10*1000)</f>
        <v>0.23702497198899311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0.33462854863837016</v>
      </c>
      <c r="C197" s="276">
        <f>IF(C$51=0,0,C$51/NMM!C$10*1000)</f>
        <v>0.38699648691004657</v>
      </c>
      <c r="D197" s="276">
        <f>IF(D$51=0,0,D$51/NMM!D$10*1000)</f>
        <v>0.37572644397529004</v>
      </c>
      <c r="E197" s="276">
        <f>IF(E$51=0,0,E$51/NMM!E$10*1000)</f>
        <v>0.32690357174749501</v>
      </c>
      <c r="F197" s="276">
        <f>IF(F$51=0,0,F$51/NMM!F$10*1000)</f>
        <v>0.33008051774454894</v>
      </c>
      <c r="G197" s="276">
        <f>IF(G$51=0,0,G$51/NMM!G$10*1000)</f>
        <v>0.34668519335427261</v>
      </c>
      <c r="H197" s="276">
        <f>IF(H$51=0,0,H$51/NMM!H$10*1000)</f>
        <v>0.36365762764519494</v>
      </c>
      <c r="I197" s="276">
        <f>IF(I$51=0,0,I$51/NMM!I$10*1000)</f>
        <v>0.33380959107927344</v>
      </c>
      <c r="J197" s="276">
        <f>IF(J$51=0,0,J$51/NMM!J$10*1000)</f>
        <v>0.3365467845295384</v>
      </c>
      <c r="K197" s="276">
        <f>IF(K$51=0,0,K$51/NMM!K$10*1000)</f>
        <v>0.37650466006209965</v>
      </c>
      <c r="L197" s="276">
        <f>IF(L$51=0,0,L$51/NMM!L$10*1000)</f>
        <v>0.36532154924957105</v>
      </c>
      <c r="M197" s="276">
        <f>IF(M$51=0,0,M$51/NMM!M$10*1000)</f>
        <v>0.39049433343046291</v>
      </c>
      <c r="N197" s="276">
        <f>IF(N$51=0,0,N$51/NMM!N$10*1000)</f>
        <v>0.37908271944494643</v>
      </c>
      <c r="O197" s="276">
        <f>IF(O$51=0,0,O$51/NMM!O$10*1000)</f>
        <v>0.4022600024000329</v>
      </c>
      <c r="P197" s="276">
        <f>IF(P$51=0,0,P$51/NMM!P$10*1000)</f>
        <v>0.34720575327063963</v>
      </c>
      <c r="Q197" s="276">
        <f>IF(Q$51=0,0,Q$51/NMM!Q$10*1000)</f>
        <v>0.32995098724525684</v>
      </c>
      <c r="R197" s="276">
        <f>IF(R$51=0,0,R$51/NMM!R$10*1000)</f>
        <v>0.38057923696071688</v>
      </c>
      <c r="S197" s="276">
        <f>IF(S$51=0,0,S$51/NMM!S$10*1000)</f>
        <v>0.43316373900764543</v>
      </c>
      <c r="T197" s="276">
        <f>IF(T$51=0,0,T$51/NMM!T$10*1000)</f>
        <v>0.4608062935934803</v>
      </c>
      <c r="U197" s="276">
        <f>IF(U$51=0,0,U$51/NMM!U$10*1000)</f>
        <v>0.51197437458412542</v>
      </c>
      <c r="V197" s="276">
        <f>IF(V$51=0,0,V$51/NMM!V$10*1000)</f>
        <v>0.44864554151880442</v>
      </c>
      <c r="W197" s="276">
        <f>IF(W$51=0,0,W$51/NMM!W$10*1000)</f>
        <v>0.43847166781117713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0.19958325194068846</v>
      </c>
      <c r="C198" s="276">
        <f>IF(C$52=0,0,C$52/NMM!C$10*1000)</f>
        <v>0.2196157828049467</v>
      </c>
      <c r="D198" s="276">
        <f>IF(D$52=0,0,D$52/NMM!D$10*1000)</f>
        <v>0.20849656350096096</v>
      </c>
      <c r="E198" s="276">
        <f>IF(E$52=0,0,E$52/NMM!E$10*1000)</f>
        <v>0.17501230356471442</v>
      </c>
      <c r="F198" s="276">
        <f>IF(F$52=0,0,F$52/NMM!F$10*1000)</f>
        <v>0.18302216848162009</v>
      </c>
      <c r="G198" s="276">
        <f>IF(G$52=0,0,G$52/NMM!G$10*1000)</f>
        <v>0.18299229686971136</v>
      </c>
      <c r="H198" s="276">
        <f>IF(H$52=0,0,H$52/NMM!H$10*1000)</f>
        <v>0.18513740034417661</v>
      </c>
      <c r="I198" s="276">
        <f>IF(I$52=0,0,I$52/NMM!I$10*1000)</f>
        <v>0.18116120030805921</v>
      </c>
      <c r="J198" s="276">
        <f>IF(J$52=0,0,J$52/NMM!J$10*1000)</f>
        <v>0.18170586938162786</v>
      </c>
      <c r="K198" s="276">
        <f>IF(K$52=0,0,K$52/NMM!K$10*1000)</f>
        <v>0.18636151402289688</v>
      </c>
      <c r="L198" s="276">
        <f>IF(L$52=0,0,L$52/NMM!L$10*1000)</f>
        <v>0.17727540508725942</v>
      </c>
      <c r="M198" s="276">
        <f>IF(M$52=0,0,M$52/NMM!M$10*1000)</f>
        <v>0.18048250672987748</v>
      </c>
      <c r="N198" s="276">
        <f>IF(N$52=0,0,N$52/NMM!N$10*1000)</f>
        <v>0.17684597162487231</v>
      </c>
      <c r="O198" s="276">
        <f>IF(O$52=0,0,O$52/NMM!O$10*1000)</f>
        <v>0.18461564594850416</v>
      </c>
      <c r="P198" s="276">
        <f>IF(P$52=0,0,P$52/NMM!P$10*1000)</f>
        <v>0.16909579237395475</v>
      </c>
      <c r="Q198" s="276">
        <f>IF(Q$52=0,0,Q$52/NMM!Q$10*1000)</f>
        <v>0.17506206684721859</v>
      </c>
      <c r="R198" s="276">
        <f>IF(R$52=0,0,R$52/NMM!R$10*1000)</f>
        <v>0.18732856974459602</v>
      </c>
      <c r="S198" s="276">
        <f>IF(S$52=0,0,S$52/NMM!S$10*1000)</f>
        <v>0.17673399951289503</v>
      </c>
      <c r="T198" s="276">
        <f>IF(T$52=0,0,T$52/NMM!T$10*1000)</f>
        <v>0.18102080856721497</v>
      </c>
      <c r="U198" s="276">
        <f>IF(U$52=0,0,U$52/NMM!U$10*1000)</f>
        <v>0.19440079532705704</v>
      </c>
      <c r="V198" s="276">
        <f>IF(V$52=0,0,V$52/NMM!V$10*1000)</f>
        <v>0.17589120158032789</v>
      </c>
      <c r="W198" s="276">
        <f>IF(W$52=0,0,W$52/NMM!W$10*1000)</f>
        <v>0.17433559705099536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0.2545420699430252</v>
      </c>
      <c r="C199" s="277">
        <f>IF(C$53=0,0,C$53/NMM!C$10*1000)</f>
        <v>0.29027905033674833</v>
      </c>
      <c r="D199" s="277">
        <f>IF(D$53=0,0,D$53/NMM!D$10*1000)</f>
        <v>0.2786763014780666</v>
      </c>
      <c r="E199" s="277">
        <f>IF(E$53=0,0,E$53/NMM!E$10*1000)</f>
        <v>0.23762244880106073</v>
      </c>
      <c r="F199" s="277">
        <f>IF(F$53=0,0,F$53/NMM!F$10*1000)</f>
        <v>0.24497745237197902</v>
      </c>
      <c r="G199" s="277">
        <f>IF(G$53=0,0,G$53/NMM!G$10*1000)</f>
        <v>0.25182673946899464</v>
      </c>
      <c r="H199" s="277">
        <f>IF(H$53=0,0,H$53/NMM!H$10*1000)</f>
        <v>0.25911062073884372</v>
      </c>
      <c r="I199" s="277">
        <f>IF(I$53=0,0,I$53/NMM!I$10*1000)</f>
        <v>0.2395510798072028</v>
      </c>
      <c r="J199" s="277">
        <f>IF(J$53=0,0,J$53/NMM!J$10*1000)</f>
        <v>0.24134083914120202</v>
      </c>
      <c r="K199" s="277">
        <f>IF(K$53=0,0,K$53/NMM!K$10*1000)</f>
        <v>0.25899138773209424</v>
      </c>
      <c r="L199" s="277">
        <f>IF(L$53=0,0,L$53/NMM!L$10*1000)</f>
        <v>0.25353833851709795</v>
      </c>
      <c r="M199" s="277">
        <f>IF(M$53=0,0,M$53/NMM!M$10*1000)</f>
        <v>0.26702492033246605</v>
      </c>
      <c r="N199" s="277">
        <f>IF(N$53=0,0,N$53/NMM!N$10*1000)</f>
        <v>0.26335390894266514</v>
      </c>
      <c r="O199" s="277">
        <f>IF(O$53=0,0,O$53/NMM!O$10*1000)</f>
        <v>0.27951184338124985</v>
      </c>
      <c r="P199" s="277">
        <f>IF(P$53=0,0,P$53/NMM!P$10*1000)</f>
        <v>0.2427326787903189</v>
      </c>
      <c r="Q199" s="277">
        <f>IF(Q$53=0,0,Q$53/NMM!Q$10*1000)</f>
        <v>0.22923599184344237</v>
      </c>
      <c r="R199" s="277">
        <f>IF(R$53=0,0,R$53/NMM!R$10*1000)</f>
        <v>0.26369087013334058</v>
      </c>
      <c r="S199" s="277">
        <f>IF(S$53=0,0,S$53/NMM!S$10*1000)</f>
        <v>0.30369268541154792</v>
      </c>
      <c r="T199" s="277">
        <f>IF(T$53=0,0,T$53/NMM!T$10*1000)</f>
        <v>0.31525346756824557</v>
      </c>
      <c r="U199" s="277">
        <f>IF(U$53=0,0,U$53/NMM!U$10*1000)</f>
        <v>0.34857883965709241</v>
      </c>
      <c r="V199" s="277">
        <f>IF(V$53=0,0,V$53/NMM!V$10*1000)</f>
        <v>0.30648460595751881</v>
      </c>
      <c r="W199" s="277">
        <f>IF(W$53=0,0,W$53/NMM!W$10*1000)</f>
        <v>0.29737873002598531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1.4269800903796386</v>
      </c>
      <c r="C200" s="278">
        <f>IF(C$59=0,0,C$59/NMM!C$10*1000)</f>
        <v>1.6502963782217444</v>
      </c>
      <c r="D200" s="278">
        <f>IF(D$59=0,0,D$59/NMM!D$10*1000)</f>
        <v>1.6022367403006497</v>
      </c>
      <c r="E200" s="278">
        <f>IF(E$59=0,0,E$59/NMM!E$10*1000)</f>
        <v>1.3940379272952976</v>
      </c>
      <c r="F200" s="278">
        <f>IF(F$59=0,0,F$59/NMM!F$10*1000)</f>
        <v>1.4075856018868833</v>
      </c>
      <c r="G200" s="278">
        <f>IF(G$59=0,0,G$59/NMM!G$10*1000)</f>
        <v>1.4783940896823893</v>
      </c>
      <c r="H200" s="278">
        <f>IF(H$59=0,0,H$59/NMM!H$10*1000)</f>
        <v>1.5507708367261586</v>
      </c>
      <c r="I200" s="278">
        <f>IF(I$59=0,0,I$59/NMM!I$10*1000)</f>
        <v>1.4234877519750035</v>
      </c>
      <c r="J200" s="278">
        <f>IF(J$59=0,0,J$59/NMM!J$10*1000)</f>
        <v>1.4351601588062173</v>
      </c>
      <c r="K200" s="278">
        <f>IF(K$59=0,0,K$59/NMM!K$10*1000)</f>
        <v>1.6055553419752804</v>
      </c>
      <c r="L200" s="278">
        <f>IF(L$59=0,0,L$59/NMM!L$10*1000)</f>
        <v>1.5578664148262897</v>
      </c>
      <c r="M200" s="278">
        <f>IF(M$59=0,0,M$59/NMM!M$10*1000)</f>
        <v>1.6652124915185567</v>
      </c>
      <c r="N200" s="278">
        <f>IF(N$59=0,0,N$59/NMM!N$10*1000)</f>
        <v>1.6165491421937865</v>
      </c>
      <c r="O200" s="278">
        <f>IF(O$59=0,0,O$59/NMM!O$10*1000)</f>
        <v>1.7153856624505976</v>
      </c>
      <c r="P200" s="278">
        <f>IF(P$59=0,0,P$59/NMM!P$10*1000)</f>
        <v>1.4806139500007272</v>
      </c>
      <c r="Q200" s="278">
        <f>IF(Q$59=0,0,Q$59/NMM!Q$10*1000)</f>
        <v>1.4070332358549387</v>
      </c>
      <c r="R200" s="278">
        <f>IF(R$59=0,0,R$59/NMM!R$10*1000)</f>
        <v>1.6229308472473394</v>
      </c>
      <c r="S200" s="278">
        <f>IF(S$59=0,0,S$59/NMM!S$10*1000)</f>
        <v>1.8471706432504786</v>
      </c>
      <c r="T200" s="278">
        <f>IF(T$59=0,0,T$59/NMM!T$10*1000)</f>
        <v>1.9650487358451627</v>
      </c>
      <c r="U200" s="278">
        <f>IF(U$59=0,0,U$59/NMM!U$10*1000)</f>
        <v>2.183248387768737</v>
      </c>
      <c r="V200" s="278">
        <f>IF(V$59=0,0,V$59/NMM!V$10*1000)</f>
        <v>1.9131907841993252</v>
      </c>
      <c r="W200" s="278">
        <f>IF(W$59=0,0,W$59/NMM!W$10*1000)</f>
        <v>1.8698056179249725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7.5249353604502609</v>
      </c>
      <c r="C201" s="278">
        <f>IF(C$60=0,0,C$60/NMM!C$10*1000)</f>
        <v>8.0119662884070504</v>
      </c>
      <c r="D201" s="278">
        <f>IF(D$60=0,0,D$60/NMM!D$10*1000)</f>
        <v>7.2432405887841114</v>
      </c>
      <c r="E201" s="278">
        <f>IF(E$60=0,0,E$60/NMM!E$10*1000)</f>
        <v>6.0064800346766658</v>
      </c>
      <c r="F201" s="278">
        <f>IF(F$60=0,0,F$60/NMM!F$10*1000)</f>
        <v>6.0458066883940882</v>
      </c>
      <c r="G201" s="278">
        <f>IF(G$60=0,0,G$60/NMM!G$10*1000)</f>
        <v>6.0904115235737155</v>
      </c>
      <c r="H201" s="278">
        <f>IF(H$60=0,0,H$60/NMM!H$10*1000)</f>
        <v>6.2657935585923692</v>
      </c>
      <c r="I201" s="278">
        <f>IF(I$60=0,0,I$60/NMM!I$10*1000)</f>
        <v>7.1665907146152765</v>
      </c>
      <c r="J201" s="278">
        <f>IF(J$60=0,0,J$60/NMM!J$10*1000)</f>
        <v>7.275987226368458</v>
      </c>
      <c r="K201" s="278">
        <f>IF(K$60=0,0,K$60/NMM!K$10*1000)</f>
        <v>7.5623758173113753</v>
      </c>
      <c r="L201" s="278">
        <f>IF(L$60=0,0,L$60/NMM!L$10*1000)</f>
        <v>7.3274765083123006</v>
      </c>
      <c r="M201" s="278">
        <f>IF(M$60=0,0,M$60/NMM!M$10*1000)</f>
        <v>7.4428502857328755</v>
      </c>
      <c r="N201" s="278">
        <f>IF(N$60=0,0,N$60/NMM!N$10*1000)</f>
        <v>7.4174859417562962</v>
      </c>
      <c r="O201" s="278">
        <f>IF(O$60=0,0,O$60/NMM!O$10*1000)</f>
        <v>7.3198797232019226</v>
      </c>
      <c r="P201" s="278">
        <f>IF(P$60=0,0,P$60/NMM!P$10*1000)</f>
        <v>6.9230426818135173</v>
      </c>
      <c r="Q201" s="278">
        <f>IF(Q$60=0,0,Q$60/NMM!Q$10*1000)</f>
        <v>8.7075315949821341</v>
      </c>
      <c r="R201" s="278">
        <f>IF(R$60=0,0,R$60/NMM!R$10*1000)</f>
        <v>9.2327489813517953</v>
      </c>
      <c r="S201" s="278">
        <f>IF(S$60=0,0,S$60/NMM!S$10*1000)</f>
        <v>8.0606576921917412</v>
      </c>
      <c r="T201" s="278">
        <f>IF(T$60=0,0,T$60/NMM!T$10*1000)</f>
        <v>7.6278731985182935</v>
      </c>
      <c r="U201" s="278">
        <f>IF(U$60=0,0,U$60/NMM!U$10*1000)</f>
        <v>8.0043596653924816</v>
      </c>
      <c r="V201" s="278">
        <f>IF(V$60=0,0,V$60/NMM!V$10*1000)</f>
        <v>7.4106160949605568</v>
      </c>
      <c r="W201" s="278">
        <f>IF(W$60=0,0,W$60/NMM!W$10*1000)</f>
        <v>8.0260062283309264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19.963274401807915</v>
      </c>
      <c r="C202" s="278">
        <f>IF(C$79=0,0,C$79/NMM!C$10*1000)</f>
        <v>21.999969442056681</v>
      </c>
      <c r="D202" s="278">
        <f>IF(D$79=0,0,D$79/NMM!D$10*1000)</f>
        <v>21.189608719806937</v>
      </c>
      <c r="E202" s="278">
        <f>IF(E$79=0,0,E$79/NMM!E$10*1000)</f>
        <v>17.756169944150116</v>
      </c>
      <c r="F202" s="278">
        <f>IF(F$79=0,0,F$79/NMM!F$10*1000)</f>
        <v>18.905954676863331</v>
      </c>
      <c r="G202" s="278">
        <f>IF(G$79=0,0,G$79/NMM!G$10*1000)</f>
        <v>18.704207078825942</v>
      </c>
      <c r="H202" s="278">
        <f>IF(H$79=0,0,H$79/NMM!H$10*1000)</f>
        <v>18.709042145968258</v>
      </c>
      <c r="I202" s="278">
        <f>IF(I$79=0,0,I$79/NMM!I$10*1000)</f>
        <v>17.563033917429525</v>
      </c>
      <c r="J202" s="278">
        <f>IF(J$79=0,0,J$79/NMM!J$10*1000)</f>
        <v>17.514508658826166</v>
      </c>
      <c r="K202" s="278">
        <f>IF(K$79=0,0,K$79/NMM!K$10*1000)</f>
        <v>17.61305029837677</v>
      </c>
      <c r="L202" s="278">
        <f>IF(L$79=0,0,L$79/NMM!L$10*1000)</f>
        <v>16.574431695252745</v>
      </c>
      <c r="M202" s="278">
        <f>IF(M$79=0,0,M$79/NMM!M$10*1000)</f>
        <v>16.746536082435988</v>
      </c>
      <c r="N202" s="278">
        <f>IF(N$79=0,0,N$79/NMM!N$10*1000)</f>
        <v>16.381013263096087</v>
      </c>
      <c r="O202" s="278">
        <f>IF(O$79=0,0,O$79/NMM!O$10*1000)</f>
        <v>17.455901673850406</v>
      </c>
      <c r="P202" s="278">
        <f>IF(P$79=0,0,P$79/NMM!P$10*1000)</f>
        <v>15.998087500556993</v>
      </c>
      <c r="Q202" s="278">
        <f>IF(Q$79=0,0,Q$79/NMM!Q$10*1000)</f>
        <v>15.457358327629381</v>
      </c>
      <c r="R202" s="278">
        <f>IF(R$79=0,0,R$79/NMM!R$10*1000)</f>
        <v>16.360658887717207</v>
      </c>
      <c r="S202" s="278">
        <f>IF(S$79=0,0,S$79/NMM!S$10*1000)</f>
        <v>15.284326867395263</v>
      </c>
      <c r="T202" s="278">
        <f>IF(T$79=0,0,T$79/NMM!T$10*1000)</f>
        <v>16.062119932408287</v>
      </c>
      <c r="U202" s="278">
        <f>IF(U$79=0,0,U$79/NMM!U$10*1000)</f>
        <v>17.272610207507697</v>
      </c>
      <c r="V202" s="278">
        <f>IF(V$79=0,0,V$79/NMM!V$10*1000)</f>
        <v>15.630879301401825</v>
      </c>
      <c r="W202" s="278">
        <f>IF(W$79=0,0,W$79/NMM!W$10*1000)</f>
        <v>14.90523805253253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3.4636561189417918</v>
      </c>
      <c r="C203" s="279">
        <f>IF(C$89=0,0,C$89/NMM!C$10*1000)</f>
        <v>3.9375682137517973</v>
      </c>
      <c r="D203" s="279">
        <f>IF(D$89=0,0,D$89/NMM!D$10*1000)</f>
        <v>3.7508667848664623</v>
      </c>
      <c r="E203" s="279">
        <f>IF(E$89=0,0,E$89/NMM!E$10*1000)</f>
        <v>3.1880681463213314</v>
      </c>
      <c r="F203" s="279">
        <f>IF(F$89=0,0,F$89/NMM!F$10*1000)</f>
        <v>3.2979809377884388</v>
      </c>
      <c r="G203" s="279">
        <f>IF(G$89=0,0,G$89/NMM!G$10*1000)</f>
        <v>3.355926929287695</v>
      </c>
      <c r="H203" s="279">
        <f>IF(H$89=0,0,H$89/NMM!H$10*1000)</f>
        <v>3.43341414627091</v>
      </c>
      <c r="I203" s="279">
        <f>IF(I$89=0,0,I$89/NMM!I$10*1000)</f>
        <v>3.1985101246659506</v>
      </c>
      <c r="J203" s="279">
        <f>IF(J$89=0,0,J$89/NMM!J$10*1000)</f>
        <v>3.2114102828960949</v>
      </c>
      <c r="K203" s="279">
        <f>IF(K$89=0,0,K$89/NMM!K$10*1000)</f>
        <v>3.3675157722538591</v>
      </c>
      <c r="L203" s="279">
        <f>IF(L$89=0,0,L$89/NMM!L$10*1000)</f>
        <v>3.204476371741682</v>
      </c>
      <c r="M203" s="279">
        <f>IF(M$89=0,0,M$89/NMM!M$10*1000)</f>
        <v>3.3007555532702479</v>
      </c>
      <c r="N203" s="279">
        <f>IF(N$89=0,0,N$89/NMM!N$10*1000)</f>
        <v>3.1546902433863897</v>
      </c>
      <c r="O203" s="279">
        <f>IF(O$89=0,0,O$89/NMM!O$10*1000)</f>
        <v>3.3226644043413094</v>
      </c>
      <c r="P203" s="279">
        <f>IF(P$89=0,0,P$89/NMM!P$10*1000)</f>
        <v>2.9402848432335493</v>
      </c>
      <c r="Q203" s="279">
        <f>IF(Q$89=0,0,Q$89/NMM!Q$10*1000)</f>
        <v>2.7863920476729671</v>
      </c>
      <c r="R203" s="279">
        <f>IF(R$89=0,0,R$89/NMM!R$10*1000)</f>
        <v>3.0831268613314697</v>
      </c>
      <c r="S203" s="279">
        <f>IF(S$89=0,0,S$89/NMM!S$10*1000)</f>
        <v>3.264667558387417</v>
      </c>
      <c r="T203" s="279">
        <f>IF(T$89=0,0,T$89/NMM!T$10*1000)</f>
        <v>3.4706910424203179</v>
      </c>
      <c r="U203" s="279">
        <f>IF(U$89=0,0,U$89/NMM!U$10*1000)</f>
        <v>3.7911847296351917</v>
      </c>
      <c r="V203" s="279">
        <f>IF(V$89=0,0,V$89/NMM!V$10*1000)</f>
        <v>3.3446458844735565</v>
      </c>
      <c r="W203" s="279">
        <f>IF(W$89=0,0,W$89/NMM!W$10*1000)</f>
        <v>3.2606004953690189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276.92416621399525</v>
      </c>
      <c r="C205" s="322">
        <f t="shared" si="51"/>
        <v>237.76628656000693</v>
      </c>
      <c r="D205" s="322">
        <f t="shared" si="51"/>
        <v>234.88390113743168</v>
      </c>
      <c r="E205" s="322">
        <f t="shared" si="51"/>
        <v>208.23329473549367</v>
      </c>
      <c r="F205" s="322">
        <f t="shared" si="51"/>
        <v>215.32893959678853</v>
      </c>
      <c r="G205" s="322">
        <f t="shared" si="51"/>
        <v>211.43278686847597</v>
      </c>
      <c r="H205" s="322">
        <f t="shared" si="51"/>
        <v>215.48029528966921</v>
      </c>
      <c r="I205" s="322">
        <f t="shared" si="51"/>
        <v>208.41973587479188</v>
      </c>
      <c r="J205" s="322">
        <f t="shared" si="51"/>
        <v>205.77085872851487</v>
      </c>
      <c r="K205" s="322">
        <f t="shared" si="51"/>
        <v>197.67684529269144</v>
      </c>
      <c r="L205" s="322">
        <f t="shared" si="51"/>
        <v>185.22709866690064</v>
      </c>
      <c r="M205" s="322">
        <f t="shared" si="51"/>
        <v>187.04675802228752</v>
      </c>
      <c r="N205" s="322">
        <f t="shared" si="51"/>
        <v>178.32067598582549</v>
      </c>
      <c r="O205" s="322">
        <f t="shared" si="51"/>
        <v>176.40256698967875</v>
      </c>
      <c r="P205" s="322">
        <f t="shared" si="51"/>
        <v>167.35820714605921</v>
      </c>
      <c r="Q205" s="322">
        <f t="shared" si="51"/>
        <v>173.71265028932973</v>
      </c>
      <c r="R205" s="322">
        <f t="shared" si="51"/>
        <v>173.84469947321872</v>
      </c>
      <c r="S205" s="322">
        <f t="shared" si="51"/>
        <v>165.48621590054879</v>
      </c>
      <c r="T205" s="322">
        <f t="shared" si="51"/>
        <v>152.36371478432412</v>
      </c>
      <c r="U205" s="322">
        <f t="shared" si="51"/>
        <v>154.90043872833402</v>
      </c>
      <c r="V205" s="322">
        <f t="shared" si="51"/>
        <v>141.91777145687891</v>
      </c>
      <c r="W205" s="322">
        <f t="shared" si="51"/>
        <v>136.61946989264712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2.3511158693515255</v>
      </c>
      <c r="C206" s="275">
        <f>IF(C$100=0,0,C$100/NMM!C$11*1000)</f>
        <v>2.018661271678726</v>
      </c>
      <c r="D206" s="275">
        <f>IF(D$100=0,0,D$100/NMM!D$11*1000)</f>
        <v>1.9941895103263219</v>
      </c>
      <c r="E206" s="275">
        <f>IF(E$100=0,0,E$100/NMM!E$11*1000)</f>
        <v>1.7679230038763838</v>
      </c>
      <c r="F206" s="275">
        <f>IF(F$100=0,0,F$100/NMM!F$11*1000)</f>
        <v>1.8281657897109227</v>
      </c>
      <c r="G206" s="275">
        <f>IF(G$100=0,0,G$100/NMM!G$11*1000)</f>
        <v>1.7950870352079848</v>
      </c>
      <c r="H206" s="275">
        <f>IF(H$100=0,0,H$100/NMM!H$11*1000)</f>
        <v>1.8294508157707077</v>
      </c>
      <c r="I206" s="275">
        <f>IF(I$100=0,0,I$100/NMM!I$11*1000)</f>
        <v>1.7695059091476226</v>
      </c>
      <c r="J206" s="275">
        <f>IF(J$100=0,0,J$100/NMM!J$11*1000)</f>
        <v>1.7470166581035407</v>
      </c>
      <c r="K206" s="275">
        <f>IF(K$100=0,0,K$100/NMM!K$11*1000)</f>
        <v>1.6782976160111174</v>
      </c>
      <c r="L206" s="275">
        <f>IF(L$100=0,0,L$100/NMM!L$11*1000)</f>
        <v>1.5725979320046661</v>
      </c>
      <c r="M206" s="275">
        <f>IF(M$100=0,0,M$100/NMM!M$11*1000)</f>
        <v>1.5880470350713067</v>
      </c>
      <c r="N206" s="275">
        <f>IF(N$100=0,0,N$100/NMM!N$11*1000)</f>
        <v>1.5139616627720305</v>
      </c>
      <c r="O206" s="275">
        <f>IF(O$100=0,0,O$100/NMM!O$11*1000)</f>
        <v>1.4976767116880436</v>
      </c>
      <c r="P206" s="275">
        <f>IF(P$100=0,0,P$100/NMM!P$11*1000)</f>
        <v>1.4208891266835006</v>
      </c>
      <c r="Q206" s="275">
        <f>IF(Q$100=0,0,Q$100/NMM!Q$11*1000)</f>
        <v>1.474839030437614</v>
      </c>
      <c r="R206" s="275">
        <f>IF(R$100=0,0,R$100/NMM!R$11*1000)</f>
        <v>1.4759601421712247</v>
      </c>
      <c r="S206" s="275">
        <f>IF(S$100=0,0,S$100/NMM!S$11*1000)</f>
        <v>1.4049957202392873</v>
      </c>
      <c r="T206" s="275">
        <f>IF(T$100=0,0,T$100/NMM!T$11*1000)</f>
        <v>1.2935842784651441</v>
      </c>
      <c r="U206" s="275">
        <f>IF(U$100=0,0,U$100/NMM!U$11*1000)</f>
        <v>1.3151213367951107</v>
      </c>
      <c r="V206" s="275">
        <f>IF(V$100=0,0,V$100/NMM!V$11*1000)</f>
        <v>1.2048970993602444</v>
      </c>
      <c r="W206" s="275">
        <f>IF(W$100=0,0,W$100/NMM!W$11*1000)</f>
        <v>1.1599139508746246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2.636046237990155</v>
      </c>
      <c r="C207" s="276">
        <f>IF(C$101=0,0,C$101/NMM!C$11*1000)</f>
        <v>2.2633016604378655</v>
      </c>
      <c r="D207" s="276">
        <f>IF(D$101=0,0,D$101/NMM!D$11*1000)</f>
        <v>2.2358641805199637</v>
      </c>
      <c r="E207" s="276">
        <f>IF(E$101=0,0,E$101/NMM!E$11*1000)</f>
        <v>1.9821765673803142</v>
      </c>
      <c r="F207" s="276">
        <f>IF(F$101=0,0,F$101/NMM!F$11*1000)</f>
        <v>2.0497201414913544</v>
      </c>
      <c r="G207" s="276">
        <f>IF(G$101=0,0,G$101/NMM!G$11*1000)</f>
        <v>2.0126325919147692</v>
      </c>
      <c r="H207" s="276">
        <f>IF(H$101=0,0,H$101/NMM!H$11*1000)</f>
        <v>2.0511608991140515</v>
      </c>
      <c r="I207" s="276">
        <f>IF(I$101=0,0,I$101/NMM!I$11*1000)</f>
        <v>1.9839513040233441</v>
      </c>
      <c r="J207" s="276">
        <f>IF(J$101=0,0,J$101/NMM!J$11*1000)</f>
        <v>1.9587365936882384</v>
      </c>
      <c r="K207" s="276">
        <f>IF(K$101=0,0,K$101/NMM!K$11*1000)</f>
        <v>1.881689530739366</v>
      </c>
      <c r="L207" s="276">
        <f>IF(L$101=0,0,L$101/NMM!L$11*1000)</f>
        <v>1.7631801633304325</v>
      </c>
      <c r="M207" s="276">
        <f>IF(M$101=0,0,M$101/NMM!M$11*1000)</f>
        <v>1.7805015342377593</v>
      </c>
      <c r="N207" s="276">
        <f>IF(N$101=0,0,N$101/NMM!N$11*1000)</f>
        <v>1.6974377986365574</v>
      </c>
      <c r="O207" s="276">
        <f>IF(O$101=0,0,O$101/NMM!O$11*1000)</f>
        <v>1.6791792837754249</v>
      </c>
      <c r="P207" s="276">
        <f>IF(P$101=0,0,P$101/NMM!P$11*1000)</f>
        <v>1.5930858558783965</v>
      </c>
      <c r="Q207" s="276">
        <f>IF(Q$101=0,0,Q$101/NMM!Q$11*1000)</f>
        <v>1.6535739171793427</v>
      </c>
      <c r="R207" s="276">
        <f>IF(R$101=0,0,R$101/NMM!R$11*1000)</f>
        <v>1.6548308957937423</v>
      </c>
      <c r="S207" s="276">
        <f>IF(S$101=0,0,S$101/NMM!S$11*1000)</f>
        <v>1.5752663367248498</v>
      </c>
      <c r="T207" s="276">
        <f>IF(T$101=0,0,T$101/NMM!T$11*1000)</f>
        <v>1.4503530069369852</v>
      </c>
      <c r="U207" s="276">
        <f>IF(U$101=0,0,U$101/NMM!U$11*1000)</f>
        <v>1.4745001288751916</v>
      </c>
      <c r="V207" s="276">
        <f>IF(V$101=0,0,V$101/NMM!V$11*1000)</f>
        <v>1.3509178800319426</v>
      </c>
      <c r="W207" s="276">
        <f>IF(W$101=0,0,W$101/NMM!W$11*1000)</f>
        <v>1.3004832498700631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5.1073306051105369</v>
      </c>
      <c r="C208" s="276">
        <f>IF(C$102=0,0,C$102/NMM!C$11*1000)</f>
        <v>4.4804215733022881</v>
      </c>
      <c r="D208" s="276">
        <f>IF(D$102=0,0,D$102/NMM!D$11*1000)</f>
        <v>4.5332010377181682</v>
      </c>
      <c r="E208" s="276">
        <f>IF(E$102=0,0,E$102/NMM!E$11*1000)</f>
        <v>4.1395837325585365</v>
      </c>
      <c r="F208" s="276">
        <f>IF(F$102=0,0,F$102/NMM!F$11*1000)</f>
        <v>4.1513516962625392</v>
      </c>
      <c r="G208" s="276">
        <f>IF(G$102=0,0,G$102/NMM!G$11*1000)</f>
        <v>4.2429207474826196</v>
      </c>
      <c r="H208" s="276">
        <f>IF(H$102=0,0,H$102/NMM!H$11*1000)</f>
        <v>4.464169685440381</v>
      </c>
      <c r="I208" s="276">
        <f>IF(I$102=0,0,I$102/NMM!I$11*1000)</f>
        <v>4.2372905118804631</v>
      </c>
      <c r="J208" s="276">
        <f>IF(J$102=0,0,J$102/NMM!J$11*1000)</f>
        <v>4.2055160296300622</v>
      </c>
      <c r="K208" s="276">
        <f>IF(K$102=0,0,K$102/NMM!K$11*1000)</f>
        <v>4.3912752211250599</v>
      </c>
      <c r="L208" s="276">
        <f>IF(L$102=0,0,L$102/NMM!L$11*1000)</f>
        <v>4.219676270120301</v>
      </c>
      <c r="M208" s="276">
        <f>IF(M$102=0,0,M$102/NMM!M$11*1000)</f>
        <v>4.4734229876066225</v>
      </c>
      <c r="N208" s="276">
        <f>IF(N$102=0,0,N$102/NMM!N$11*1000)</f>
        <v>4.352768936592387</v>
      </c>
      <c r="O208" s="276">
        <f>IF(O$102=0,0,O$102/NMM!O$11*1000)</f>
        <v>4.348744145317343</v>
      </c>
      <c r="P208" s="276">
        <f>IF(P$102=0,0,P$102/NMM!P$11*1000)</f>
        <v>3.9919328375689873</v>
      </c>
      <c r="Q208" s="276">
        <f>IF(Q$102=0,0,Q$102/NMM!Q$11*1000)</f>
        <v>4.1589822817866695</v>
      </c>
      <c r="R208" s="276">
        <f>IF(R$102=0,0,R$102/NMM!R$11*1000)</f>
        <v>4.3979878989094274</v>
      </c>
      <c r="S208" s="276">
        <f>IF(S$102=0,0,S$102/NMM!S$11*1000)</f>
        <v>4.6150969240037778</v>
      </c>
      <c r="T208" s="276">
        <f>IF(T$102=0,0,T$102/NMM!T$11*1000)</f>
        <v>4.2542268617083359</v>
      </c>
      <c r="U208" s="276">
        <f>IF(U$102=0,0,U$102/NMM!U$11*1000)</f>
        <v>4.4273517227823582</v>
      </c>
      <c r="V208" s="276">
        <f>IF(V$102=0,0,V$102/NMM!V$11*1000)</f>
        <v>4.0187508219945078</v>
      </c>
      <c r="W208" s="276">
        <f>IF(W$102=0,0,W$102/NMM!W$11*1000)</f>
        <v>3.8824320613382803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2.1102144676307915</v>
      </c>
      <c r="C209" s="276">
        <f>IF(C$103=0,0,C$103/NMM!C$11*1000)</f>
        <v>1.8118240263153598</v>
      </c>
      <c r="D209" s="276">
        <f>IF(D$103=0,0,D$103/NMM!D$11*1000)</f>
        <v>1.7898597048085274</v>
      </c>
      <c r="E209" s="276">
        <f>IF(E$103=0,0,E$103/NMM!E$11*1000)</f>
        <v>1.5867770487492878</v>
      </c>
      <c r="F209" s="276">
        <f>IF(F$103=0,0,F$103/NMM!F$11*1000)</f>
        <v>1.6408472032217223</v>
      </c>
      <c r="G209" s="276">
        <f>IF(G$103=0,0,G$103/NMM!G$11*1000)</f>
        <v>1.6111577833027622</v>
      </c>
      <c r="H209" s="276">
        <f>IF(H$103=0,0,H$103/NMM!H$11*1000)</f>
        <v>1.6420005621939406</v>
      </c>
      <c r="I209" s="276">
        <f>IF(I$103=0,0,I$103/NMM!I$11*1000)</f>
        <v>1.5881977654599366</v>
      </c>
      <c r="J209" s="276">
        <f>IF(J$103=0,0,J$103/NMM!J$11*1000)</f>
        <v>1.5680128211370972</v>
      </c>
      <c r="K209" s="276">
        <f>IF(K$103=0,0,K$103/NMM!K$11*1000)</f>
        <v>1.506334909505648</v>
      </c>
      <c r="L209" s="276">
        <f>IF(L$103=0,0,L$103/NMM!L$11*1000)</f>
        <v>1.4114654880015791</v>
      </c>
      <c r="M209" s="276">
        <f>IF(M$103=0,0,M$103/NMM!M$11*1000)</f>
        <v>1.4253316360839083</v>
      </c>
      <c r="N209" s="276">
        <f>IF(N$103=0,0,N$103/NMM!N$11*1000)</f>
        <v>1.3588372422925616</v>
      </c>
      <c r="O209" s="276">
        <f>IF(O$103=0,0,O$103/NMM!O$11*1000)</f>
        <v>1.3442208893386056</v>
      </c>
      <c r="P209" s="276">
        <f>IF(P$103=0,0,P$103/NMM!P$11*1000)</f>
        <v>1.2753011585319278</v>
      </c>
      <c r="Q209" s="276">
        <f>IF(Q$103=0,0,Q$103/NMM!Q$11*1000)</f>
        <v>1.3237232158678851</v>
      </c>
      <c r="R209" s="276">
        <f>IF(R$103=0,0,R$103/NMM!R$11*1000)</f>
        <v>1.3247294555989568</v>
      </c>
      <c r="S209" s="276">
        <f>IF(S$103=0,0,S$103/NMM!S$11*1000)</f>
        <v>1.2610362315431243</v>
      </c>
      <c r="T209" s="276">
        <f>IF(T$103=0,0,T$103/NMM!T$11*1000)</f>
        <v>1.1610402937179733</v>
      </c>
      <c r="U209" s="276">
        <f>IF(U$103=0,0,U$103/NMM!U$11*1000)</f>
        <v>1.1803706094504078</v>
      </c>
      <c r="V209" s="276">
        <f>IF(V$103=0,0,V$103/NMM!V$11*1000)</f>
        <v>1.0814402319429917</v>
      </c>
      <c r="W209" s="276">
        <f>IF(W$103=0,0,W$103/NMM!W$11*1000)</f>
        <v>1.0410661729817372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2.2810871540534534</v>
      </c>
      <c r="C210" s="277">
        <f>IF(C$104=0,0,C$104/NMM!C$11*1000)</f>
        <v>1.973235301732696</v>
      </c>
      <c r="D210" s="277">
        <f>IF(D$104=0,0,D$104/NMM!D$11*1000)</f>
        <v>1.9741701509466674</v>
      </c>
      <c r="E210" s="277">
        <f>IF(E$104=0,0,E$104/NMM!E$11*1000)</f>
        <v>1.766752843118599</v>
      </c>
      <c r="F210" s="277">
        <f>IF(F$104=0,0,F$104/NMM!F$11*1000)</f>
        <v>1.809035442383131</v>
      </c>
      <c r="G210" s="277">
        <f>IF(G$104=0,0,G$104/NMM!G$11*1000)</f>
        <v>1.8096008615659749</v>
      </c>
      <c r="H210" s="277">
        <f>IF(H$104=0,0,H$104/NMM!H$11*1000)</f>
        <v>1.8676028727800411</v>
      </c>
      <c r="I210" s="277">
        <f>IF(I$104=0,0,I$104/NMM!I$11*1000)</f>
        <v>1.7854138050284256</v>
      </c>
      <c r="J210" s="277">
        <f>IF(J$104=0,0,J$104/NMM!J$11*1000)</f>
        <v>1.7707448662624468</v>
      </c>
      <c r="K210" s="277">
        <f>IF(K$104=0,0,K$104/NMM!K$11*1000)</f>
        <v>1.7736051849971355</v>
      </c>
      <c r="L210" s="277">
        <f>IF(L$104=0,0,L$104/NMM!L$11*1000)</f>
        <v>1.7194866510857736</v>
      </c>
      <c r="M210" s="277">
        <f>IF(M$104=0,0,M$104/NMM!M$11*1000)</f>
        <v>1.7960910509820434</v>
      </c>
      <c r="N210" s="277">
        <f>IF(N$104=0,0,N$104/NMM!N$11*1000)</f>
        <v>1.7755083571911499</v>
      </c>
      <c r="O210" s="277">
        <f>IF(O$104=0,0,O$104/NMM!O$11*1000)</f>
        <v>1.7742243910882454</v>
      </c>
      <c r="P210" s="277">
        <f>IF(P$104=0,0,P$104/NMM!P$11*1000)</f>
        <v>1.6386110814364592</v>
      </c>
      <c r="Q210" s="277">
        <f>IF(Q$104=0,0,Q$104/NMM!Q$11*1000)</f>
        <v>1.6965699487577697</v>
      </c>
      <c r="R210" s="277">
        <f>IF(R$104=0,0,R$104/NMM!R$11*1000)</f>
        <v>1.7891854515675114</v>
      </c>
      <c r="S210" s="277">
        <f>IF(S$104=0,0,S$104/NMM!S$11*1000)</f>
        <v>1.8998284638010223</v>
      </c>
      <c r="T210" s="277">
        <f>IF(T$104=0,0,T$104/NMM!T$11*1000)</f>
        <v>1.7088873758475753</v>
      </c>
      <c r="U210" s="277">
        <f>IF(U$104=0,0,U$104/NMM!U$11*1000)</f>
        <v>1.7698976255466445</v>
      </c>
      <c r="V210" s="277">
        <f>IF(V$104=0,0,V$104/NMM!V$11*1000)</f>
        <v>1.6119357021101226</v>
      </c>
      <c r="W210" s="277">
        <f>IF(W$104=0,0,W$104/NMM!W$11*1000)</f>
        <v>1.5460500767393255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201.78316901383505</v>
      </c>
      <c r="C211" s="278">
        <f>IF(C$110=0,0,C$110/NMM!C$11*1000)</f>
        <v>172.39520337953627</v>
      </c>
      <c r="D211" s="278">
        <f>IF(D$110=0,0,D$110/NMM!D$11*1000)</f>
        <v>169.33634056118305</v>
      </c>
      <c r="E211" s="278">
        <f>IF(E$110=0,0,E$110/NMM!E$11*1000)</f>
        <v>149.04116041300517</v>
      </c>
      <c r="F211" s="278">
        <f>IF(F$110=0,0,F$110/NMM!F$11*1000)</f>
        <v>155.27842676846331</v>
      </c>
      <c r="G211" s="278">
        <f>IF(G$110=0,0,G$110/NMM!G$11*1000)</f>
        <v>150.96570184448962</v>
      </c>
      <c r="H211" s="278">
        <f>IF(H$110=0,0,H$110/NMM!H$11*1000)</f>
        <v>152.59720220335336</v>
      </c>
      <c r="I211" s="278">
        <f>IF(I$110=0,0,I$110/NMM!I$11*1000)</f>
        <v>148.32849189198384</v>
      </c>
      <c r="J211" s="278">
        <f>IF(J$110=0,0,J$110/NMM!J$11*1000)</f>
        <v>146.24089972491032</v>
      </c>
      <c r="K211" s="278">
        <f>IF(K$110=0,0,K$110/NMM!K$11*1000)</f>
        <v>137.31941175426559</v>
      </c>
      <c r="L211" s="278">
        <f>IF(L$110=0,0,L$110/NMM!L$11*1000)</f>
        <v>127.69064906447062</v>
      </c>
      <c r="M211" s="278">
        <f>IF(M$110=0,0,M$110/NMM!M$11*1000)</f>
        <v>127.01468421804002</v>
      </c>
      <c r="N211" s="278">
        <f>IF(N$110=0,0,N$110/NMM!N$11*1000)</f>
        <v>120.25318498007474</v>
      </c>
      <c r="O211" s="278">
        <f>IF(O$110=0,0,O$110/NMM!O$11*1000)</f>
        <v>118.56520400261552</v>
      </c>
      <c r="P211" s="278">
        <f>IF(P$110=0,0,P$110/NMM!P$11*1000)</f>
        <v>113.70976139988912</v>
      </c>
      <c r="Q211" s="278">
        <f>IF(Q$110=0,0,Q$110/NMM!Q$11*1000)</f>
        <v>117.89441366980662</v>
      </c>
      <c r="R211" s="278">
        <f>IF(R$110=0,0,R$110/NMM!R$11*1000)</f>
        <v>115.81642896130154</v>
      </c>
      <c r="S211" s="278">
        <f>IF(S$110=0,0,S$110/NMM!S$11*1000)</f>
        <v>106.28074250517832</v>
      </c>
      <c r="T211" s="278">
        <f>IF(T$110=0,0,T$110/NMM!T$11*1000)</f>
        <v>97.845241543785662</v>
      </c>
      <c r="U211" s="278">
        <f>IF(U$110=0,0,U$110/NMM!U$11*1000)</f>
        <v>98.540606937351072</v>
      </c>
      <c r="V211" s="278">
        <f>IF(V$110=0,0,V$110/NMM!V$11*1000)</f>
        <v>90.622036753756603</v>
      </c>
      <c r="W211" s="278">
        <f>IF(W$110=0,0,W$110/NMM!W$11*1000)</f>
        <v>87.12289837284429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21.029947070175105</v>
      </c>
      <c r="C212" s="278">
        <f>IF(C$118=0,0,C$118/NMM!C$11*1000)</f>
        <v>18.448586125271682</v>
      </c>
      <c r="D212" s="278">
        <f>IF(D$118=0,0,D$118/NMM!D$11*1000)</f>
        <v>18.665910874514967</v>
      </c>
      <c r="E212" s="278">
        <f>IF(E$118=0,0,E$118/NMM!E$11*1000)</f>
        <v>17.045152060678035</v>
      </c>
      <c r="F212" s="278">
        <f>IF(F$118=0,0,F$118/NMM!F$11*1000)</f>
        <v>17.093607833948585</v>
      </c>
      <c r="G212" s="278">
        <f>IF(G$118=0,0,G$118/NMM!G$11*1000)</f>
        <v>17.470652605340025</v>
      </c>
      <c r="H212" s="278">
        <f>IF(H$118=0,0,H$118/NMM!H$11*1000)</f>
        <v>18.381667343631758</v>
      </c>
      <c r="I212" s="278">
        <f>IF(I$118=0,0,I$118/NMM!I$11*1000)</f>
        <v>17.447469544390824</v>
      </c>
      <c r="J212" s="278">
        <f>IF(J$118=0,0,J$118/NMM!J$11*1000)</f>
        <v>17.316634920284159</v>
      </c>
      <c r="K212" s="278">
        <f>IF(K$118=0,0,K$118/NMM!K$11*1000)</f>
        <v>18.081517060678472</v>
      </c>
      <c r="L212" s="278">
        <f>IF(L$118=0,0,L$118/NMM!L$11*1000)</f>
        <v>17.374941133653749</v>
      </c>
      <c r="M212" s="278">
        <f>IF(M$118=0,0,M$118/NMM!M$11*1000)</f>
        <v>18.419768745288764</v>
      </c>
      <c r="N212" s="278">
        <f>IF(N$118=0,0,N$118/NMM!N$11*1000)</f>
        <v>17.922963564106126</v>
      </c>
      <c r="O212" s="278">
        <f>IF(O$118=0,0,O$118/NMM!O$11*1000)</f>
        <v>17.906391081526277</v>
      </c>
      <c r="P212" s="278">
        <f>IF(P$118=0,0,P$118/NMM!P$11*1000)</f>
        <v>16.437184661154848</v>
      </c>
      <c r="Q212" s="278">
        <f>IF(Q$118=0,0,Q$118/NMM!Q$11*1000)</f>
        <v>17.125027536743289</v>
      </c>
      <c r="R212" s="278">
        <f>IF(R$118=0,0,R$118/NMM!R$11*1000)</f>
        <v>18.109157186101925</v>
      </c>
      <c r="S212" s="278">
        <f>IF(S$118=0,0,S$118/NMM!S$11*1000)</f>
        <v>19.003125417103636</v>
      </c>
      <c r="T212" s="278">
        <f>IF(T$118=0,0,T$118/NMM!T$11*1000)</f>
        <v>17.517206666966313</v>
      </c>
      <c r="U212" s="278">
        <f>IF(U$118=0,0,U$118/NMM!U$11*1000)</f>
        <v>18.230065682060236</v>
      </c>
      <c r="V212" s="278">
        <f>IF(V$118=0,0,V$118/NMM!V$11*1000)</f>
        <v>16.547610407323141</v>
      </c>
      <c r="W212" s="278">
        <f>IF(W$118=0,0,W$118/NMM!W$11*1000)</f>
        <v>15.986304209834435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20.860072256307731</v>
      </c>
      <c r="C213" s="278">
        <f>IF(C$119=0,0,C$119/NMM!C$11*1000)</f>
        <v>17.913237909951143</v>
      </c>
      <c r="D213" s="278">
        <f>IF(D$119=0,0,D$119/NMM!D$11*1000)</f>
        <v>17.698629260154451</v>
      </c>
      <c r="E213" s="278">
        <f>IF(E$119=0,0,E$119/NMM!E$11*1000)</f>
        <v>15.694248765829988</v>
      </c>
      <c r="F213" s="278">
        <f>IF(F$119=0,0,F$119/NMM!F$11*1000)</f>
        <v>16.225026961783588</v>
      </c>
      <c r="G213" s="278">
        <f>IF(G$119=0,0,G$119/NMM!G$11*1000)</f>
        <v>15.935835689791848</v>
      </c>
      <c r="H213" s="278">
        <f>IF(H$119=0,0,H$119/NMM!H$11*1000)</f>
        <v>16.244937739221211</v>
      </c>
      <c r="I213" s="278">
        <f>IF(I$119=0,0,I$119/NMM!I$11*1000)</f>
        <v>15.710903857113278</v>
      </c>
      <c r="J213" s="278">
        <f>IF(J$119=0,0,J$119/NMM!J$11*1000)</f>
        <v>15.511530570245416</v>
      </c>
      <c r="K213" s="278">
        <f>IF(K$119=0,0,K$119/NMM!K$11*1000)</f>
        <v>14.910437253532866</v>
      </c>
      <c r="L213" s="278">
        <f>IF(L$119=0,0,L$119/NMM!L$11*1000)</f>
        <v>13.971308337280909</v>
      </c>
      <c r="M213" s="278">
        <f>IF(M$119=0,0,M$119/NMM!M$11*1000)</f>
        <v>14.112809473027092</v>
      </c>
      <c r="N213" s="278">
        <f>IF(N$119=0,0,N$119/NMM!N$11*1000)</f>
        <v>13.453215186957515</v>
      </c>
      <c r="O213" s="278">
        <f>IF(O$119=0,0,O$119/NMM!O$11*1000)</f>
        <v>13.308915980813548</v>
      </c>
      <c r="P213" s="278">
        <f>IF(P$119=0,0,P$119/NMM!P$11*1000)</f>
        <v>12.624414711885471</v>
      </c>
      <c r="Q213" s="278">
        <f>IF(Q$119=0,0,Q$119/NMM!Q$11*1000)</f>
        <v>13.104726886733442</v>
      </c>
      <c r="R213" s="278">
        <f>IF(R$119=0,0,R$119/NMM!R$11*1000)</f>
        <v>13.117479223406479</v>
      </c>
      <c r="S213" s="278">
        <f>IF(S$119=0,0,S$119/NMM!S$11*1000)</f>
        <v>12.489489314385326</v>
      </c>
      <c r="T213" s="278">
        <f>IF(T$119=0,0,T$119/NMM!T$11*1000)</f>
        <v>11.502436500218471</v>
      </c>
      <c r="U213" s="278">
        <f>IF(U$119=0,0,U$119/NMM!U$11*1000)</f>
        <v>11.695696846096153</v>
      </c>
      <c r="V213" s="278">
        <f>IF(V$119=0,0,V$119/NMM!V$11*1000)</f>
        <v>10.714622504594086</v>
      </c>
      <c r="W213" s="278">
        <f>IF(W$119=0,0,W$119/NMM!W$11*1000)</f>
        <v>10.31561958015824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18.765183539540889</v>
      </c>
      <c r="C214" s="279">
        <f>IF(C$127=0,0,C$127/NMM!C$11*1000)</f>
        <v>16.461815311780914</v>
      </c>
      <c r="D214" s="279">
        <f>IF(D$127=0,0,D$127/NMM!D$11*1000)</f>
        <v>16.655735857259547</v>
      </c>
      <c r="E214" s="279">
        <f>IF(E$127=0,0,E$127/NMM!E$11*1000)</f>
        <v>15.209520300297354</v>
      </c>
      <c r="F214" s="279">
        <f>IF(F$127=0,0,F$127/NMM!F$11*1000)</f>
        <v>15.25275775952338</v>
      </c>
      <c r="G214" s="279">
        <f>IF(G$127=0,0,G$127/NMM!G$11*1000)</f>
        <v>15.589197709380356</v>
      </c>
      <c r="H214" s="279">
        <f>IF(H$127=0,0,H$127/NMM!H$11*1000)</f>
        <v>16.402103168163755</v>
      </c>
      <c r="I214" s="279">
        <f>IF(I$127=0,0,I$127/NMM!I$11*1000)</f>
        <v>15.568511285764153</v>
      </c>
      <c r="J214" s="279">
        <f>IF(J$127=0,0,J$127/NMM!J$11*1000)</f>
        <v>15.451766544253585</v>
      </c>
      <c r="K214" s="279">
        <f>IF(K$127=0,0,K$127/NMM!K$11*1000)</f>
        <v>16.134276761836201</v>
      </c>
      <c r="L214" s="279">
        <f>IF(L$127=0,0,L$127/NMM!L$11*1000)</f>
        <v>15.503793626952607</v>
      </c>
      <c r="M214" s="279">
        <f>IF(M$127=0,0,M$127/NMM!M$11*1000)</f>
        <v>16.436101341950007</v>
      </c>
      <c r="N214" s="279">
        <f>IF(N$127=0,0,N$127/NMM!N$11*1000)</f>
        <v>15.992798257202418</v>
      </c>
      <c r="O214" s="279">
        <f>IF(O$127=0,0,O$127/NMM!O$11*1000)</f>
        <v>15.978010503515781</v>
      </c>
      <c r="P214" s="279">
        <f>IF(P$127=0,0,P$127/NMM!P$11*1000)</f>
        <v>14.667026313030506</v>
      </c>
      <c r="Q214" s="279">
        <f>IF(Q$127=0,0,Q$127/NMM!Q$11*1000)</f>
        <v>15.280793802017115</v>
      </c>
      <c r="R214" s="279">
        <f>IF(R$127=0,0,R$127/NMM!R$11*1000)</f>
        <v>16.158940258367902</v>
      </c>
      <c r="S214" s="279">
        <f>IF(S$127=0,0,S$127/NMM!S$11*1000)</f>
        <v>16.95663498756943</v>
      </c>
      <c r="T214" s="279">
        <f>IF(T$127=0,0,T$127/NMM!T$11*1000)</f>
        <v>15.630738256677663</v>
      </c>
      <c r="U214" s="279">
        <f>IF(U$127=0,0,U$127/NMM!U$11*1000)</f>
        <v>16.266827839376852</v>
      </c>
      <c r="V214" s="279">
        <f>IF(V$127=0,0,V$127/NMM!V$11*1000)</f>
        <v>14.765560055765288</v>
      </c>
      <c r="W214" s="279">
        <f>IF(W$127=0,0,W$127/NMM!W$11*1000)</f>
        <v>14.264702218006128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FI: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53.976314531139579</v>
      </c>
      <c r="C5" s="225">
        <v>55.493324981490822</v>
      </c>
      <c r="D5" s="225">
        <v>50.058647933843133</v>
      </c>
      <c r="E5" s="225">
        <v>55.436395514875279</v>
      </c>
      <c r="F5" s="225">
        <v>50.552891085499027</v>
      </c>
      <c r="G5" s="225">
        <v>53.082975039487557</v>
      </c>
      <c r="H5" s="225">
        <v>65.83879175957982</v>
      </c>
      <c r="I5" s="225">
        <v>65.250010217703078</v>
      </c>
      <c r="J5" s="225">
        <v>62.206489893040981</v>
      </c>
      <c r="K5" s="225">
        <v>41.170183659990883</v>
      </c>
      <c r="L5" s="225">
        <v>45.252375525696188</v>
      </c>
      <c r="M5" s="225">
        <v>52.633673870197953</v>
      </c>
      <c r="N5" s="225">
        <v>48.213613472900697</v>
      </c>
      <c r="O5" s="225">
        <v>50.092347442195198</v>
      </c>
      <c r="P5" s="225">
        <v>44.238413949992953</v>
      </c>
      <c r="Q5" s="225">
        <v>43.663027269575821</v>
      </c>
      <c r="R5" s="225">
        <v>52.587444550197517</v>
      </c>
      <c r="S5" s="225">
        <v>57.682934989646668</v>
      </c>
      <c r="T5" s="225">
        <v>57.126380181102682</v>
      </c>
      <c r="U5" s="225">
        <v>59.666528625266999</v>
      </c>
      <c r="V5" s="225">
        <v>54.22342467107638</v>
      </c>
      <c r="W5" s="225">
        <v>59.241258902921707</v>
      </c>
      <c r="DA5" s="89" t="s">
        <v>1581</v>
      </c>
    </row>
    <row r="6" spans="1:105" ht="12" customHeight="1" x14ac:dyDescent="0.25">
      <c r="A6" s="55" t="s">
        <v>92</v>
      </c>
      <c r="B6" s="261">
        <v>0.22671914143477831</v>
      </c>
      <c r="C6" s="261">
        <v>0.2324576929354869</v>
      </c>
      <c r="D6" s="261">
        <v>0.2105408741114462</v>
      </c>
      <c r="E6" s="261">
        <v>0.23294464884641619</v>
      </c>
      <c r="F6" s="261">
        <v>0.21311387446535321</v>
      </c>
      <c r="G6" s="261">
        <v>0.22328056151107389</v>
      </c>
      <c r="H6" s="261">
        <v>0.27625309701766432</v>
      </c>
      <c r="I6" s="261">
        <v>0.27172166903097139</v>
      </c>
      <c r="J6" s="261">
        <v>0.25871663632680209</v>
      </c>
      <c r="K6" s="261">
        <v>0.17093901038838549</v>
      </c>
      <c r="L6" s="261">
        <v>0.18779930464511399</v>
      </c>
      <c r="M6" s="261">
        <v>0.21826333704009959</v>
      </c>
      <c r="N6" s="261">
        <v>0.2004507748126515</v>
      </c>
      <c r="O6" s="261">
        <v>0.2092575190309541</v>
      </c>
      <c r="P6" s="261">
        <v>0.18510053087754141</v>
      </c>
      <c r="Q6" s="261">
        <v>0.18139243026321861</v>
      </c>
      <c r="R6" s="261">
        <v>0.2180897069576605</v>
      </c>
      <c r="S6" s="261">
        <v>0.23777831919319969</v>
      </c>
      <c r="T6" s="261">
        <v>0.23569062941310229</v>
      </c>
      <c r="U6" s="261">
        <v>0.24593961390327021</v>
      </c>
      <c r="V6" s="261">
        <v>0.2239271960229042</v>
      </c>
      <c r="W6" s="261">
        <v>0.24314806018070911</v>
      </c>
      <c r="DA6" s="67" t="s">
        <v>1582</v>
      </c>
    </row>
    <row r="7" spans="1:105" ht="12" customHeight="1" x14ac:dyDescent="0.25">
      <c r="A7" s="202" t="s">
        <v>93</v>
      </c>
      <c r="B7" s="226">
        <v>2.3482603370853929E-2</v>
      </c>
      <c r="C7" s="226">
        <v>2.407697810234579E-2</v>
      </c>
      <c r="D7" s="226">
        <v>2.1806927323488771E-2</v>
      </c>
      <c r="E7" s="226">
        <v>2.4127414922294369E-2</v>
      </c>
      <c r="F7" s="226">
        <v>2.2073427745118349E-2</v>
      </c>
      <c r="G7" s="226">
        <v>2.312644990275093E-2</v>
      </c>
      <c r="H7" s="226">
        <v>2.8613119590090011E-2</v>
      </c>
      <c r="I7" s="226">
        <v>2.814377357262679E-2</v>
      </c>
      <c r="J7" s="226">
        <v>2.679676765647724E-2</v>
      </c>
      <c r="K7" s="226">
        <v>1.7705134891362929E-2</v>
      </c>
      <c r="L7" s="226">
        <v>1.9451452384632629E-2</v>
      </c>
      <c r="M7" s="226">
        <v>2.2606787153814829E-2</v>
      </c>
      <c r="N7" s="226">
        <v>2.076183779859617E-2</v>
      </c>
      <c r="O7" s="226">
        <v>2.167400286837461E-2</v>
      </c>
      <c r="P7" s="226">
        <v>1.917192488831929E-2</v>
      </c>
      <c r="Q7" s="226">
        <v>1.8787855614616551E-2</v>
      </c>
      <c r="R7" s="226">
        <v>2.258880328913819E-2</v>
      </c>
      <c r="S7" s="226">
        <v>2.4628065916562681E-2</v>
      </c>
      <c r="T7" s="226">
        <v>2.441183189786815E-2</v>
      </c>
      <c r="U7" s="226">
        <v>2.547337807439989E-2</v>
      </c>
      <c r="V7" s="226">
        <v>2.3193425552319478E-2</v>
      </c>
      <c r="W7" s="226">
        <v>2.5184240825376781E-2</v>
      </c>
      <c r="DA7" s="174" t="s">
        <v>1583</v>
      </c>
    </row>
    <row r="8" spans="1:105" ht="12" customHeight="1" x14ac:dyDescent="0.25">
      <c r="A8" s="202" t="s">
        <v>94</v>
      </c>
      <c r="B8" s="226">
        <v>0.5659721457129987</v>
      </c>
      <c r="C8" s="226">
        <v>0.61102409269568025</v>
      </c>
      <c r="D8" s="226">
        <v>0.56045282459783397</v>
      </c>
      <c r="E8" s="226">
        <v>0.64376726767148618</v>
      </c>
      <c r="F8" s="226">
        <v>0.56180577697717238</v>
      </c>
      <c r="G8" s="226">
        <v>0.62308078168118686</v>
      </c>
      <c r="H8" s="226">
        <v>0.80548349070896252</v>
      </c>
      <c r="I8" s="226">
        <v>0.76001692456382031</v>
      </c>
      <c r="J8" s="226">
        <v>0.73005728034313255</v>
      </c>
      <c r="K8" s="226">
        <v>0.53271450380798013</v>
      </c>
      <c r="L8" s="226">
        <v>0.60062205954775161</v>
      </c>
      <c r="M8" s="226">
        <v>0.73615051702753964</v>
      </c>
      <c r="N8" s="226">
        <v>0.6683333121609577</v>
      </c>
      <c r="O8" s="226">
        <v>0.70042428188795081</v>
      </c>
      <c r="P8" s="226">
        <v>0.58224997340943718</v>
      </c>
      <c r="Q8" s="226">
        <v>0.5421121496570267</v>
      </c>
      <c r="R8" s="226">
        <v>0.70829727985106272</v>
      </c>
      <c r="S8" s="226">
        <v>0.94487245223281391</v>
      </c>
      <c r="T8" s="226">
        <v>0.9612284298416216</v>
      </c>
      <c r="U8" s="226">
        <v>1.0361597301154619</v>
      </c>
      <c r="V8" s="226">
        <v>0.9128984529756593</v>
      </c>
      <c r="W8" s="226">
        <v>0.99909831053308784</v>
      </c>
      <c r="DA8" s="174" t="s">
        <v>1584</v>
      </c>
    </row>
    <row r="9" spans="1:105" ht="12" customHeight="1" x14ac:dyDescent="0.25">
      <c r="A9" s="202" t="s">
        <v>95</v>
      </c>
      <c r="B9" s="226">
        <v>4.4710839808997108E-2</v>
      </c>
      <c r="C9" s="226">
        <v>4.5842528361009709E-2</v>
      </c>
      <c r="D9" s="226">
        <v>4.1520355255716811E-2</v>
      </c>
      <c r="E9" s="226">
        <v>4.5938559986702251E-2</v>
      </c>
      <c r="F9" s="226">
        <v>4.2027771638488913E-2</v>
      </c>
      <c r="G9" s="226">
        <v>4.4032724167034833E-2</v>
      </c>
      <c r="H9" s="226">
        <v>5.4479334604614127E-2</v>
      </c>
      <c r="I9" s="226">
        <v>5.3585700527063997E-2</v>
      </c>
      <c r="J9" s="226">
        <v>5.1021003385626762E-2</v>
      </c>
      <c r="K9" s="226">
        <v>3.3710548929465928E-2</v>
      </c>
      <c r="L9" s="226">
        <v>3.7035534684415977E-2</v>
      </c>
      <c r="M9" s="226">
        <v>4.3043287112060603E-2</v>
      </c>
      <c r="N9" s="226">
        <v>3.9530506447405807E-2</v>
      </c>
      <c r="O9" s="226">
        <v>4.1267267302671377E-2</v>
      </c>
      <c r="P9" s="226">
        <v>3.6503314771976957E-2</v>
      </c>
      <c r="Q9" s="226">
        <v>3.5772047480148728E-2</v>
      </c>
      <c r="R9" s="226">
        <v>4.3009045862059281E-2</v>
      </c>
      <c r="S9" s="226">
        <v>4.6891798690751933E-2</v>
      </c>
      <c r="T9" s="226">
        <v>4.6480089459947208E-2</v>
      </c>
      <c r="U9" s="226">
        <v>4.8501271707043103E-2</v>
      </c>
      <c r="V9" s="226">
        <v>4.4160245698258237E-2</v>
      </c>
      <c r="W9" s="226">
        <v>4.7950754840589867E-2</v>
      </c>
      <c r="DA9" s="174" t="s">
        <v>1585</v>
      </c>
    </row>
    <row r="10" spans="1:105" ht="12" customHeight="1" x14ac:dyDescent="0.25">
      <c r="A10" s="56" t="s">
        <v>96</v>
      </c>
      <c r="B10" s="262">
        <v>0.29626228883921357</v>
      </c>
      <c r="C10" s="262">
        <v>0.31680101195980342</v>
      </c>
      <c r="D10" s="262">
        <v>0.28980668847287849</v>
      </c>
      <c r="E10" s="262">
        <v>0.32682626851746732</v>
      </c>
      <c r="F10" s="262">
        <v>0.29066388136241511</v>
      </c>
      <c r="G10" s="262">
        <v>0.31814770524116742</v>
      </c>
      <c r="H10" s="262">
        <v>0.40501412079984328</v>
      </c>
      <c r="I10" s="262">
        <v>0.3823777454975037</v>
      </c>
      <c r="J10" s="262">
        <v>0.36851829532216751</v>
      </c>
      <c r="K10" s="262">
        <v>0.26113151927234168</v>
      </c>
      <c r="L10" s="262">
        <v>0.30104703395578292</v>
      </c>
      <c r="M10" s="262">
        <v>0.36648293278125732</v>
      </c>
      <c r="N10" s="262">
        <v>0.34103317169423297</v>
      </c>
      <c r="O10" s="262">
        <v>0.35858354187466729</v>
      </c>
      <c r="P10" s="262">
        <v>0.29825009423100879</v>
      </c>
      <c r="Q10" s="262">
        <v>0.27569664317611059</v>
      </c>
      <c r="R10" s="262">
        <v>0.36281431992602309</v>
      </c>
      <c r="S10" s="262">
        <v>0.49742161859261702</v>
      </c>
      <c r="T10" s="262">
        <v>0.49173655158890178</v>
      </c>
      <c r="U10" s="262">
        <v>0.52957342255914164</v>
      </c>
      <c r="V10" s="262">
        <v>0.46714846668211868</v>
      </c>
      <c r="W10" s="262">
        <v>0.50726043723103909</v>
      </c>
      <c r="DA10" s="68" t="s">
        <v>1586</v>
      </c>
    </row>
    <row r="11" spans="1:105" ht="12" customHeight="1" x14ac:dyDescent="0.25">
      <c r="A11" s="37" t="s">
        <v>160</v>
      </c>
      <c r="B11" s="228">
        <v>2.7356701491999029E-2</v>
      </c>
      <c r="C11" s="228">
        <v>2.5905715092047619E-2</v>
      </c>
      <c r="D11" s="228">
        <v>2.168035139679084E-2</v>
      </c>
      <c r="E11" s="228">
        <v>2.4825162417305539E-2</v>
      </c>
      <c r="F11" s="228">
        <v>2.1616622327240171E-2</v>
      </c>
      <c r="G11" s="228">
        <v>2.1052254519872669E-2</v>
      </c>
      <c r="H11" s="228">
        <v>2.4690270887000081E-2</v>
      </c>
      <c r="I11" s="228">
        <v>2.807158000722083E-2</v>
      </c>
      <c r="J11" s="228">
        <v>2.2024192335737821E-2</v>
      </c>
      <c r="K11" s="228">
        <v>1.7638372848143461E-2</v>
      </c>
      <c r="L11" s="228">
        <v>1.68234391847863E-2</v>
      </c>
      <c r="M11" s="228">
        <v>1.769617934984128E-2</v>
      </c>
      <c r="N11" s="228">
        <v>1.65449676906268E-2</v>
      </c>
      <c r="O11" s="228">
        <v>1.3141551519834061E-2</v>
      </c>
      <c r="P11" s="228">
        <v>1.415705253238375E-2</v>
      </c>
      <c r="Q11" s="228">
        <v>1.255731248713913E-2</v>
      </c>
      <c r="R11" s="228">
        <v>1.337124778555644E-2</v>
      </c>
      <c r="S11" s="228">
        <v>8.0088917361715427E-3</v>
      </c>
      <c r="T11" s="228">
        <v>1.0875226895881249E-2</v>
      </c>
      <c r="U11" s="228">
        <v>8.0245692159465268E-3</v>
      </c>
      <c r="V11" s="228">
        <v>7.7388449881881224E-3</v>
      </c>
      <c r="W11" s="228">
        <v>8.1550811462787944E-3</v>
      </c>
      <c r="DA11" s="69" t="s">
        <v>1587</v>
      </c>
    </row>
    <row r="12" spans="1:105" ht="12" customHeight="1" x14ac:dyDescent="0.25">
      <c r="A12" s="37" t="s">
        <v>162</v>
      </c>
      <c r="B12" s="228">
        <v>9.4196079882116035E-2</v>
      </c>
      <c r="C12" s="228">
        <v>9.955488800482297E-2</v>
      </c>
      <c r="D12" s="228">
        <v>8.3065430240089291E-2</v>
      </c>
      <c r="E12" s="228">
        <v>9.0475249845107672E-2</v>
      </c>
      <c r="F12" s="228">
        <v>8.363668261913404E-2</v>
      </c>
      <c r="G12" s="228">
        <v>8.3801482490132709E-2</v>
      </c>
      <c r="H12" s="228">
        <v>0.1029377933485164</v>
      </c>
      <c r="I12" s="228">
        <v>0.1009003971377191</v>
      </c>
      <c r="J12" s="228">
        <v>9.8488850858258675E-2</v>
      </c>
      <c r="K12" s="228">
        <v>5.2528245899397259E-2</v>
      </c>
      <c r="L12" s="228">
        <v>4.8513142988492103E-2</v>
      </c>
      <c r="M12" s="228">
        <v>5.0750976810228138E-2</v>
      </c>
      <c r="N12" s="228">
        <v>3.4236362836681453E-2</v>
      </c>
      <c r="O12" s="228">
        <v>3.7933254906522267E-2</v>
      </c>
      <c r="P12" s="228">
        <v>3.3540751359548641E-2</v>
      </c>
      <c r="Q12" s="228">
        <v>3.296306452785238E-2</v>
      </c>
      <c r="R12" s="228">
        <v>3.30359514019345E-2</v>
      </c>
      <c r="S12" s="228">
        <v>2.9014040737888561E-2</v>
      </c>
      <c r="T12" s="228">
        <v>3.2579968534518527E-2</v>
      </c>
      <c r="U12" s="228">
        <v>3.570622374387513E-2</v>
      </c>
      <c r="V12" s="228">
        <v>3.1565763023592763E-2</v>
      </c>
      <c r="W12" s="228">
        <v>3.5987105477737813E-2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0.1747095074650985</v>
      </c>
      <c r="C15" s="228">
        <v>0.1913404088629328</v>
      </c>
      <c r="D15" s="228">
        <v>0.1850609068359983</v>
      </c>
      <c r="E15" s="228">
        <v>0.21152585625505399</v>
      </c>
      <c r="F15" s="228">
        <v>0.18541057641604081</v>
      </c>
      <c r="G15" s="228">
        <v>0.21329396823116201</v>
      </c>
      <c r="H15" s="228">
        <v>0.27738605656432691</v>
      </c>
      <c r="I15" s="228">
        <v>0.25340576835256368</v>
      </c>
      <c r="J15" s="228">
        <v>0.24800525212817101</v>
      </c>
      <c r="K15" s="228">
        <v>0.190964900524801</v>
      </c>
      <c r="L15" s="228">
        <v>0.23571045178250449</v>
      </c>
      <c r="M15" s="228">
        <v>0.29803577662118791</v>
      </c>
      <c r="N15" s="228">
        <v>0.29025184116692471</v>
      </c>
      <c r="O15" s="228">
        <v>0.30750873544831098</v>
      </c>
      <c r="P15" s="228">
        <v>0.25055229033907639</v>
      </c>
      <c r="Q15" s="228">
        <v>0.23017626616111911</v>
      </c>
      <c r="R15" s="228">
        <v>0.31640712073853222</v>
      </c>
      <c r="S15" s="228">
        <v>0.46039868611855689</v>
      </c>
      <c r="T15" s="228">
        <v>0.44828135615850201</v>
      </c>
      <c r="U15" s="228">
        <v>0.48584262959932001</v>
      </c>
      <c r="V15" s="228">
        <v>0.42784385867033792</v>
      </c>
      <c r="W15" s="228">
        <v>0.46311825060702239</v>
      </c>
      <c r="DA15" s="69" t="s">
        <v>1591</v>
      </c>
    </row>
    <row r="16" spans="1:105" ht="12" customHeight="1" x14ac:dyDescent="0.25">
      <c r="A16" s="57" t="s">
        <v>1452</v>
      </c>
      <c r="B16" s="263">
        <v>2.2055918791722262</v>
      </c>
      <c r="C16" s="263">
        <v>2.3811591913775301</v>
      </c>
      <c r="D16" s="263">
        <v>2.184083100123011</v>
      </c>
      <c r="E16" s="263">
        <v>2.508759253274524</v>
      </c>
      <c r="F16" s="263">
        <v>2.1893555517858339</v>
      </c>
      <c r="G16" s="263">
        <v>2.42814407485203</v>
      </c>
      <c r="H16" s="263">
        <v>3.1389669250894068</v>
      </c>
      <c r="I16" s="263">
        <v>2.9617838431600969</v>
      </c>
      <c r="J16" s="263">
        <v>2.8450311928811809</v>
      </c>
      <c r="K16" s="263">
        <v>2.0759869410816441</v>
      </c>
      <c r="L16" s="263">
        <v>2.340622497104266</v>
      </c>
      <c r="M16" s="263">
        <v>2.86877651930899</v>
      </c>
      <c r="N16" s="263">
        <v>2.6044930603881311</v>
      </c>
      <c r="O16" s="263">
        <v>2.729551480242788</v>
      </c>
      <c r="P16" s="263">
        <v>2.2690265284739168</v>
      </c>
      <c r="Q16" s="263">
        <v>2.1126095408420649</v>
      </c>
      <c r="R16" s="263">
        <v>2.7602325314282741</v>
      </c>
      <c r="S16" s="263">
        <v>3.6821653208266318</v>
      </c>
      <c r="T16" s="263">
        <v>3.7459045201196721</v>
      </c>
      <c r="U16" s="263">
        <v>4.0441899281888816</v>
      </c>
      <c r="V16" s="263">
        <v>3.5575627345679091</v>
      </c>
      <c r="W16" s="263">
        <v>3.8934833399449751</v>
      </c>
      <c r="DA16" s="70" t="s">
        <v>1592</v>
      </c>
    </row>
    <row r="17" spans="1:105" ht="12" customHeight="1" x14ac:dyDescent="0.25">
      <c r="A17" s="57" t="s">
        <v>1454</v>
      </c>
      <c r="B17" s="263">
        <v>18.33245062210532</v>
      </c>
      <c r="C17" s="263">
        <v>18.691401663724282</v>
      </c>
      <c r="D17" s="263">
        <v>17.09789861747749</v>
      </c>
      <c r="E17" s="263">
        <v>18.927233038846129</v>
      </c>
      <c r="F17" s="263">
        <v>17.538895223174531</v>
      </c>
      <c r="G17" s="263">
        <v>18.200145531305989</v>
      </c>
      <c r="H17" s="263">
        <v>22.37885382796161</v>
      </c>
      <c r="I17" s="263">
        <v>21.673578538035361</v>
      </c>
      <c r="J17" s="263">
        <v>20.407661947771409</v>
      </c>
      <c r="K17" s="263">
        <v>13.29231190503549</v>
      </c>
      <c r="L17" s="263">
        <v>14.347768700136641</v>
      </c>
      <c r="M17" s="263">
        <v>16.572639449705299</v>
      </c>
      <c r="N17" s="263">
        <v>15.168903806031039</v>
      </c>
      <c r="O17" s="263">
        <v>15.85846117059107</v>
      </c>
      <c r="P17" s="263">
        <v>14.036261449934001</v>
      </c>
      <c r="Q17" s="263">
        <v>13.33276605299962</v>
      </c>
      <c r="R17" s="263">
        <v>15.78505115266964</v>
      </c>
      <c r="S17" s="263">
        <v>16.878374892656169</v>
      </c>
      <c r="T17" s="263">
        <v>17.015401848892338</v>
      </c>
      <c r="U17" s="263">
        <v>17.797968999117789</v>
      </c>
      <c r="V17" s="263">
        <v>16.222965481432269</v>
      </c>
      <c r="W17" s="263">
        <v>17.293491980768071</v>
      </c>
      <c r="DA17" s="70" t="s">
        <v>1593</v>
      </c>
    </row>
    <row r="18" spans="1:105" ht="12" customHeight="1" x14ac:dyDescent="0.25">
      <c r="A18" s="18" t="s">
        <v>30</v>
      </c>
      <c r="B18" s="232">
        <v>6.4069673185412022</v>
      </c>
      <c r="C18" s="232">
        <v>7.6290400178697597</v>
      </c>
      <c r="D18" s="232">
        <v>5.8624670639481451</v>
      </c>
      <c r="E18" s="232">
        <v>5.9776714072742951</v>
      </c>
      <c r="F18" s="232">
        <v>5.1197779454678374</v>
      </c>
      <c r="G18" s="232">
        <v>5.6695121360176248</v>
      </c>
      <c r="H18" s="232">
        <v>6.772607687425011</v>
      </c>
      <c r="I18" s="232">
        <v>6.5264561501088396</v>
      </c>
      <c r="J18" s="232">
        <v>6.6723526320403854</v>
      </c>
      <c r="K18" s="232">
        <v>3.563669385161123</v>
      </c>
      <c r="L18" s="232">
        <v>4.4412350733777481</v>
      </c>
      <c r="M18" s="232">
        <v>4.3544445952720521</v>
      </c>
      <c r="N18" s="232">
        <v>2.8471263261067441</v>
      </c>
      <c r="O18" s="232">
        <v>2.4980740413721958</v>
      </c>
      <c r="P18" s="232">
        <v>2.3502554950861678</v>
      </c>
      <c r="Q18" s="232">
        <v>1.802590308167326</v>
      </c>
      <c r="R18" s="232">
        <v>2.1953653907814341</v>
      </c>
      <c r="S18" s="232">
        <v>2.8212452306368192</v>
      </c>
      <c r="T18" s="232">
        <v>2.6697853988816971</v>
      </c>
      <c r="U18" s="232">
        <v>2.5114129565847518</v>
      </c>
      <c r="V18" s="232">
        <v>1.846140040251967</v>
      </c>
      <c r="W18" s="232">
        <v>2.1086739726977539</v>
      </c>
      <c r="DA18" s="71" t="s">
        <v>1594</v>
      </c>
    </row>
    <row r="19" spans="1:105" ht="12" customHeight="1" x14ac:dyDescent="0.25">
      <c r="A19" s="18" t="s">
        <v>33</v>
      </c>
      <c r="B19" s="232">
        <v>1.622200287767156</v>
      </c>
      <c r="C19" s="232">
        <v>1.76406044115727</v>
      </c>
      <c r="D19" s="232">
        <v>1.5058475812134819</v>
      </c>
      <c r="E19" s="232">
        <v>1.634999249563734</v>
      </c>
      <c r="F19" s="232">
        <v>1.8196792393584891</v>
      </c>
      <c r="G19" s="232">
        <v>1.6975886096733419</v>
      </c>
      <c r="H19" s="232">
        <v>2.0965652422389449</v>
      </c>
      <c r="I19" s="232">
        <v>2.2199395790069478</v>
      </c>
      <c r="J19" s="232">
        <v>1.815435482691276</v>
      </c>
      <c r="K19" s="232">
        <v>0.98348807846824726</v>
      </c>
      <c r="L19" s="232">
        <v>0.93045514553766495</v>
      </c>
      <c r="M19" s="232">
        <v>0.98934925354184733</v>
      </c>
      <c r="N19" s="232">
        <v>1.177784317565443</v>
      </c>
      <c r="O19" s="232">
        <v>1.0056133009337711</v>
      </c>
      <c r="P19" s="232">
        <v>0.79607677872031757</v>
      </c>
      <c r="Q19" s="232">
        <v>0.82873411461141755</v>
      </c>
      <c r="R19" s="232">
        <v>0.87108226048787041</v>
      </c>
      <c r="S19" s="232">
        <v>1.3068008267226781</v>
      </c>
      <c r="T19" s="232">
        <v>1.282520520324554</v>
      </c>
      <c r="U19" s="232">
        <v>1.375948307860579</v>
      </c>
      <c r="V19" s="232">
        <v>1.2549364134696419</v>
      </c>
      <c r="W19" s="232">
        <v>1.5561871879676099</v>
      </c>
      <c r="DA19" s="71" t="s">
        <v>1595</v>
      </c>
    </row>
    <row r="20" spans="1:105" ht="12" customHeight="1" x14ac:dyDescent="0.25">
      <c r="A20" s="18" t="s">
        <v>160</v>
      </c>
      <c r="B20" s="297">
        <v>1.245299044541335</v>
      </c>
      <c r="C20" s="297">
        <v>1.2384983704043551</v>
      </c>
      <c r="D20" s="297">
        <v>1.004221869125947</v>
      </c>
      <c r="E20" s="297">
        <v>1.206270757644879</v>
      </c>
      <c r="F20" s="297">
        <v>0.96291964782183348</v>
      </c>
      <c r="G20" s="297">
        <v>1.006824170872314</v>
      </c>
      <c r="H20" s="297">
        <v>1.26443942955038</v>
      </c>
      <c r="I20" s="297">
        <v>1.4401989701717219</v>
      </c>
      <c r="J20" s="297">
        <v>1.098541543612872</v>
      </c>
      <c r="K20" s="297">
        <v>1.0336493362492789</v>
      </c>
      <c r="L20" s="297">
        <v>0.93107852843767114</v>
      </c>
      <c r="M20" s="297">
        <v>1.0530264606769151</v>
      </c>
      <c r="N20" s="297">
        <v>0.9176627575523989</v>
      </c>
      <c r="O20" s="297">
        <v>0.71072394125426686</v>
      </c>
      <c r="P20" s="297">
        <v>0.70272214175052017</v>
      </c>
      <c r="Q20" s="297">
        <v>0.62649813220612283</v>
      </c>
      <c r="R20" s="297">
        <v>0.70915466230092505</v>
      </c>
      <c r="S20" s="297">
        <v>0.54163276237369795</v>
      </c>
      <c r="T20" s="297">
        <v>0.77650294508602469</v>
      </c>
      <c r="U20" s="297">
        <v>0.60641278267655818</v>
      </c>
      <c r="V20" s="297">
        <v>0.55298076352893821</v>
      </c>
      <c r="W20" s="297">
        <v>0.60978123199697953</v>
      </c>
      <c r="DA20" s="122" t="s">
        <v>1596</v>
      </c>
    </row>
    <row r="21" spans="1:105" ht="12" customHeight="1" x14ac:dyDescent="0.25">
      <c r="A21" s="18" t="s">
        <v>70</v>
      </c>
      <c r="B21" s="297">
        <v>1.0180574408501499</v>
      </c>
      <c r="C21" s="297">
        <v>0.89499263304243426</v>
      </c>
      <c r="D21" s="297">
        <v>0.859485877577991</v>
      </c>
      <c r="E21" s="297">
        <v>0.88135517207291891</v>
      </c>
      <c r="F21" s="297">
        <v>0.74311128670264148</v>
      </c>
      <c r="G21" s="297">
        <v>0.7689894489092266</v>
      </c>
      <c r="H21" s="297">
        <v>1.0315903753741049</v>
      </c>
      <c r="I21" s="297">
        <v>0.96505659180690961</v>
      </c>
      <c r="J21" s="297">
        <v>0.93720228582766452</v>
      </c>
      <c r="K21" s="297">
        <v>0.82827543719694108</v>
      </c>
      <c r="L21" s="297">
        <v>0.62968826699157099</v>
      </c>
      <c r="M21" s="297">
        <v>0.66982472115653013</v>
      </c>
      <c r="N21" s="297">
        <v>0.56928052612255065</v>
      </c>
      <c r="O21" s="297">
        <v>0.72932957049240021</v>
      </c>
      <c r="P21" s="297">
        <v>0.42828751149940869</v>
      </c>
      <c r="Q21" s="297">
        <v>0.32184537741087849</v>
      </c>
      <c r="R21" s="297">
        <v>0.15629854526291689</v>
      </c>
      <c r="S21" s="297">
        <v>0.17931272998914091</v>
      </c>
      <c r="T21" s="297">
        <v>0.24930457407185549</v>
      </c>
      <c r="U21" s="297">
        <v>0.13372985447677219</v>
      </c>
      <c r="V21" s="297">
        <v>0.1219685819533728</v>
      </c>
      <c r="W21" s="297">
        <v>0.20166948744726901</v>
      </c>
      <c r="DA21" s="122" t="s">
        <v>1597</v>
      </c>
    </row>
    <row r="22" spans="1:105" ht="12" customHeight="1" x14ac:dyDescent="0.25">
      <c r="A22" s="18" t="s">
        <v>34</v>
      </c>
      <c r="B22" s="297">
        <v>3.5330927806669221</v>
      </c>
      <c r="C22" s="297">
        <v>2.1201162681641819</v>
      </c>
      <c r="D22" s="297">
        <v>3.8153478201535118</v>
      </c>
      <c r="E22" s="297">
        <v>4.6012256998754033</v>
      </c>
      <c r="F22" s="297">
        <v>4.9555355815852256</v>
      </c>
      <c r="G22" s="297">
        <v>4.873671251039986</v>
      </c>
      <c r="H22" s="297">
        <v>5.714865169319161</v>
      </c>
      <c r="I22" s="297">
        <v>5.2590407797958596</v>
      </c>
      <c r="J22" s="297">
        <v>4.2598808064939542</v>
      </c>
      <c r="K22" s="297">
        <v>3.2313480530201422</v>
      </c>
      <c r="L22" s="297">
        <v>3.7690095385072371</v>
      </c>
      <c r="M22" s="297">
        <v>5.1293921444541164</v>
      </c>
      <c r="N22" s="297">
        <v>5.8824132905178343</v>
      </c>
      <c r="O22" s="297">
        <v>5.8715093751574043</v>
      </c>
      <c r="P22" s="297">
        <v>5.1972211739601573</v>
      </c>
      <c r="Q22" s="297">
        <v>5.097332940397644</v>
      </c>
      <c r="R22" s="297">
        <v>6.1793971157549681</v>
      </c>
      <c r="S22" s="297">
        <v>6.1426507090022966</v>
      </c>
      <c r="T22" s="297">
        <v>6.0861734107031671</v>
      </c>
      <c r="U22" s="297">
        <v>6.9312972092881369</v>
      </c>
      <c r="V22" s="297">
        <v>6.5865270748525244</v>
      </c>
      <c r="W22" s="297">
        <v>6.460267950420385</v>
      </c>
      <c r="DA22" s="122" t="s">
        <v>1598</v>
      </c>
    </row>
    <row r="23" spans="1:105" ht="12" customHeight="1" x14ac:dyDescent="0.25">
      <c r="A23" s="18" t="s">
        <v>162</v>
      </c>
      <c r="B23" s="297">
        <v>4.185207506434077</v>
      </c>
      <c r="C23" s="297">
        <v>4.6455451534947407</v>
      </c>
      <c r="D23" s="297">
        <v>3.755414853285993</v>
      </c>
      <c r="E23" s="297">
        <v>4.2909824204782261</v>
      </c>
      <c r="F23" s="297">
        <v>3.636413445880379</v>
      </c>
      <c r="G23" s="297">
        <v>3.9118389416263968</v>
      </c>
      <c r="H23" s="297">
        <v>5.1454252393173654</v>
      </c>
      <c r="I23" s="297">
        <v>5.0526912032913636</v>
      </c>
      <c r="J23" s="297">
        <v>4.7948807147986452</v>
      </c>
      <c r="K23" s="297">
        <v>3.0045667221294061</v>
      </c>
      <c r="L23" s="297">
        <v>2.620626834595146</v>
      </c>
      <c r="M23" s="297">
        <v>2.9476670155300928</v>
      </c>
      <c r="N23" s="297">
        <v>1.853442198113771</v>
      </c>
      <c r="O23" s="297">
        <v>2.0023899441120099</v>
      </c>
      <c r="P23" s="297">
        <v>1.625016684138936</v>
      </c>
      <c r="Q23" s="297">
        <v>1.6051842964627849</v>
      </c>
      <c r="R23" s="297">
        <v>1.71013378584377</v>
      </c>
      <c r="S23" s="297">
        <v>1.9152036584358321</v>
      </c>
      <c r="T23" s="297">
        <v>2.2705427542647811</v>
      </c>
      <c r="U23" s="297">
        <v>2.633690789058134</v>
      </c>
      <c r="V23" s="297">
        <v>2.2015290010931849</v>
      </c>
      <c r="W23" s="297">
        <v>2.6264366277407181</v>
      </c>
      <c r="DA23" s="122" t="s">
        <v>1599</v>
      </c>
    </row>
    <row r="24" spans="1:105" ht="12" customHeight="1" x14ac:dyDescent="0.25">
      <c r="A24" s="18" t="s">
        <v>73</v>
      </c>
      <c r="B24" s="297">
        <v>0.32162624330447598</v>
      </c>
      <c r="C24" s="297">
        <v>0.39914877959153788</v>
      </c>
      <c r="D24" s="297">
        <v>0.29511355217241342</v>
      </c>
      <c r="E24" s="297">
        <v>0.33472833193667773</v>
      </c>
      <c r="F24" s="297">
        <v>0.30145807635812588</v>
      </c>
      <c r="G24" s="297">
        <v>0.27172097316710231</v>
      </c>
      <c r="H24" s="297">
        <v>0.35336068473664473</v>
      </c>
      <c r="I24" s="297">
        <v>0.21019526385372009</v>
      </c>
      <c r="J24" s="297">
        <v>0.8293684823066152</v>
      </c>
      <c r="K24" s="297">
        <v>0.64731489281035248</v>
      </c>
      <c r="L24" s="297">
        <v>1.025675312689599</v>
      </c>
      <c r="M24" s="297">
        <v>1.428935259073743</v>
      </c>
      <c r="N24" s="297">
        <v>1.921194390052305</v>
      </c>
      <c r="O24" s="297">
        <v>3.0408209972690261</v>
      </c>
      <c r="P24" s="297">
        <v>2.936681664778491</v>
      </c>
      <c r="Q24" s="297">
        <v>3.0505808837434452</v>
      </c>
      <c r="R24" s="297">
        <v>3.9636193922377592</v>
      </c>
      <c r="S24" s="297">
        <v>3.9715289754957079</v>
      </c>
      <c r="T24" s="297">
        <v>3.6805722455602652</v>
      </c>
      <c r="U24" s="297">
        <v>3.605477099172858</v>
      </c>
      <c r="V24" s="297">
        <v>3.658883606282636</v>
      </c>
      <c r="W24" s="297">
        <v>3.7304755224973518</v>
      </c>
      <c r="DA24" s="122" t="s">
        <v>1600</v>
      </c>
    </row>
    <row r="25" spans="1:105" ht="12" customHeight="1" x14ac:dyDescent="0.25">
      <c r="A25" s="57" t="s">
        <v>1463</v>
      </c>
      <c r="B25" s="263">
        <v>26.061903147458221</v>
      </c>
      <c r="C25" s="263">
        <v>26.943610240198542</v>
      </c>
      <c r="D25" s="263">
        <v>24.237622517753589</v>
      </c>
      <c r="E25" s="263">
        <v>26.665627974149231</v>
      </c>
      <c r="F25" s="263">
        <v>24.557149783852811</v>
      </c>
      <c r="G25" s="263">
        <v>25.577293731968251</v>
      </c>
      <c r="H25" s="263">
        <v>31.403645074481471</v>
      </c>
      <c r="I25" s="263">
        <v>30.391319296004411</v>
      </c>
      <c r="J25" s="263">
        <v>28.960687171580538</v>
      </c>
      <c r="K25" s="263">
        <v>18.69527493799654</v>
      </c>
      <c r="L25" s="263">
        <v>20.427566390779681</v>
      </c>
      <c r="M25" s="263">
        <v>23.40722024259496</v>
      </c>
      <c r="N25" s="263">
        <v>21.260914880956289</v>
      </c>
      <c r="O25" s="263">
        <v>22.390706353863319</v>
      </c>
      <c r="P25" s="263">
        <v>19.925949630240201</v>
      </c>
      <c r="Q25" s="263">
        <v>18.861978378541661</v>
      </c>
      <c r="R25" s="263">
        <v>22.434676204383148</v>
      </c>
      <c r="S25" s="263">
        <v>24.049634783464331</v>
      </c>
      <c r="T25" s="263">
        <v>24.11190952353541</v>
      </c>
      <c r="U25" s="263">
        <v>25.00588714867834</v>
      </c>
      <c r="V25" s="263">
        <v>22.772920960833918</v>
      </c>
      <c r="W25" s="263">
        <v>24.28679210020838</v>
      </c>
      <c r="DA25" s="70" t="s">
        <v>1601</v>
      </c>
    </row>
    <row r="26" spans="1:105" ht="12" customHeight="1" x14ac:dyDescent="0.25">
      <c r="A26" s="18" t="s">
        <v>30</v>
      </c>
      <c r="B26" s="232">
        <v>10.32682107620656</v>
      </c>
      <c r="C26" s="232">
        <v>12.296571424637589</v>
      </c>
      <c r="D26" s="232">
        <v>9.4491895189393578</v>
      </c>
      <c r="E26" s="232">
        <v>9.634877158907198</v>
      </c>
      <c r="F26" s="232">
        <v>8.252114949884426</v>
      </c>
      <c r="G26" s="232">
        <v>9.138182623251847</v>
      </c>
      <c r="H26" s="232">
        <v>10.916164283370129</v>
      </c>
      <c r="I26" s="232">
        <v>10.51941450190316</v>
      </c>
      <c r="J26" s="232">
        <v>10.754572071724841</v>
      </c>
      <c r="K26" s="232">
        <v>5.7439618911140666</v>
      </c>
      <c r="L26" s="232">
        <v>7.158432013133452</v>
      </c>
      <c r="M26" s="232">
        <v>7.018542156676367</v>
      </c>
      <c r="N26" s="232">
        <v>4.5890298310053117</v>
      </c>
      <c r="O26" s="232">
        <v>4.0264234820914666</v>
      </c>
      <c r="P26" s="232">
        <v>3.7881679075978649</v>
      </c>
      <c r="Q26" s="232">
        <v>2.9054350772599951</v>
      </c>
      <c r="R26" s="232">
        <v>3.53851431735696</v>
      </c>
      <c r="S26" s="232">
        <v>4.5473143939059701</v>
      </c>
      <c r="T26" s="232">
        <v>4.303189755055211</v>
      </c>
      <c r="U26" s="232">
        <v>4.0479232937655674</v>
      </c>
      <c r="V26" s="232">
        <v>2.9756290190728931</v>
      </c>
      <c r="W26" s="232">
        <v>3.398784126943466</v>
      </c>
      <c r="DA26" s="71" t="s">
        <v>1602</v>
      </c>
    </row>
    <row r="27" spans="1:105" ht="12" customHeight="1" x14ac:dyDescent="0.25">
      <c r="A27" s="18" t="s">
        <v>33</v>
      </c>
      <c r="B27" s="297">
        <v>2.164865529504941</v>
      </c>
      <c r="C27" s="297">
        <v>2.354181336190718</v>
      </c>
      <c r="D27" s="297">
        <v>2.009590027717576</v>
      </c>
      <c r="E27" s="297">
        <v>2.1819460536645061</v>
      </c>
      <c r="F27" s="297">
        <v>2.4284059679617078</v>
      </c>
      <c r="G27" s="297">
        <v>2.2654730689392748</v>
      </c>
      <c r="H27" s="297">
        <v>2.7979170374384408</v>
      </c>
      <c r="I27" s="297">
        <v>2.962563074619343</v>
      </c>
      <c r="J27" s="297">
        <v>2.4227425720211841</v>
      </c>
      <c r="K27" s="297">
        <v>1.3124886339932409</v>
      </c>
      <c r="L27" s="297">
        <v>1.241714901985099</v>
      </c>
      <c r="M27" s="297">
        <v>1.32031051392688</v>
      </c>
      <c r="N27" s="297">
        <v>1.5717816656280279</v>
      </c>
      <c r="O27" s="297">
        <v>1.3420152786433719</v>
      </c>
      <c r="P27" s="297">
        <v>1.0623837204856399</v>
      </c>
      <c r="Q27" s="297">
        <v>1.105965725302948</v>
      </c>
      <c r="R27" s="297">
        <v>1.162480350493015</v>
      </c>
      <c r="S27" s="297">
        <v>1.7439573183620061</v>
      </c>
      <c r="T27" s="297">
        <v>1.711554662066421</v>
      </c>
      <c r="U27" s="297">
        <v>1.8362363048079871</v>
      </c>
      <c r="V27" s="297">
        <v>1.6747430041332481</v>
      </c>
      <c r="W27" s="297">
        <v>2.0767694507842829</v>
      </c>
      <c r="DA27" s="122" t="s">
        <v>1603</v>
      </c>
    </row>
    <row r="28" spans="1:105" ht="12" customHeight="1" x14ac:dyDescent="0.25">
      <c r="A28" s="18" t="s">
        <v>160</v>
      </c>
      <c r="B28" s="297">
        <v>1.750003834229916</v>
      </c>
      <c r="C28" s="297">
        <v>1.7404469283066091</v>
      </c>
      <c r="D28" s="297">
        <v>1.411220966635542</v>
      </c>
      <c r="E28" s="297">
        <v>1.6951578500371149</v>
      </c>
      <c r="F28" s="297">
        <v>1.353179449651136</v>
      </c>
      <c r="G28" s="297">
        <v>1.4148779501158779</v>
      </c>
      <c r="H28" s="297">
        <v>1.776901588067672</v>
      </c>
      <c r="I28" s="297">
        <v>2.0238943656965369</v>
      </c>
      <c r="J28" s="297">
        <v>1.5437672756678691</v>
      </c>
      <c r="K28" s="297">
        <v>1.452575033775674</v>
      </c>
      <c r="L28" s="297">
        <v>1.308433505893521</v>
      </c>
      <c r="M28" s="297">
        <v>1.4798054746833069</v>
      </c>
      <c r="N28" s="297">
        <v>1.289580483728854</v>
      </c>
      <c r="O28" s="297">
        <v>0.99877184337844405</v>
      </c>
      <c r="P28" s="297">
        <v>0.98752701036128465</v>
      </c>
      <c r="Q28" s="297">
        <v>0.88041032256827023</v>
      </c>
      <c r="R28" s="297">
        <v>0.99656655445819509</v>
      </c>
      <c r="S28" s="297">
        <v>0.76115003464699915</v>
      </c>
      <c r="T28" s="297">
        <v>1.0912102897275291</v>
      </c>
      <c r="U28" s="297">
        <v>0.85218462140623941</v>
      </c>
      <c r="V28" s="297">
        <v>0.77709724477260433</v>
      </c>
      <c r="W28" s="297">
        <v>0.8569182628974028</v>
      </c>
      <c r="DA28" s="122" t="s">
        <v>1604</v>
      </c>
    </row>
    <row r="29" spans="1:105" ht="12" customHeight="1" x14ac:dyDescent="0.25">
      <c r="A29" s="18" t="s">
        <v>70</v>
      </c>
      <c r="B29" s="297">
        <v>1.423345405024677</v>
      </c>
      <c r="C29" s="297">
        <v>1.2512885822121209</v>
      </c>
      <c r="D29" s="297">
        <v>1.201646611916765</v>
      </c>
      <c r="E29" s="297">
        <v>1.2322220574481031</v>
      </c>
      <c r="F29" s="297">
        <v>1.038943376777367</v>
      </c>
      <c r="G29" s="297">
        <v>1.075123617488017</v>
      </c>
      <c r="H29" s="297">
        <v>1.4422657914373389</v>
      </c>
      <c r="I29" s="297">
        <v>1.3492449545774929</v>
      </c>
      <c r="J29" s="297">
        <v>1.31030186862293</v>
      </c>
      <c r="K29" s="297">
        <v>1.158011316772644</v>
      </c>
      <c r="L29" s="297">
        <v>0.88036673124451659</v>
      </c>
      <c r="M29" s="297">
        <v>0.93648148009598819</v>
      </c>
      <c r="N29" s="297">
        <v>0.79591071045060047</v>
      </c>
      <c r="O29" s="297">
        <v>1.019675168860906</v>
      </c>
      <c r="P29" s="297">
        <v>0.59878847406986857</v>
      </c>
      <c r="Q29" s="297">
        <v>0.44997179990518332</v>
      </c>
      <c r="R29" s="297">
        <v>0.21852088819884141</v>
      </c>
      <c r="S29" s="297">
        <v>0.25069700397194111</v>
      </c>
      <c r="T29" s="297">
        <v>0.34855255285054221</v>
      </c>
      <c r="U29" s="297">
        <v>0.18696761719572699</v>
      </c>
      <c r="V29" s="297">
        <v>0.17052419020260559</v>
      </c>
      <c r="W29" s="297">
        <v>0.28195397113550769</v>
      </c>
      <c r="DA29" s="122" t="s">
        <v>1605</v>
      </c>
    </row>
    <row r="30" spans="1:105" ht="12" customHeight="1" x14ac:dyDescent="0.25">
      <c r="A30" s="18" t="s">
        <v>34</v>
      </c>
      <c r="B30" s="297">
        <v>4.5253386657556494</v>
      </c>
      <c r="C30" s="297">
        <v>2.7155369869482699</v>
      </c>
      <c r="D30" s="297">
        <v>4.8868631778721818</v>
      </c>
      <c r="E30" s="297">
        <v>5.8934496946848611</v>
      </c>
      <c r="F30" s="297">
        <v>6.3472651778599474</v>
      </c>
      <c r="G30" s="297">
        <v>6.2424097881600931</v>
      </c>
      <c r="H30" s="297">
        <v>7.3198474893768344</v>
      </c>
      <c r="I30" s="297">
        <v>6.7360078161048298</v>
      </c>
      <c r="J30" s="297">
        <v>5.4562403315937136</v>
      </c>
      <c r="K30" s="297">
        <v>4.13885091466123</v>
      </c>
      <c r="L30" s="297">
        <v>4.8275110943984547</v>
      </c>
      <c r="M30" s="297">
        <v>6.5699482136837224</v>
      </c>
      <c r="N30" s="297">
        <v>7.5344503991515293</v>
      </c>
      <c r="O30" s="297">
        <v>7.5204841908315272</v>
      </c>
      <c r="P30" s="297">
        <v>6.656826580298941</v>
      </c>
      <c r="Q30" s="297">
        <v>6.5288853928871724</v>
      </c>
      <c r="R30" s="297">
        <v>7.9148401796870811</v>
      </c>
      <c r="S30" s="297">
        <v>7.8677737861252082</v>
      </c>
      <c r="T30" s="297">
        <v>7.7954352098135464</v>
      </c>
      <c r="U30" s="297">
        <v>8.8779064723895953</v>
      </c>
      <c r="V30" s="297">
        <v>8.4363099118076956</v>
      </c>
      <c r="W30" s="297">
        <v>8.2745917421565274</v>
      </c>
      <c r="DA30" s="122" t="s">
        <v>1606</v>
      </c>
    </row>
    <row r="31" spans="1:105" ht="12" customHeight="1" x14ac:dyDescent="0.25">
      <c r="A31" s="18" t="s">
        <v>162</v>
      </c>
      <c r="B31" s="297">
        <v>5.350795887299264</v>
      </c>
      <c r="C31" s="297">
        <v>5.9393384589338822</v>
      </c>
      <c r="D31" s="297">
        <v>4.8013051494276704</v>
      </c>
      <c r="E31" s="297">
        <v>5.4860293193756346</v>
      </c>
      <c r="F31" s="297">
        <v>4.6491616200208519</v>
      </c>
      <c r="G31" s="297">
        <v>5.0012936487504938</v>
      </c>
      <c r="H31" s="297">
        <v>6.5784361149641981</v>
      </c>
      <c r="I31" s="297">
        <v>6.4598754706430368</v>
      </c>
      <c r="J31" s="297">
        <v>6.1302642627378807</v>
      </c>
      <c r="K31" s="297">
        <v>3.8413443622976269</v>
      </c>
      <c r="L31" s="297">
        <v>3.3504764739001769</v>
      </c>
      <c r="M31" s="297">
        <v>3.768597977418962</v>
      </c>
      <c r="N31" s="297">
        <v>2.369629433132693</v>
      </c>
      <c r="O31" s="297">
        <v>2.5600594143187241</v>
      </c>
      <c r="P31" s="297">
        <v>2.0775869719520368</v>
      </c>
      <c r="Q31" s="297">
        <v>2.052231225970568</v>
      </c>
      <c r="R31" s="297">
        <v>2.186409351019476</v>
      </c>
      <c r="S31" s="297">
        <v>2.4485915795440318</v>
      </c>
      <c r="T31" s="297">
        <v>2.9028933004587461</v>
      </c>
      <c r="U31" s="297">
        <v>3.3671787649347218</v>
      </c>
      <c r="V31" s="297">
        <v>2.8146590836200449</v>
      </c>
      <c r="W31" s="297">
        <v>3.357904305667561</v>
      </c>
      <c r="DA31" s="122" t="s">
        <v>1607</v>
      </c>
    </row>
    <row r="32" spans="1:105" ht="12" customHeight="1" x14ac:dyDescent="0.25">
      <c r="A32" s="18" t="s">
        <v>73</v>
      </c>
      <c r="B32" s="297">
        <v>0.52073274943721604</v>
      </c>
      <c r="C32" s="297">
        <v>0.64624652296934681</v>
      </c>
      <c r="D32" s="297">
        <v>0.47780706524449662</v>
      </c>
      <c r="E32" s="297">
        <v>0.54194584003180901</v>
      </c>
      <c r="F32" s="297">
        <v>0.48807924169736577</v>
      </c>
      <c r="G32" s="297">
        <v>0.43993303526264832</v>
      </c>
      <c r="H32" s="297">
        <v>0.57211276982685666</v>
      </c>
      <c r="I32" s="297">
        <v>0.34031911246001678</v>
      </c>
      <c r="J32" s="297">
        <v>1.342798789212124</v>
      </c>
      <c r="K32" s="297">
        <v>1.0480427853820611</v>
      </c>
      <c r="L32" s="297">
        <v>1.6606316702244619</v>
      </c>
      <c r="M32" s="297">
        <v>2.313534426109733</v>
      </c>
      <c r="N32" s="297">
        <v>3.1105323578592721</v>
      </c>
      <c r="O32" s="297">
        <v>4.9232769757388759</v>
      </c>
      <c r="P32" s="297">
        <v>4.7546689654745657</v>
      </c>
      <c r="Q32" s="297">
        <v>4.9390788346475318</v>
      </c>
      <c r="R32" s="297">
        <v>6.4173445631695811</v>
      </c>
      <c r="S32" s="297">
        <v>6.4301506669081796</v>
      </c>
      <c r="T32" s="297">
        <v>5.959073753563418</v>
      </c>
      <c r="U32" s="297">
        <v>5.8374900741785023</v>
      </c>
      <c r="V32" s="297">
        <v>5.9239585072248238</v>
      </c>
      <c r="W32" s="297">
        <v>6.0398702406236318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6.2192218632369816</v>
      </c>
      <c r="C33" s="263">
        <f t="shared" si="0"/>
        <v>6.2469515821361394</v>
      </c>
      <c r="D33" s="263">
        <f t="shared" si="0"/>
        <v>5.4149160287276912</v>
      </c>
      <c r="E33" s="263">
        <f t="shared" si="0"/>
        <v>6.061171088661033</v>
      </c>
      <c r="F33" s="263">
        <f t="shared" si="0"/>
        <v>5.1378057944973197</v>
      </c>
      <c r="G33" s="263">
        <f t="shared" si="0"/>
        <v>5.6457234788580646</v>
      </c>
      <c r="H33" s="263">
        <f t="shared" si="0"/>
        <v>7.3474827693261542</v>
      </c>
      <c r="I33" s="263">
        <f t="shared" si="0"/>
        <v>8.7274827273112194</v>
      </c>
      <c r="J33" s="263">
        <f t="shared" si="0"/>
        <v>8.5579995977736409</v>
      </c>
      <c r="K33" s="263">
        <f t="shared" si="0"/>
        <v>6.0904091585876525</v>
      </c>
      <c r="L33" s="263">
        <f t="shared" si="0"/>
        <v>6.9904625524579069</v>
      </c>
      <c r="M33" s="263">
        <f t="shared" si="0"/>
        <v>8.3984907974739418</v>
      </c>
      <c r="N33" s="263">
        <f t="shared" si="0"/>
        <v>7.9091921226113993</v>
      </c>
      <c r="O33" s="263">
        <f t="shared" si="0"/>
        <v>7.7824218245334063</v>
      </c>
      <c r="P33" s="263">
        <f t="shared" si="0"/>
        <v>6.885900503166555</v>
      </c>
      <c r="Q33" s="263">
        <f t="shared" si="0"/>
        <v>8.3019121710013426</v>
      </c>
      <c r="R33" s="263">
        <f t="shared" si="0"/>
        <v>10.252685505830499</v>
      </c>
      <c r="S33" s="263">
        <f t="shared" si="0"/>
        <v>11.321167738073591</v>
      </c>
      <c r="T33" s="263">
        <f t="shared" si="0"/>
        <v>10.493616756353795</v>
      </c>
      <c r="U33" s="263">
        <f t="shared" si="0"/>
        <v>10.932835132922682</v>
      </c>
      <c r="V33" s="263">
        <f t="shared" si="0"/>
        <v>9.9986477073110258</v>
      </c>
      <c r="W33" s="263">
        <f t="shared" si="0"/>
        <v>11.944849678389483</v>
      </c>
      <c r="DA33" s="70"/>
    </row>
    <row r="34" spans="1:105" ht="12" customHeight="1" x14ac:dyDescent="0.25">
      <c r="A34" s="60" t="s">
        <v>1473</v>
      </c>
      <c r="B34" s="264">
        <v>2.826714124129571</v>
      </c>
      <c r="C34" s="264">
        <v>3.0517233861932551</v>
      </c>
      <c r="D34" s="264">
        <v>2.7991482040219862</v>
      </c>
      <c r="E34" s="264">
        <v>3.215257220630209</v>
      </c>
      <c r="F34" s="264">
        <v>2.8059054439832098</v>
      </c>
      <c r="G34" s="264">
        <v>3.1119398002053531</v>
      </c>
      <c r="H34" s="264">
        <v>4.0229392509623674</v>
      </c>
      <c r="I34" s="264">
        <v>3.795859198221895</v>
      </c>
      <c r="J34" s="264">
        <v>3.6462275421165802</v>
      </c>
      <c r="K34" s="264">
        <v>2.6606108153002501</v>
      </c>
      <c r="L34" s="264">
        <v>2.9997710520693359</v>
      </c>
      <c r="M34" s="264">
        <v>3.676659849303324</v>
      </c>
      <c r="N34" s="264">
        <v>3.3379508645813689</v>
      </c>
      <c r="O34" s="264">
        <v>3.4982272988041681</v>
      </c>
      <c r="P34" s="264">
        <v>2.908012763661918</v>
      </c>
      <c r="Q34" s="264">
        <v>2.7075467969669842</v>
      </c>
      <c r="R34" s="264">
        <v>3.5375485175428341</v>
      </c>
      <c r="S34" s="264">
        <v>4.7191091053831267</v>
      </c>
      <c r="T34" s="264">
        <v>4.8007980599915214</v>
      </c>
      <c r="U34" s="264">
        <v>5.1830843677954066</v>
      </c>
      <c r="V34" s="264">
        <v>4.559416873195187</v>
      </c>
      <c r="W34" s="264">
        <v>4.9899369203409352</v>
      </c>
      <c r="DA34" s="72" t="s">
        <v>1609</v>
      </c>
    </row>
    <row r="35" spans="1:105" ht="12" customHeight="1" x14ac:dyDescent="0.25">
      <c r="A35" s="60" t="s">
        <v>1475</v>
      </c>
      <c r="B35" s="264">
        <v>3.392507739107411</v>
      </c>
      <c r="C35" s="264">
        <v>3.1952281959428839</v>
      </c>
      <c r="D35" s="264">
        <v>2.615767824705705</v>
      </c>
      <c r="E35" s="264">
        <v>2.845913868030824</v>
      </c>
      <c r="F35" s="264">
        <v>2.3319003505141098</v>
      </c>
      <c r="G35" s="264">
        <v>2.533783678652711</v>
      </c>
      <c r="H35" s="264">
        <v>3.3245435183637868</v>
      </c>
      <c r="I35" s="264">
        <v>4.9316235290893244</v>
      </c>
      <c r="J35" s="264">
        <v>4.9117720556570603</v>
      </c>
      <c r="K35" s="264">
        <v>3.4297983432874029</v>
      </c>
      <c r="L35" s="264">
        <v>3.990691500388571</v>
      </c>
      <c r="M35" s="264">
        <v>4.7218309481706173</v>
      </c>
      <c r="N35" s="264">
        <v>4.5712412580300308</v>
      </c>
      <c r="O35" s="264">
        <v>4.2841945257292382</v>
      </c>
      <c r="P35" s="264">
        <v>3.977887739504637</v>
      </c>
      <c r="Q35" s="264">
        <v>5.594365374034358</v>
      </c>
      <c r="R35" s="264">
        <v>6.7151369882876653</v>
      </c>
      <c r="S35" s="264">
        <v>6.602058632690464</v>
      </c>
      <c r="T35" s="264">
        <v>5.6928186963622727</v>
      </c>
      <c r="U35" s="264">
        <v>5.749750765127275</v>
      </c>
      <c r="V35" s="264">
        <v>5.4392308341158397</v>
      </c>
      <c r="W35" s="264">
        <v>6.9549127580485477</v>
      </c>
      <c r="DA35" s="72" t="s">
        <v>1610</v>
      </c>
    </row>
    <row r="36" spans="1:105" ht="12" customHeight="1" x14ac:dyDescent="0.25">
      <c r="A36" s="64" t="s">
        <v>30</v>
      </c>
      <c r="B36" s="231">
        <v>4.101846854963339E-2</v>
      </c>
      <c r="C36" s="231">
        <v>5.3249706673520268E-2</v>
      </c>
      <c r="D36" s="231">
        <v>4.5461897832887392E-2</v>
      </c>
      <c r="E36" s="231">
        <v>4.6971798320688977E-2</v>
      </c>
      <c r="F36" s="231">
        <v>4.5580793413601453E-2</v>
      </c>
      <c r="G36" s="231">
        <v>4.8218633021197499E-2</v>
      </c>
      <c r="H36" s="231">
        <v>5.3884283235702282E-2</v>
      </c>
      <c r="I36" s="231">
        <v>3.4320758906941702E-2</v>
      </c>
      <c r="J36" s="231">
        <v>3.3663277753201062E-2</v>
      </c>
      <c r="K36" s="231">
        <v>1.631437194886862E-2</v>
      </c>
      <c r="L36" s="231">
        <v>1.8926570366183129E-2</v>
      </c>
      <c r="M36" s="231">
        <v>1.8003435871570082E-2</v>
      </c>
      <c r="N36" s="231">
        <v>1.105116952203582E-2</v>
      </c>
      <c r="O36" s="231">
        <v>1.103043646107295E-2</v>
      </c>
      <c r="P36" s="231">
        <v>9.7973221224039331E-3</v>
      </c>
      <c r="Q36" s="231">
        <v>4.7394032510293706E-3</v>
      </c>
      <c r="R36" s="231">
        <v>5.6639327944554424E-3</v>
      </c>
      <c r="S36" s="231">
        <v>7.9377057632963408E-3</v>
      </c>
      <c r="T36" s="231">
        <v>9.060120957156758E-3</v>
      </c>
      <c r="U36" s="231">
        <v>8.8333541275995072E-3</v>
      </c>
      <c r="V36" s="231">
        <v>6.1833826160584207E-3</v>
      </c>
      <c r="W36" s="231">
        <v>5.7245896908204152E-3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1.048911516726805E-2</v>
      </c>
      <c r="C38" s="231">
        <v>1.2435642678107151E-2</v>
      </c>
      <c r="D38" s="231">
        <v>1.1793850227810749E-2</v>
      </c>
      <c r="E38" s="231">
        <v>1.297568081053134E-2</v>
      </c>
      <c r="F38" s="231">
        <v>1.6361873942900208E-2</v>
      </c>
      <c r="G38" s="231">
        <v>1.4581731738532481E-2</v>
      </c>
      <c r="H38" s="231">
        <v>1.6846978414586589E-2</v>
      </c>
      <c r="I38" s="231">
        <v>1.179038696582602E-2</v>
      </c>
      <c r="J38" s="231">
        <v>9.2505099815994186E-3</v>
      </c>
      <c r="K38" s="231">
        <v>4.5472569986971124E-3</v>
      </c>
      <c r="L38" s="231">
        <v>4.0047098093623588E-3</v>
      </c>
      <c r="M38" s="231">
        <v>4.1312331378662607E-3</v>
      </c>
      <c r="N38" s="231">
        <v>4.617157803004735E-3</v>
      </c>
      <c r="O38" s="231">
        <v>4.4846220362562E-3</v>
      </c>
      <c r="P38" s="231">
        <v>3.351619535906244E-3</v>
      </c>
      <c r="Q38" s="231">
        <v>2.2006414762967721E-3</v>
      </c>
      <c r="R38" s="231">
        <v>2.2697493186285039E-3</v>
      </c>
      <c r="S38" s="231">
        <v>3.713393781130702E-3</v>
      </c>
      <c r="T38" s="231">
        <v>4.3957138331449487E-3</v>
      </c>
      <c r="U38" s="231">
        <v>4.8878410712949608E-3</v>
      </c>
      <c r="V38" s="231">
        <v>4.2451266032505234E-3</v>
      </c>
      <c r="W38" s="231">
        <v>4.2668188865842916E-3</v>
      </c>
      <c r="DA38" s="73" t="s">
        <v>1613</v>
      </c>
    </row>
    <row r="39" spans="1:105" ht="12" customHeight="1" x14ac:dyDescent="0.25">
      <c r="A39" s="64" t="s">
        <v>160</v>
      </c>
      <c r="B39" s="231">
        <v>8.2052042766899962E-3</v>
      </c>
      <c r="C39" s="231">
        <v>8.896753874962705E-3</v>
      </c>
      <c r="D39" s="231">
        <v>8.0146697292009968E-3</v>
      </c>
      <c r="E39" s="231">
        <v>9.7552579819702289E-3</v>
      </c>
      <c r="F39" s="231">
        <v>8.8228645827930722E-3</v>
      </c>
      <c r="G39" s="231">
        <v>8.8127540099390989E-3</v>
      </c>
      <c r="H39" s="231">
        <v>1.0353639302450941E-2</v>
      </c>
      <c r="I39" s="231">
        <v>7.7945449148123912E-3</v>
      </c>
      <c r="J39" s="231">
        <v>5.7040418733165102E-3</v>
      </c>
      <c r="K39" s="231">
        <v>4.8700676419525723E-3</v>
      </c>
      <c r="L39" s="231">
        <v>4.0836008376652303E-3</v>
      </c>
      <c r="M39" s="231">
        <v>4.4807500800252611E-3</v>
      </c>
      <c r="N39" s="231">
        <v>3.665839279123497E-3</v>
      </c>
      <c r="O39" s="231">
        <v>3.2298112721372918E-3</v>
      </c>
      <c r="P39" s="231">
        <v>3.0148433971892898E-3</v>
      </c>
      <c r="Q39" s="231">
        <v>1.695255729395407E-3</v>
      </c>
      <c r="R39" s="231">
        <v>1.8829598099612121E-3</v>
      </c>
      <c r="S39" s="231">
        <v>1.5683677175555089E-3</v>
      </c>
      <c r="T39" s="231">
        <v>2.711999213762186E-3</v>
      </c>
      <c r="U39" s="231">
        <v>2.1951523565356969E-3</v>
      </c>
      <c r="V39" s="231">
        <v>1.906164217301178E-3</v>
      </c>
      <c r="W39" s="231">
        <v>1.703718305975389E-3</v>
      </c>
      <c r="DA39" s="73" t="s">
        <v>1614</v>
      </c>
    </row>
    <row r="40" spans="1:105" ht="12" customHeight="1" x14ac:dyDescent="0.25">
      <c r="A40" s="64" t="s">
        <v>70</v>
      </c>
      <c r="B40" s="231">
        <v>6.503174611732658E-3</v>
      </c>
      <c r="C40" s="231">
        <v>6.2329405840906892E-3</v>
      </c>
      <c r="D40" s="231">
        <v>6.6501599413549949E-3</v>
      </c>
      <c r="E40" s="231">
        <v>6.9100677649996329E-3</v>
      </c>
      <c r="F40" s="231">
        <v>6.6010164130551781E-3</v>
      </c>
      <c r="G40" s="231">
        <v>6.5255299233922563E-3</v>
      </c>
      <c r="H40" s="231">
        <v>8.1891659546007127E-3</v>
      </c>
      <c r="I40" s="231">
        <v>5.063588900418285E-3</v>
      </c>
      <c r="J40" s="231">
        <v>4.7177720013862169E-3</v>
      </c>
      <c r="K40" s="231">
        <v>3.783327484343606E-3</v>
      </c>
      <c r="L40" s="231">
        <v>2.6774413337230978E-3</v>
      </c>
      <c r="M40" s="231">
        <v>2.763185228668941E-3</v>
      </c>
      <c r="N40" s="231">
        <v>2.204722992351517E-3</v>
      </c>
      <c r="O40" s="231">
        <v>3.213197443476513E-3</v>
      </c>
      <c r="P40" s="231">
        <v>1.781369126174869E-3</v>
      </c>
      <c r="Q40" s="231">
        <v>8.4430644775314106E-4</v>
      </c>
      <c r="R40" s="231">
        <v>4.0233926079598321E-4</v>
      </c>
      <c r="S40" s="231">
        <v>5.0337481231533187E-4</v>
      </c>
      <c r="T40" s="231">
        <v>8.4413923909004598E-4</v>
      </c>
      <c r="U40" s="231">
        <v>4.6931245791985009E-4</v>
      </c>
      <c r="V40" s="231">
        <v>4.0760138705259072E-4</v>
      </c>
      <c r="W40" s="231">
        <v>5.4626241539219519E-4</v>
      </c>
      <c r="DA40" s="73" t="s">
        <v>1615</v>
      </c>
    </row>
    <row r="41" spans="1:105" ht="12" customHeight="1" x14ac:dyDescent="0.25">
      <c r="A41" s="64" t="s">
        <v>34</v>
      </c>
      <c r="B41" s="231">
        <v>2.119268709942429E-2</v>
      </c>
      <c r="C41" s="231">
        <v>1.38647184874582E-2</v>
      </c>
      <c r="D41" s="231">
        <v>2.7720772735266921E-2</v>
      </c>
      <c r="E41" s="231">
        <v>3.3875267772985461E-2</v>
      </c>
      <c r="F41" s="231">
        <v>4.1335710301210062E-2</v>
      </c>
      <c r="G41" s="231">
        <v>3.8835552352644388E-2</v>
      </c>
      <c r="H41" s="231">
        <v>4.2600650456949593E-2</v>
      </c>
      <c r="I41" s="231">
        <v>2.5911350390131281E-2</v>
      </c>
      <c r="J41" s="231">
        <v>2.0136264535648062E-2</v>
      </c>
      <c r="K41" s="231">
        <v>1.385992062319279E-2</v>
      </c>
      <c r="L41" s="231">
        <v>1.5048716132908891E-2</v>
      </c>
      <c r="M41" s="231">
        <v>1.98697581047746E-2</v>
      </c>
      <c r="N41" s="231">
        <v>2.1392477737364149E-2</v>
      </c>
      <c r="O41" s="231">
        <v>2.429076543178961E-2</v>
      </c>
      <c r="P41" s="231">
        <v>2.029866893030427E-2</v>
      </c>
      <c r="Q41" s="231">
        <v>1.255664691192609E-2</v>
      </c>
      <c r="R41" s="231">
        <v>1.4936933058273981E-2</v>
      </c>
      <c r="S41" s="231">
        <v>1.6192504623694828E-2</v>
      </c>
      <c r="T41" s="231">
        <v>1.935111595171185E-2</v>
      </c>
      <c r="U41" s="231">
        <v>2.284157692757088E-2</v>
      </c>
      <c r="V41" s="231">
        <v>2.0669121160511561E-2</v>
      </c>
      <c r="W41" s="231">
        <v>1.6431965282327141E-2</v>
      </c>
      <c r="DA41" s="73" t="s">
        <v>1616</v>
      </c>
    </row>
    <row r="42" spans="1:105" ht="12" customHeight="1" x14ac:dyDescent="0.25">
      <c r="A42" s="64" t="s">
        <v>162</v>
      </c>
      <c r="B42" s="231">
        <v>2.6996457718521522E-2</v>
      </c>
      <c r="C42" s="231">
        <v>3.2669829414491508E-2</v>
      </c>
      <c r="D42" s="231">
        <v>2.934187886367141E-2</v>
      </c>
      <c r="E42" s="231">
        <v>3.3972283447058833E-2</v>
      </c>
      <c r="F42" s="231">
        <v>3.2618716233004018E-2</v>
      </c>
      <c r="G42" s="231">
        <v>3.3520695803733368E-2</v>
      </c>
      <c r="H42" s="231">
        <v>4.1246805413711438E-2</v>
      </c>
      <c r="I42" s="231">
        <v>2.677102930090863E-2</v>
      </c>
      <c r="J42" s="231">
        <v>2.4373509758131118E-2</v>
      </c>
      <c r="K42" s="231">
        <v>1.385854577005244E-2</v>
      </c>
      <c r="L42" s="231">
        <v>1.125216782420047E-2</v>
      </c>
      <c r="M42" s="231">
        <v>1.2279025549586381E-2</v>
      </c>
      <c r="N42" s="231">
        <v>7.2484209133133271E-3</v>
      </c>
      <c r="O42" s="231">
        <v>8.9083834162230532E-3</v>
      </c>
      <c r="P42" s="231">
        <v>6.8251623926548479E-3</v>
      </c>
      <c r="Q42" s="231">
        <v>4.2522068926069707E-3</v>
      </c>
      <c r="R42" s="231">
        <v>4.4453321817889604E-3</v>
      </c>
      <c r="S42" s="231">
        <v>5.4291516830724511E-3</v>
      </c>
      <c r="T42" s="231">
        <v>7.7633681335328667E-3</v>
      </c>
      <c r="U42" s="231">
        <v>9.3332983821068586E-3</v>
      </c>
      <c r="V42" s="231">
        <v>7.429314513119698E-3</v>
      </c>
      <c r="W42" s="231">
        <v>7.1839732612033452E-3</v>
      </c>
      <c r="DA42" s="73" t="s">
        <v>1617</v>
      </c>
    </row>
    <row r="43" spans="1:105" ht="12" customHeight="1" x14ac:dyDescent="0.25">
      <c r="A43" s="64" t="s">
        <v>36</v>
      </c>
      <c r="B43" s="231">
        <v>3.275934144654566</v>
      </c>
      <c r="C43" s="231">
        <v>3.0649446012519901</v>
      </c>
      <c r="D43" s="231">
        <v>2.484374497292972</v>
      </c>
      <c r="E43" s="231">
        <v>2.698683535714459</v>
      </c>
      <c r="F43" s="231">
        <v>2.1777529595379899</v>
      </c>
      <c r="G43" s="231">
        <v>2.3808550608343282</v>
      </c>
      <c r="H43" s="231">
        <v>3.1484612380954839</v>
      </c>
      <c r="I43" s="231">
        <v>3.0215927505164331</v>
      </c>
      <c r="J43" s="231">
        <v>2.297230289584165</v>
      </c>
      <c r="K43" s="231">
        <v>1.8955737044151231</v>
      </c>
      <c r="L43" s="231">
        <v>1.9974584454938129</v>
      </c>
      <c r="M43" s="231">
        <v>2.424201808782557</v>
      </c>
      <c r="N43" s="231">
        <v>2.311166404349664</v>
      </c>
      <c r="O43" s="231">
        <v>2.2974946676157191</v>
      </c>
      <c r="P43" s="231">
        <v>2.2977907582208141</v>
      </c>
      <c r="Q43" s="231">
        <v>3.7127190041344522</v>
      </c>
      <c r="R43" s="231">
        <v>4.6306664872861258</v>
      </c>
      <c r="S43" s="231">
        <v>4.5062385737308714</v>
      </c>
      <c r="T43" s="231">
        <v>3.4544089315453279</v>
      </c>
      <c r="U43" s="231">
        <v>3.5150296913311689</v>
      </c>
      <c r="V43" s="231">
        <v>3.4884503176523078</v>
      </c>
      <c r="W43" s="231">
        <v>4.4409036199802134</v>
      </c>
      <c r="DA43" s="73" t="s">
        <v>1618</v>
      </c>
    </row>
    <row r="44" spans="1:105" ht="12" customHeight="1" x14ac:dyDescent="0.25">
      <c r="A44" s="64" t="s">
        <v>73</v>
      </c>
      <c r="B44" s="231">
        <v>2.168487029574871E-3</v>
      </c>
      <c r="C44" s="231">
        <v>2.934002978263549E-3</v>
      </c>
      <c r="D44" s="231">
        <v>2.410098082541578E-3</v>
      </c>
      <c r="E44" s="231">
        <v>2.769976218131557E-3</v>
      </c>
      <c r="F44" s="231">
        <v>2.826416089556289E-3</v>
      </c>
      <c r="G44" s="231">
        <v>2.4337209689432341E-3</v>
      </c>
      <c r="H44" s="231">
        <v>2.9607574903016362E-3</v>
      </c>
      <c r="I44" s="231">
        <v>1.164074570510416E-3</v>
      </c>
      <c r="J44" s="231">
        <v>4.4065972075559524E-3</v>
      </c>
      <c r="K44" s="231">
        <v>3.1208074218272422E-3</v>
      </c>
      <c r="L44" s="231">
        <v>4.6031643715172387E-3</v>
      </c>
      <c r="M44" s="231">
        <v>6.2217649125342221E-3</v>
      </c>
      <c r="N44" s="231">
        <v>7.8532827020472724E-3</v>
      </c>
      <c r="O44" s="231">
        <v>1.414023620232178E-2</v>
      </c>
      <c r="P44" s="231">
        <v>1.289221679595688E-2</v>
      </c>
      <c r="Q44" s="231">
        <v>8.4467101712718696E-3</v>
      </c>
      <c r="R44" s="231">
        <v>1.0769155315421469E-2</v>
      </c>
      <c r="S44" s="231">
        <v>1.176766541130886E-2</v>
      </c>
      <c r="T44" s="231">
        <v>1.315380522818586E-2</v>
      </c>
      <c r="U44" s="231">
        <v>1.3355146927029309E-2</v>
      </c>
      <c r="V44" s="231">
        <v>1.2905905804870931E-2</v>
      </c>
      <c r="W44" s="231">
        <v>1.066540960163224E-2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1.797215044623343</v>
      </c>
      <c r="J45" s="327">
        <v>2.512289792962056</v>
      </c>
      <c r="K45" s="327">
        <v>1.473870340983346</v>
      </c>
      <c r="L45" s="327">
        <v>1.9326366842191991</v>
      </c>
      <c r="M45" s="327">
        <v>2.2298799865030339</v>
      </c>
      <c r="N45" s="327">
        <v>2.2020417827311261</v>
      </c>
      <c r="O45" s="327">
        <v>1.9174024058502419</v>
      </c>
      <c r="P45" s="327">
        <v>1.622135778983232</v>
      </c>
      <c r="Q45" s="327">
        <v>1.846911199019627</v>
      </c>
      <c r="R45" s="327">
        <v>2.0441000992622129</v>
      </c>
      <c r="S45" s="327">
        <v>2.0487078951672189</v>
      </c>
      <c r="T45" s="327">
        <v>2.1811295022603598</v>
      </c>
      <c r="U45" s="327">
        <v>2.1728053915460488</v>
      </c>
      <c r="V45" s="327">
        <v>1.8970339001613661</v>
      </c>
      <c r="W45" s="327">
        <v>2.4674864006243999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81.592807598815384</v>
      </c>
      <c r="C48" s="225">
        <v>90.635034199847382</v>
      </c>
      <c r="D48" s="225">
        <v>106.3183977838161</v>
      </c>
      <c r="E48" s="225">
        <v>109.7708724927503</v>
      </c>
      <c r="F48" s="225">
        <v>125.68403905920999</v>
      </c>
      <c r="G48" s="225">
        <v>117.4672124596223</v>
      </c>
      <c r="H48" s="225">
        <v>109.76953526743731</v>
      </c>
      <c r="I48" s="225">
        <v>112.55923143942501</v>
      </c>
      <c r="J48" s="225">
        <v>126.3461459986016</v>
      </c>
      <c r="K48" s="225">
        <v>96.252771639650007</v>
      </c>
      <c r="L48" s="225">
        <v>109.69764813752219</v>
      </c>
      <c r="M48" s="225">
        <v>112.23368168046041</v>
      </c>
      <c r="N48" s="225">
        <v>103.0549020189698</v>
      </c>
      <c r="O48" s="225">
        <v>95.571844361204626</v>
      </c>
      <c r="P48" s="225">
        <v>93.981499766495858</v>
      </c>
      <c r="Q48" s="225">
        <v>91.079255784247607</v>
      </c>
      <c r="R48" s="225">
        <v>97.635065793566781</v>
      </c>
      <c r="S48" s="225">
        <v>115.97183376365329</v>
      </c>
      <c r="T48" s="225">
        <v>110.7583538771477</v>
      </c>
      <c r="U48" s="225">
        <v>101.67911563819889</v>
      </c>
      <c r="V48" s="225">
        <v>104.37868762579011</v>
      </c>
      <c r="W48" s="225">
        <v>104.8039021474443</v>
      </c>
      <c r="DA48" s="89" t="s">
        <v>1621</v>
      </c>
    </row>
    <row r="49" spans="1:105" ht="12" customHeight="1" x14ac:dyDescent="0.25">
      <c r="A49" s="55" t="s">
        <v>92</v>
      </c>
      <c r="B49" s="261">
        <v>0.52630056645961054</v>
      </c>
      <c r="C49" s="261">
        <v>0.58162553939083494</v>
      </c>
      <c r="D49" s="261">
        <v>0.68403410813946453</v>
      </c>
      <c r="E49" s="261">
        <v>0.70103397267664502</v>
      </c>
      <c r="F49" s="261">
        <v>0.80410994761615429</v>
      </c>
      <c r="G49" s="261">
        <v>0.7521695834644867</v>
      </c>
      <c r="H49" s="261">
        <v>0.70377209199822233</v>
      </c>
      <c r="I49" s="261">
        <v>0.72125036299848666</v>
      </c>
      <c r="J49" s="261">
        <v>0.80328744799255802</v>
      </c>
      <c r="K49" s="261">
        <v>0.61386001062007312</v>
      </c>
      <c r="L49" s="261">
        <v>0.69941127175412399</v>
      </c>
      <c r="M49" s="261">
        <v>0.71687040992024131</v>
      </c>
      <c r="N49" s="261">
        <v>0.66035260651053773</v>
      </c>
      <c r="O49" s="261">
        <v>0.61242364446091113</v>
      </c>
      <c r="P49" s="261">
        <v>0.60273691879641511</v>
      </c>
      <c r="Q49" s="261">
        <v>0.58537476554754153</v>
      </c>
      <c r="R49" s="261">
        <v>0.62661569173977938</v>
      </c>
      <c r="S49" s="261">
        <v>0.72955733449856697</v>
      </c>
      <c r="T49" s="261">
        <v>0.69531389146844869</v>
      </c>
      <c r="U49" s="261">
        <v>0.63797299524628914</v>
      </c>
      <c r="V49" s="261">
        <v>0.64542739936926208</v>
      </c>
      <c r="W49" s="261">
        <v>0.647049851801487</v>
      </c>
      <c r="DA49" s="67" t="s">
        <v>1622</v>
      </c>
    </row>
    <row r="50" spans="1:105" ht="12" customHeight="1" x14ac:dyDescent="0.25">
      <c r="A50" s="202" t="s">
        <v>93</v>
      </c>
      <c r="B50" s="226">
        <v>0.15296755850537999</v>
      </c>
      <c r="C50" s="226">
        <v>0.169047583063581</v>
      </c>
      <c r="D50" s="226">
        <v>0.1991663920838023</v>
      </c>
      <c r="E50" s="226">
        <v>0.20576635886029809</v>
      </c>
      <c r="F50" s="226">
        <v>0.23602245460733601</v>
      </c>
      <c r="G50" s="226">
        <v>0.2202025019150424</v>
      </c>
      <c r="H50" s="226">
        <v>0.20555250382570819</v>
      </c>
      <c r="I50" s="226">
        <v>0.21021544697666369</v>
      </c>
      <c r="J50" s="226">
        <v>0.2353065885278085</v>
      </c>
      <c r="K50" s="226">
        <v>0.17951320408841659</v>
      </c>
      <c r="L50" s="226">
        <v>0.20422001442493071</v>
      </c>
      <c r="M50" s="226">
        <v>0.20903160116275071</v>
      </c>
      <c r="N50" s="226">
        <v>0.19231490264635079</v>
      </c>
      <c r="O50" s="226">
        <v>0.17818654060061639</v>
      </c>
      <c r="P50" s="226">
        <v>0.17536815801281949</v>
      </c>
      <c r="Q50" s="226">
        <v>0.17031658619194739</v>
      </c>
      <c r="R50" s="226">
        <v>0.18231576035157479</v>
      </c>
      <c r="S50" s="226">
        <v>0.2160963630069811</v>
      </c>
      <c r="T50" s="226">
        <v>0.20595338568946661</v>
      </c>
      <c r="U50" s="226">
        <v>0.18896889586361071</v>
      </c>
      <c r="V50" s="226">
        <v>0.19432311390157331</v>
      </c>
      <c r="W50" s="226">
        <v>0.19558282725682491</v>
      </c>
      <c r="DA50" s="174" t="s">
        <v>1623</v>
      </c>
    </row>
    <row r="51" spans="1:105" ht="12" customHeight="1" x14ac:dyDescent="0.25">
      <c r="A51" s="202" t="s">
        <v>94</v>
      </c>
      <c r="B51" s="226">
        <v>1.030256323014284</v>
      </c>
      <c r="C51" s="226">
        <v>1.1966289324802371</v>
      </c>
      <c r="D51" s="226">
        <v>1.436614161702803</v>
      </c>
      <c r="E51" s="226">
        <v>1.5236266277230159</v>
      </c>
      <c r="F51" s="226">
        <v>1.684969047082356</v>
      </c>
      <c r="G51" s="226">
        <v>1.6535433564712301</v>
      </c>
      <c r="H51" s="226">
        <v>1.602223609198796</v>
      </c>
      <c r="I51" s="226">
        <v>1.537825554671933</v>
      </c>
      <c r="J51" s="226">
        <v>1.7183656323369101</v>
      </c>
      <c r="K51" s="226">
        <v>1.429932461896043</v>
      </c>
      <c r="L51" s="226">
        <v>1.659319847250518</v>
      </c>
      <c r="M51" s="226">
        <v>1.78318568909964</v>
      </c>
      <c r="N51" s="226">
        <v>1.625386904708606</v>
      </c>
      <c r="O51" s="226">
        <v>1.530799265005103</v>
      </c>
      <c r="P51" s="226">
        <v>1.419743382766709</v>
      </c>
      <c r="Q51" s="226">
        <v>1.265666616316528</v>
      </c>
      <c r="R51" s="226">
        <v>1.4603948333264849</v>
      </c>
      <c r="S51" s="226">
        <v>2.0512536356131821</v>
      </c>
      <c r="T51" s="226">
        <v>2.0304801836936579</v>
      </c>
      <c r="U51" s="226">
        <v>1.9274380595456999</v>
      </c>
      <c r="V51" s="226">
        <v>1.888576520889049</v>
      </c>
      <c r="W51" s="226">
        <v>1.8669004170750341</v>
      </c>
      <c r="DA51" s="174" t="s">
        <v>1624</v>
      </c>
    </row>
    <row r="52" spans="1:105" ht="12" customHeight="1" x14ac:dyDescent="0.25">
      <c r="A52" s="202" t="s">
        <v>95</v>
      </c>
      <c r="B52" s="226">
        <v>0.42927476694822497</v>
      </c>
      <c r="C52" s="226">
        <v>0.47440034038476969</v>
      </c>
      <c r="D52" s="226">
        <v>0.55892312972156133</v>
      </c>
      <c r="E52" s="226">
        <v>0.57744469878842086</v>
      </c>
      <c r="F52" s="226">
        <v>0.66235275757865186</v>
      </c>
      <c r="G52" s="226">
        <v>0.61795702706251465</v>
      </c>
      <c r="H52" s="226">
        <v>0.57684455473806606</v>
      </c>
      <c r="I52" s="226">
        <v>0.58993023024977165</v>
      </c>
      <c r="J52" s="226">
        <v>0.66034381367278094</v>
      </c>
      <c r="K52" s="226">
        <v>0.50377014317368418</v>
      </c>
      <c r="L52" s="226">
        <v>0.57310517311644193</v>
      </c>
      <c r="M52" s="226">
        <v>0.58660798897956012</v>
      </c>
      <c r="N52" s="226">
        <v>0.5396957094747592</v>
      </c>
      <c r="O52" s="226">
        <v>0.50004711088429765</v>
      </c>
      <c r="P52" s="226">
        <v>0.49213784868276422</v>
      </c>
      <c r="Q52" s="226">
        <v>0.47796155968844911</v>
      </c>
      <c r="R52" s="226">
        <v>0.51163499176302885</v>
      </c>
      <c r="S52" s="226">
        <v>0.60643391824102544</v>
      </c>
      <c r="T52" s="226">
        <v>0.57796955451135201</v>
      </c>
      <c r="U52" s="226">
        <v>0.53030576891545178</v>
      </c>
      <c r="V52" s="226">
        <v>0.54645085947190386</v>
      </c>
      <c r="W52" s="226">
        <v>0.54886652706034766</v>
      </c>
      <c r="DA52" s="174" t="s">
        <v>1625</v>
      </c>
    </row>
    <row r="53" spans="1:105" ht="12" customHeight="1" x14ac:dyDescent="0.25">
      <c r="A53" s="56" t="s">
        <v>96</v>
      </c>
      <c r="B53" s="262">
        <v>0.87520230853514058</v>
      </c>
      <c r="C53" s="262">
        <v>1.006861128694498</v>
      </c>
      <c r="D53" s="262">
        <v>1.2098935673718889</v>
      </c>
      <c r="E53" s="262">
        <v>1.2720448672437079</v>
      </c>
      <c r="F53" s="262">
        <v>1.4356986574061901</v>
      </c>
      <c r="G53" s="262">
        <v>1.3886668938120501</v>
      </c>
      <c r="H53" s="262">
        <v>1.3234993778460431</v>
      </c>
      <c r="I53" s="262">
        <v>1.2704468478032791</v>
      </c>
      <c r="J53" s="262">
        <v>1.4341732007269239</v>
      </c>
      <c r="K53" s="262">
        <v>1.158948685700157</v>
      </c>
      <c r="L53" s="262">
        <v>1.3751405515435371</v>
      </c>
      <c r="M53" s="262">
        <v>1.4678024569240331</v>
      </c>
      <c r="N53" s="262">
        <v>1.3713369547982279</v>
      </c>
      <c r="O53" s="262">
        <v>1.29578011674839</v>
      </c>
      <c r="P53" s="262">
        <v>1.202444036523785</v>
      </c>
      <c r="Q53" s="262">
        <v>1.064254683839146</v>
      </c>
      <c r="R53" s="262">
        <v>1.236867110175512</v>
      </c>
      <c r="S53" s="262">
        <v>1.8176900221201411</v>
      </c>
      <c r="T53" s="262">
        <v>1.748451660443505</v>
      </c>
      <c r="U53" s="262">
        <v>1.6555951859455129</v>
      </c>
      <c r="V53" s="262">
        <v>1.6600492822905379</v>
      </c>
      <c r="W53" s="262">
        <v>1.628162914353924</v>
      </c>
      <c r="DA53" s="68" t="s">
        <v>1626</v>
      </c>
    </row>
    <row r="54" spans="1:105" ht="12" customHeight="1" x14ac:dyDescent="0.25">
      <c r="A54" s="37" t="s">
        <v>160</v>
      </c>
      <c r="B54" s="228">
        <v>8.081571364858503E-2</v>
      </c>
      <c r="C54" s="228">
        <v>8.2333883265899091E-2</v>
      </c>
      <c r="D54" s="228">
        <v>9.051177469906535E-2</v>
      </c>
      <c r="E54" s="228">
        <v>9.6622344876593616E-2</v>
      </c>
      <c r="F54" s="228">
        <v>0.1067726595661171</v>
      </c>
      <c r="G54" s="228">
        <v>9.1889925371900535E-2</v>
      </c>
      <c r="H54" s="228">
        <v>8.0682515694172618E-2</v>
      </c>
      <c r="I54" s="228">
        <v>9.3267588799212903E-2</v>
      </c>
      <c r="J54" s="228">
        <v>8.5712179874154748E-2</v>
      </c>
      <c r="K54" s="228">
        <v>7.8282273573132583E-2</v>
      </c>
      <c r="L54" s="228">
        <v>7.6847106365526038E-2</v>
      </c>
      <c r="M54" s="228">
        <v>7.0875048206866353E-2</v>
      </c>
      <c r="N54" s="228">
        <v>6.6529380404208055E-2</v>
      </c>
      <c r="O54" s="228">
        <v>4.7488406951419447E-2</v>
      </c>
      <c r="P54" s="228">
        <v>5.7076472804510218E-2</v>
      </c>
      <c r="Q54" s="228">
        <v>4.8474215996648119E-2</v>
      </c>
      <c r="R54" s="228">
        <v>4.5583803338672117E-2</v>
      </c>
      <c r="S54" s="228">
        <v>2.9266284481700509E-2</v>
      </c>
      <c r="T54" s="228">
        <v>3.8668690505846433E-2</v>
      </c>
      <c r="U54" s="228">
        <v>2.5087056104527109E-2</v>
      </c>
      <c r="V54" s="228">
        <v>2.750060202411269E-2</v>
      </c>
      <c r="W54" s="228">
        <v>2.6175510076040989E-2</v>
      </c>
      <c r="DA54" s="69" t="s">
        <v>1627</v>
      </c>
    </row>
    <row r="55" spans="1:105" ht="12" customHeight="1" x14ac:dyDescent="0.25">
      <c r="A55" s="37" t="s">
        <v>162</v>
      </c>
      <c r="B55" s="228">
        <v>0.27826905304350202</v>
      </c>
      <c r="C55" s="228">
        <v>0.31640664997720669</v>
      </c>
      <c r="D55" s="228">
        <v>0.34678402437170708</v>
      </c>
      <c r="E55" s="228">
        <v>0.35213992345266593</v>
      </c>
      <c r="F55" s="228">
        <v>0.41311315455971609</v>
      </c>
      <c r="G55" s="228">
        <v>0.36578086992079051</v>
      </c>
      <c r="H55" s="228">
        <v>0.33637865559984848</v>
      </c>
      <c r="I55" s="228">
        <v>0.3352407220219647</v>
      </c>
      <c r="J55" s="228">
        <v>0.38329188065906278</v>
      </c>
      <c r="K55" s="228">
        <v>0.23312981028441129</v>
      </c>
      <c r="L55" s="228">
        <v>0.22160122067870641</v>
      </c>
      <c r="M55" s="228">
        <v>0.2032629674948869</v>
      </c>
      <c r="N55" s="228">
        <v>0.13766868871605401</v>
      </c>
      <c r="O55" s="228">
        <v>0.13707588813041499</v>
      </c>
      <c r="P55" s="228">
        <v>0.1352250250140008</v>
      </c>
      <c r="Q55" s="228">
        <v>0.12724527732116661</v>
      </c>
      <c r="R55" s="228">
        <v>0.11262257165246629</v>
      </c>
      <c r="S55" s="228">
        <v>0.1060238043128551</v>
      </c>
      <c r="T55" s="228">
        <v>0.1158435343016745</v>
      </c>
      <c r="U55" s="228">
        <v>0.1116276792233681</v>
      </c>
      <c r="V55" s="228">
        <v>0.1121714529525054</v>
      </c>
      <c r="W55" s="228">
        <v>0.1155084572604046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0.51611754184305347</v>
      </c>
      <c r="C58" s="228">
        <v>0.60812059545139219</v>
      </c>
      <c r="D58" s="228">
        <v>0.77259776830111671</v>
      </c>
      <c r="E58" s="228">
        <v>0.82328259891444877</v>
      </c>
      <c r="F58" s="228">
        <v>0.91581284328035661</v>
      </c>
      <c r="G58" s="228">
        <v>0.93099609851935927</v>
      </c>
      <c r="H58" s="228">
        <v>0.90643820655202223</v>
      </c>
      <c r="I58" s="228">
        <v>0.84193853698210142</v>
      </c>
      <c r="J58" s="228">
        <v>0.96516914019370681</v>
      </c>
      <c r="K58" s="228">
        <v>0.84753660184261326</v>
      </c>
      <c r="L58" s="228">
        <v>1.0766922244993049</v>
      </c>
      <c r="M58" s="228">
        <v>1.1936644412222801</v>
      </c>
      <c r="N58" s="228">
        <v>1.1671388856779661</v>
      </c>
      <c r="O58" s="228">
        <v>1.111215821666556</v>
      </c>
      <c r="P58" s="228">
        <v>1.010142538705274</v>
      </c>
      <c r="Q58" s="228">
        <v>0.88853519052133123</v>
      </c>
      <c r="R58" s="228">
        <v>1.078660735184374</v>
      </c>
      <c r="S58" s="228">
        <v>1.682399933325585</v>
      </c>
      <c r="T58" s="228">
        <v>1.5939394356359839</v>
      </c>
      <c r="U58" s="228">
        <v>1.5188804506176179</v>
      </c>
      <c r="V58" s="228">
        <v>1.52037722731392</v>
      </c>
      <c r="W58" s="228">
        <v>1.4864789470174791</v>
      </c>
      <c r="DA58" s="69" t="s">
        <v>1631</v>
      </c>
    </row>
    <row r="59" spans="1:105" ht="12" customHeight="1" x14ac:dyDescent="0.25">
      <c r="A59" s="57" t="s">
        <v>1498</v>
      </c>
      <c r="B59" s="263">
        <v>3.7312727984361791</v>
      </c>
      <c r="C59" s="263">
        <v>4.3338234241764759</v>
      </c>
      <c r="D59" s="263">
        <v>5.2161456307777856</v>
      </c>
      <c r="E59" s="263">
        <v>5.5446029525920526</v>
      </c>
      <c r="F59" s="263">
        <v>6.1441713877926958</v>
      </c>
      <c r="G59" s="263">
        <v>6.0405269771815737</v>
      </c>
      <c r="H59" s="263">
        <v>5.8625755883460284</v>
      </c>
      <c r="I59" s="263">
        <v>5.6352997093410622</v>
      </c>
      <c r="J59" s="263">
        <v>6.3114761901827503</v>
      </c>
      <c r="K59" s="263">
        <v>5.2630051154683244</v>
      </c>
      <c r="L59" s="263">
        <v>6.1187030901553507</v>
      </c>
      <c r="M59" s="263">
        <v>6.5797643646083834</v>
      </c>
      <c r="N59" s="263">
        <v>5.9975037370912974</v>
      </c>
      <c r="O59" s="263">
        <v>5.6484854689109536</v>
      </c>
      <c r="P59" s="263">
        <v>5.2387011481309438</v>
      </c>
      <c r="Q59" s="263">
        <v>4.6701743685027024</v>
      </c>
      <c r="R59" s="263">
        <v>5.3887006503689348</v>
      </c>
      <c r="S59" s="263">
        <v>7.5811113573363773</v>
      </c>
      <c r="T59" s="263">
        <v>7.5152091607094844</v>
      </c>
      <c r="U59" s="263">
        <v>7.1431191450948779</v>
      </c>
      <c r="V59" s="263">
        <v>7.0072893974078392</v>
      </c>
      <c r="W59" s="263">
        <v>6.9297458786296424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15.201813481208312</v>
      </c>
      <c r="C60" s="263">
        <f t="shared" si="1"/>
        <v>16.107622505038556</v>
      </c>
      <c r="D60" s="263">
        <f t="shared" si="1"/>
        <v>17.97234551980339</v>
      </c>
      <c r="E60" s="263">
        <f t="shared" si="1"/>
        <v>18.363430326717104</v>
      </c>
      <c r="F60" s="263">
        <f t="shared" si="1"/>
        <v>20.123496027820231</v>
      </c>
      <c r="G60" s="263">
        <f t="shared" si="1"/>
        <v>18.950081188896714</v>
      </c>
      <c r="H60" s="263">
        <f t="shared" si="1"/>
        <v>18.099559877311641</v>
      </c>
      <c r="I60" s="263">
        <f t="shared" si="1"/>
        <v>22.784489185106558</v>
      </c>
      <c r="J60" s="263">
        <f t="shared" si="1"/>
        <v>26.017088501546411</v>
      </c>
      <c r="K60" s="263">
        <f t="shared" si="1"/>
        <v>20.192010905473715</v>
      </c>
      <c r="L60" s="263">
        <f t="shared" si="1"/>
        <v>23.510026063344807</v>
      </c>
      <c r="M60" s="263">
        <f t="shared" si="1"/>
        <v>24.109148231259002</v>
      </c>
      <c r="N60" s="263">
        <f t="shared" si="1"/>
        <v>22.769653519185248</v>
      </c>
      <c r="O60" s="263">
        <f t="shared" si="1"/>
        <v>19.774857177515848</v>
      </c>
      <c r="P60" s="263">
        <f t="shared" si="1"/>
        <v>20.11954752021142</v>
      </c>
      <c r="Q60" s="263">
        <f t="shared" si="1"/>
        <v>24.377370557415347</v>
      </c>
      <c r="R60" s="263">
        <f t="shared" si="1"/>
        <v>25.806586800818231</v>
      </c>
      <c r="S60" s="263">
        <f t="shared" si="1"/>
        <v>27.944325623099346</v>
      </c>
      <c r="T60" s="263">
        <f t="shared" si="1"/>
        <v>24.465526383758121</v>
      </c>
      <c r="U60" s="263">
        <f t="shared" si="1"/>
        <v>21.943994691035375</v>
      </c>
      <c r="V60" s="263">
        <f t="shared" si="1"/>
        <v>23.122045641267775</v>
      </c>
      <c r="W60" s="263">
        <f t="shared" si="1"/>
        <v>25.629727254565339</v>
      </c>
      <c r="DA60" s="70"/>
    </row>
    <row r="61" spans="1:105" ht="12" customHeight="1" x14ac:dyDescent="0.25">
      <c r="A61" s="60" t="s">
        <v>1501</v>
      </c>
      <c r="B61" s="264">
        <v>6.3485460677479999</v>
      </c>
      <c r="C61" s="264">
        <v>7.1367321459650874</v>
      </c>
      <c r="D61" s="264">
        <v>8.3254269809050143</v>
      </c>
      <c r="E61" s="264">
        <v>8.5784967732055559</v>
      </c>
      <c r="F61" s="264">
        <v>9.9485323437690525</v>
      </c>
      <c r="G61" s="264">
        <v>9.1801956511435048</v>
      </c>
      <c r="H61" s="264">
        <v>8.5025431214567373</v>
      </c>
      <c r="I61" s="264">
        <v>8.4013294945763786</v>
      </c>
      <c r="J61" s="264">
        <v>9.3390168704181704</v>
      </c>
      <c r="K61" s="264">
        <v>6.884282278016947</v>
      </c>
      <c r="L61" s="264">
        <v>7.5947553728595354</v>
      </c>
      <c r="M61" s="264">
        <v>7.5931489056446608</v>
      </c>
      <c r="N61" s="264">
        <v>6.7201337144871101</v>
      </c>
      <c r="O61" s="264">
        <v>6.2462828039079383</v>
      </c>
      <c r="P61" s="264">
        <v>6.0914383287546876</v>
      </c>
      <c r="Q61" s="264">
        <v>5.4518820710174953</v>
      </c>
      <c r="R61" s="264">
        <v>5.7319794368313692</v>
      </c>
      <c r="S61" s="264">
        <v>6.9059986207706228</v>
      </c>
      <c r="T61" s="264">
        <v>6.8677785325514504</v>
      </c>
      <c r="U61" s="264">
        <v>6.2996022282744342</v>
      </c>
      <c r="V61" s="264">
        <v>6.4395857972688777</v>
      </c>
      <c r="W61" s="264">
        <v>6.3337995783888594</v>
      </c>
      <c r="DA61" s="72" t="s">
        <v>1633</v>
      </c>
    </row>
    <row r="62" spans="1:105" ht="12" customHeight="1" x14ac:dyDescent="0.25">
      <c r="A62" s="59" t="s">
        <v>30</v>
      </c>
      <c r="B62" s="232">
        <v>2.8094820587472018</v>
      </c>
      <c r="C62" s="232">
        <v>3.3666803856099108</v>
      </c>
      <c r="D62" s="232">
        <v>3.7580579253294641</v>
      </c>
      <c r="E62" s="232">
        <v>3.66509987062692</v>
      </c>
      <c r="F62" s="232">
        <v>4.1471002037332729</v>
      </c>
      <c r="G62" s="232">
        <v>3.9868413772991098</v>
      </c>
      <c r="H62" s="232">
        <v>3.5304826398570088</v>
      </c>
      <c r="I62" s="232">
        <v>3.3837169615469249</v>
      </c>
      <c r="J62" s="232">
        <v>4.0678636346509496</v>
      </c>
      <c r="K62" s="232">
        <v>2.6061420071317549</v>
      </c>
      <c r="L62" s="232">
        <v>3.5308068545228171</v>
      </c>
      <c r="M62" s="232">
        <v>3.3016692570410902</v>
      </c>
      <c r="N62" s="232">
        <v>2.5977325673754139</v>
      </c>
      <c r="O62" s="232">
        <v>2.2463839770530769</v>
      </c>
      <c r="P62" s="232">
        <v>2.425544997889383</v>
      </c>
      <c r="Q62" s="232">
        <v>1.8954271691270399</v>
      </c>
      <c r="R62" s="232">
        <v>2.2303637018895039</v>
      </c>
      <c r="S62" s="232">
        <v>2.880389325271818</v>
      </c>
      <c r="T62" s="232">
        <v>2.5295026225142552</v>
      </c>
      <c r="U62" s="232">
        <v>2.1788291502190171</v>
      </c>
      <c r="V62" s="232">
        <v>1.988836167990474</v>
      </c>
      <c r="W62" s="232">
        <v>1.880387332378576</v>
      </c>
      <c r="DA62" s="71" t="s">
        <v>1634</v>
      </c>
    </row>
    <row r="63" spans="1:105" ht="12" customHeight="1" x14ac:dyDescent="0.25">
      <c r="A63" s="59" t="s">
        <v>33</v>
      </c>
      <c r="B63" s="297">
        <v>0.71134163444025156</v>
      </c>
      <c r="C63" s="297">
        <v>0.77847641018573199</v>
      </c>
      <c r="D63" s="297">
        <v>0.96530391986652275</v>
      </c>
      <c r="E63" s="297">
        <v>1.0024698799534031</v>
      </c>
      <c r="F63" s="297">
        <v>1.4739686417363209</v>
      </c>
      <c r="G63" s="297">
        <v>1.193756420006773</v>
      </c>
      <c r="H63" s="297">
        <v>1.092915392810305</v>
      </c>
      <c r="I63" s="297">
        <v>1.15095344767924</v>
      </c>
      <c r="J63" s="297">
        <v>1.1067976152268411</v>
      </c>
      <c r="K63" s="297">
        <v>0.71923327272782522</v>
      </c>
      <c r="L63" s="297">
        <v>0.7397170722584232</v>
      </c>
      <c r="M63" s="297">
        <v>0.75015399631961233</v>
      </c>
      <c r="N63" s="297">
        <v>1.0746164127067499</v>
      </c>
      <c r="O63" s="297">
        <v>0.90429409573793451</v>
      </c>
      <c r="P63" s="297">
        <v>0.82157878264642303</v>
      </c>
      <c r="Q63" s="297">
        <v>0.87141551227685421</v>
      </c>
      <c r="R63" s="297">
        <v>0.88496897296010457</v>
      </c>
      <c r="S63" s="297">
        <v>1.3341963721100361</v>
      </c>
      <c r="T63" s="297">
        <v>1.2151310067648851</v>
      </c>
      <c r="U63" s="297">
        <v>1.1937329042206</v>
      </c>
      <c r="V63" s="297">
        <v>1.3519358625123741</v>
      </c>
      <c r="W63" s="297">
        <v>1.3877131851352169</v>
      </c>
      <c r="DA63" s="122" t="s">
        <v>1635</v>
      </c>
    </row>
    <row r="64" spans="1:105" ht="12" customHeight="1" x14ac:dyDescent="0.25">
      <c r="A64" s="59" t="s">
        <v>160</v>
      </c>
      <c r="B64" s="297">
        <v>0.54606885745915068</v>
      </c>
      <c r="C64" s="297">
        <v>0.54654689993544592</v>
      </c>
      <c r="D64" s="297">
        <v>0.6437433102637069</v>
      </c>
      <c r="E64" s="297">
        <v>0.73960284809318755</v>
      </c>
      <c r="F64" s="297">
        <v>0.77997997377907657</v>
      </c>
      <c r="G64" s="297">
        <v>0.70800593909975407</v>
      </c>
      <c r="H64" s="297">
        <v>0.65913775922189732</v>
      </c>
      <c r="I64" s="297">
        <v>0.74668787643523837</v>
      </c>
      <c r="J64" s="297">
        <v>0.6697363647954564</v>
      </c>
      <c r="K64" s="297">
        <v>0.75591663106012474</v>
      </c>
      <c r="L64" s="297">
        <v>0.74021266516894701</v>
      </c>
      <c r="M64" s="297">
        <v>0.79843594653672312</v>
      </c>
      <c r="N64" s="297">
        <v>0.83728017591026271</v>
      </c>
      <c r="O64" s="297">
        <v>0.63911591381999444</v>
      </c>
      <c r="P64" s="297">
        <v>0.72523356690060448</v>
      </c>
      <c r="Q64" s="297">
        <v>0.6587639885838118</v>
      </c>
      <c r="R64" s="297">
        <v>0.72045994004610836</v>
      </c>
      <c r="S64" s="297">
        <v>0.55298745745917788</v>
      </c>
      <c r="T64" s="297">
        <v>0.73570191701845389</v>
      </c>
      <c r="U64" s="297">
        <v>0.5261061684406928</v>
      </c>
      <c r="V64" s="297">
        <v>0.59572303223499634</v>
      </c>
      <c r="W64" s="297">
        <v>0.54376585428347457</v>
      </c>
      <c r="DA64" s="122" t="s">
        <v>1636</v>
      </c>
    </row>
    <row r="65" spans="1:105" ht="12" customHeight="1" x14ac:dyDescent="0.25">
      <c r="A65" s="59" t="s">
        <v>70</v>
      </c>
      <c r="B65" s="297">
        <v>0.4464224605244011</v>
      </c>
      <c r="C65" s="297">
        <v>0.39495849227052388</v>
      </c>
      <c r="D65" s="297">
        <v>0.55096219368189348</v>
      </c>
      <c r="E65" s="297">
        <v>0.54038680065449718</v>
      </c>
      <c r="F65" s="297">
        <v>0.60193176370257861</v>
      </c>
      <c r="G65" s="297">
        <v>0.54075886603027001</v>
      </c>
      <c r="H65" s="297">
        <v>0.53775622032029602</v>
      </c>
      <c r="I65" s="297">
        <v>0.50034479408786814</v>
      </c>
      <c r="J65" s="297">
        <v>0.57137434231563955</v>
      </c>
      <c r="K65" s="297">
        <v>0.60572493602875921</v>
      </c>
      <c r="L65" s="297">
        <v>0.50060571272925491</v>
      </c>
      <c r="M65" s="297">
        <v>0.50788100320529328</v>
      </c>
      <c r="N65" s="297">
        <v>0.51941445278382636</v>
      </c>
      <c r="O65" s="297">
        <v>0.65584695810104165</v>
      </c>
      <c r="P65" s="297">
        <v>0.44200753209505672</v>
      </c>
      <c r="Q65" s="297">
        <v>0.33842103213277619</v>
      </c>
      <c r="R65" s="297">
        <v>0.15879024215119811</v>
      </c>
      <c r="S65" s="297">
        <v>0.18307181089305219</v>
      </c>
      <c r="T65" s="297">
        <v>0.2362049677040359</v>
      </c>
      <c r="U65" s="297">
        <v>0.1160201489064451</v>
      </c>
      <c r="V65" s="297">
        <v>0.13139605981043051</v>
      </c>
      <c r="W65" s="297">
        <v>0.17983659609454469</v>
      </c>
      <c r="DA65" s="122" t="s">
        <v>1637</v>
      </c>
    </row>
    <row r="66" spans="1:105" ht="12" customHeight="1" x14ac:dyDescent="0.25">
      <c r="A66" s="59" t="s">
        <v>162</v>
      </c>
      <c r="B66" s="297">
        <v>1.8352310565769949</v>
      </c>
      <c r="C66" s="297">
        <v>2.0500699579634749</v>
      </c>
      <c r="D66" s="297">
        <v>2.4073596317634269</v>
      </c>
      <c r="E66" s="297">
        <v>2.630937373877547</v>
      </c>
      <c r="F66" s="297">
        <v>2.9455517608178021</v>
      </c>
      <c r="G66" s="297">
        <v>2.750833048707598</v>
      </c>
      <c r="H66" s="297">
        <v>2.682251109247229</v>
      </c>
      <c r="I66" s="297">
        <v>2.6196264148271058</v>
      </c>
      <c r="J66" s="297">
        <v>2.9232449134292851</v>
      </c>
      <c r="K66" s="297">
        <v>2.197265431068482</v>
      </c>
      <c r="L66" s="297">
        <v>2.0834130681800929</v>
      </c>
      <c r="M66" s="297">
        <v>2.2350087025419429</v>
      </c>
      <c r="N66" s="297">
        <v>1.6910901057108561</v>
      </c>
      <c r="O66" s="297">
        <v>1.800641859195891</v>
      </c>
      <c r="P66" s="297">
        <v>1.6770734492232211</v>
      </c>
      <c r="Q66" s="297">
        <v>1.6878543688970129</v>
      </c>
      <c r="R66" s="297">
        <v>1.7373965797844539</v>
      </c>
      <c r="S66" s="297">
        <v>1.9553536550365369</v>
      </c>
      <c r="T66" s="297">
        <v>2.1512380185498201</v>
      </c>
      <c r="U66" s="297">
        <v>2.284913856487679</v>
      </c>
      <c r="V66" s="297">
        <v>2.3716946747206018</v>
      </c>
      <c r="W66" s="297">
        <v>2.3420966104970469</v>
      </c>
      <c r="DA66" s="122" t="s">
        <v>1638</v>
      </c>
    </row>
    <row r="67" spans="1:105" ht="12" customHeight="1" x14ac:dyDescent="0.25">
      <c r="A67" s="60" t="s">
        <v>1508</v>
      </c>
      <c r="B67" s="264">
        <v>8.853267413460312</v>
      </c>
      <c r="C67" s="264">
        <v>8.9708903590734685</v>
      </c>
      <c r="D67" s="264">
        <v>9.6469185388983778</v>
      </c>
      <c r="E67" s="264">
        <v>9.7849335535115483</v>
      </c>
      <c r="F67" s="264">
        <v>10.17496368405118</v>
      </c>
      <c r="G67" s="264">
        <v>9.7698855377532094</v>
      </c>
      <c r="H67" s="264">
        <v>9.597016755854904</v>
      </c>
      <c r="I67" s="264">
        <v>14.38315969053018</v>
      </c>
      <c r="J67" s="264">
        <v>16.67807163112824</v>
      </c>
      <c r="K67" s="264">
        <v>13.30772862745677</v>
      </c>
      <c r="L67" s="264">
        <v>15.91527069048527</v>
      </c>
      <c r="M67" s="264">
        <v>16.515999325614342</v>
      </c>
      <c r="N67" s="264">
        <v>16.049519804698139</v>
      </c>
      <c r="O67" s="264">
        <v>13.52857437360791</v>
      </c>
      <c r="P67" s="264">
        <v>14.02810919145673</v>
      </c>
      <c r="Q67" s="264">
        <v>18.92548848639785</v>
      </c>
      <c r="R67" s="264">
        <v>20.074607363986861</v>
      </c>
      <c r="S67" s="264">
        <v>21.038327002328721</v>
      </c>
      <c r="T67" s="264">
        <v>17.59774785120667</v>
      </c>
      <c r="U67" s="264">
        <v>15.644392462760941</v>
      </c>
      <c r="V67" s="264">
        <v>16.682459843998899</v>
      </c>
      <c r="W67" s="264">
        <v>19.295927676176479</v>
      </c>
      <c r="DA67" s="72" t="s">
        <v>1639</v>
      </c>
    </row>
    <row r="68" spans="1:105" ht="12" customHeight="1" x14ac:dyDescent="0.25">
      <c r="A68" s="147" t="s">
        <v>30</v>
      </c>
      <c r="B68" s="231">
        <v>0.1070439624276472</v>
      </c>
      <c r="C68" s="231">
        <v>0.1495033377670883</v>
      </c>
      <c r="D68" s="231">
        <v>0.16766290221760319</v>
      </c>
      <c r="E68" s="231">
        <v>0.16150029367364849</v>
      </c>
      <c r="F68" s="231">
        <v>0.1988862506802164</v>
      </c>
      <c r="G68" s="231">
        <v>0.18592373507375351</v>
      </c>
      <c r="H68" s="231">
        <v>0.15554868397234189</v>
      </c>
      <c r="I68" s="231">
        <v>0.1007329212584902</v>
      </c>
      <c r="J68" s="231">
        <v>0.1157309729532158</v>
      </c>
      <c r="K68" s="231">
        <v>6.3962573020403618E-2</v>
      </c>
      <c r="L68" s="231">
        <v>7.63722023686981E-2</v>
      </c>
      <c r="M68" s="231">
        <v>6.3697136139631058E-2</v>
      </c>
      <c r="N68" s="231">
        <v>3.9256036684620667E-2</v>
      </c>
      <c r="O68" s="231">
        <v>3.5211482522381717E-2</v>
      </c>
      <c r="P68" s="231">
        <v>3.4893322548515911E-2</v>
      </c>
      <c r="Q68" s="231">
        <v>1.6161750892337259E-2</v>
      </c>
      <c r="R68" s="231">
        <v>1.7057185298523399E-2</v>
      </c>
      <c r="S68" s="231">
        <v>2.562363962409768E-2</v>
      </c>
      <c r="T68" s="231">
        <v>2.8458092636841441E-2</v>
      </c>
      <c r="U68" s="231">
        <v>2.4395193637846101E-2</v>
      </c>
      <c r="V68" s="231">
        <v>1.9410772906142529E-2</v>
      </c>
      <c r="W68" s="231">
        <v>1.623162068714205E-2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2.737294905356337E-2</v>
      </c>
      <c r="C70" s="231">
        <v>3.4914184580483107E-2</v>
      </c>
      <c r="D70" s="231">
        <v>4.3495569955815473E-2</v>
      </c>
      <c r="E70" s="231">
        <v>4.4613498661670942E-2</v>
      </c>
      <c r="F70" s="231">
        <v>7.1393047792685016E-2</v>
      </c>
      <c r="G70" s="231">
        <v>5.6224945810463473E-2</v>
      </c>
      <c r="H70" s="231">
        <v>4.8632461340101983E-2</v>
      </c>
      <c r="I70" s="231">
        <v>3.4605298940387413E-2</v>
      </c>
      <c r="J70" s="231">
        <v>3.1802325618221577E-2</v>
      </c>
      <c r="K70" s="231">
        <v>1.7828100201054679E-2</v>
      </c>
      <c r="L70" s="231">
        <v>1.6159742735799849E-2</v>
      </c>
      <c r="M70" s="231">
        <v>1.4616527727508349E-2</v>
      </c>
      <c r="N70" s="231">
        <v>1.6401098158165511E-2</v>
      </c>
      <c r="O70" s="231">
        <v>1.431586057418466E-2</v>
      </c>
      <c r="P70" s="231">
        <v>1.193684764726184E-2</v>
      </c>
      <c r="Q70" s="231">
        <v>7.5043665751651249E-3</v>
      </c>
      <c r="R70" s="231">
        <v>6.8354509338357881E-3</v>
      </c>
      <c r="S70" s="231">
        <v>1.198717448938858E-2</v>
      </c>
      <c r="T70" s="231">
        <v>1.380705975783585E-2</v>
      </c>
      <c r="U70" s="231">
        <v>1.3498816834784979E-2</v>
      </c>
      <c r="V70" s="231">
        <v>1.329726677383495E-2</v>
      </c>
      <c r="W70" s="231">
        <v>1.209822702556774E-2</v>
      </c>
      <c r="DA70" s="73" t="s">
        <v>1642</v>
      </c>
    </row>
    <row r="71" spans="1:105" ht="12" customHeight="1" x14ac:dyDescent="0.25">
      <c r="A71" s="147" t="s">
        <v>160</v>
      </c>
      <c r="B71" s="231">
        <v>2.1412734540354372E-2</v>
      </c>
      <c r="C71" s="231">
        <v>2.4978436177201E-2</v>
      </c>
      <c r="D71" s="231">
        <v>2.9558000241277329E-2</v>
      </c>
      <c r="E71" s="231">
        <v>3.3540913596583927E-2</v>
      </c>
      <c r="F71" s="231">
        <v>3.849749698756591E-2</v>
      </c>
      <c r="G71" s="231">
        <v>3.3980642733977363E-2</v>
      </c>
      <c r="H71" s="231">
        <v>2.988802803177102E-2</v>
      </c>
      <c r="I71" s="231">
        <v>2.287732859516561E-2</v>
      </c>
      <c r="J71" s="231">
        <v>1.9609923923763799E-2</v>
      </c>
      <c r="K71" s="231">
        <v>1.909372044103105E-2</v>
      </c>
      <c r="L71" s="231">
        <v>1.6478082586182191E-2</v>
      </c>
      <c r="M71" s="231">
        <v>1.585313769499605E-2</v>
      </c>
      <c r="N71" s="231">
        <v>1.3021818273102141E-2</v>
      </c>
      <c r="O71" s="231">
        <v>1.0310239632021909E-2</v>
      </c>
      <c r="P71" s="231">
        <v>1.0737413935878371E-2</v>
      </c>
      <c r="Q71" s="231">
        <v>5.7809600378160098E-3</v>
      </c>
      <c r="R71" s="231">
        <v>5.670617140729823E-3</v>
      </c>
      <c r="S71" s="231">
        <v>5.0628343240606798E-3</v>
      </c>
      <c r="T71" s="231">
        <v>8.5184651751609199E-3</v>
      </c>
      <c r="U71" s="231">
        <v>6.0623819705069616E-3</v>
      </c>
      <c r="V71" s="231">
        <v>5.9747788479252344E-3</v>
      </c>
      <c r="W71" s="231">
        <v>4.8307583239855763E-3</v>
      </c>
      <c r="DA71" s="73" t="s">
        <v>1643</v>
      </c>
    </row>
    <row r="72" spans="1:105" ht="12" customHeight="1" x14ac:dyDescent="0.25">
      <c r="A72" s="147" t="s">
        <v>70</v>
      </c>
      <c r="B72" s="231">
        <v>1.6971028012818419E-2</v>
      </c>
      <c r="C72" s="231">
        <v>1.7499540929657099E-2</v>
      </c>
      <c r="D72" s="231">
        <v>2.4525705461689671E-2</v>
      </c>
      <c r="E72" s="231">
        <v>2.375846812875192E-2</v>
      </c>
      <c r="F72" s="231">
        <v>2.8802732614991191E-2</v>
      </c>
      <c r="G72" s="231">
        <v>2.516145358495071E-2</v>
      </c>
      <c r="H72" s="231">
        <v>2.3639805720293089E-2</v>
      </c>
      <c r="I72" s="231">
        <v>1.4861853823635401E-2</v>
      </c>
      <c r="J72" s="231">
        <v>1.621922701332754E-2</v>
      </c>
      <c r="K72" s="231">
        <v>1.483301724613491E-2</v>
      </c>
      <c r="L72" s="231">
        <v>1.0803969626466179E-2</v>
      </c>
      <c r="M72" s="231">
        <v>9.7762997543975761E-3</v>
      </c>
      <c r="N72" s="231">
        <v>7.8316314390618497E-3</v>
      </c>
      <c r="O72" s="231">
        <v>1.0257204782532191E-2</v>
      </c>
      <c r="P72" s="231">
        <v>6.3443751997751176E-3</v>
      </c>
      <c r="Q72" s="231">
        <v>2.8791537167504599E-3</v>
      </c>
      <c r="R72" s="231">
        <v>1.2116625626254159E-3</v>
      </c>
      <c r="S72" s="231">
        <v>1.624939897149767E-3</v>
      </c>
      <c r="T72" s="231">
        <v>2.6514648952276391E-3</v>
      </c>
      <c r="U72" s="231">
        <v>1.2961065663422619E-3</v>
      </c>
      <c r="V72" s="231">
        <v>1.279535563553712E-3</v>
      </c>
      <c r="W72" s="231">
        <v>1.5488838154647569E-3</v>
      </c>
      <c r="DA72" s="73" t="s">
        <v>1644</v>
      </c>
    </row>
    <row r="73" spans="1:105" ht="12" customHeight="1" x14ac:dyDescent="0.25">
      <c r="A73" s="147" t="s">
        <v>34</v>
      </c>
      <c r="B73" s="231">
        <v>5.5305555809979957E-2</v>
      </c>
      <c r="C73" s="231">
        <v>3.8926443365871512E-2</v>
      </c>
      <c r="D73" s="231">
        <v>0.1022338580231302</v>
      </c>
      <c r="E73" s="231">
        <v>0.1164712846687192</v>
      </c>
      <c r="F73" s="231">
        <v>0.18036334660550399</v>
      </c>
      <c r="G73" s="231">
        <v>0.14974399925194351</v>
      </c>
      <c r="H73" s="231">
        <v>0.122976027832801</v>
      </c>
      <c r="I73" s="231">
        <v>7.605094122852632E-2</v>
      </c>
      <c r="J73" s="231">
        <v>6.9226458084055281E-2</v>
      </c>
      <c r="K73" s="231">
        <v>5.4339583999704337E-2</v>
      </c>
      <c r="L73" s="231">
        <v>6.0724345280490803E-2</v>
      </c>
      <c r="M73" s="231">
        <v>7.0300285794890796E-2</v>
      </c>
      <c r="N73" s="231">
        <v>7.5990499390891156E-2</v>
      </c>
      <c r="O73" s="231">
        <v>7.7541252830310631E-2</v>
      </c>
      <c r="P73" s="231">
        <v>7.2294040498165762E-2</v>
      </c>
      <c r="Q73" s="231">
        <v>4.2819188130807068E-2</v>
      </c>
      <c r="R73" s="231">
        <v>4.4983237657062428E-2</v>
      </c>
      <c r="S73" s="231">
        <v>5.2270884744509478E-2</v>
      </c>
      <c r="T73" s="231">
        <v>6.0782394957439402E-2</v>
      </c>
      <c r="U73" s="231">
        <v>6.3081892120776639E-2</v>
      </c>
      <c r="V73" s="231">
        <v>6.4884164854087767E-2</v>
      </c>
      <c r="W73" s="231">
        <v>4.6591536164541592E-2</v>
      </c>
      <c r="DA73" s="73" t="s">
        <v>1645</v>
      </c>
    </row>
    <row r="74" spans="1:105" ht="12" customHeight="1" x14ac:dyDescent="0.25">
      <c r="A74" s="147" t="s">
        <v>162</v>
      </c>
      <c r="B74" s="231">
        <v>7.0451382215897307E-2</v>
      </c>
      <c r="C74" s="231">
        <v>9.1723482566650347E-2</v>
      </c>
      <c r="D74" s="231">
        <v>0.1082124768500463</v>
      </c>
      <c r="E74" s="231">
        <v>0.1168048477941253</v>
      </c>
      <c r="F74" s="231">
        <v>0.14232780273737439</v>
      </c>
      <c r="G74" s="231">
        <v>0.12925071856270601</v>
      </c>
      <c r="H74" s="231">
        <v>0.1190678601421033</v>
      </c>
      <c r="I74" s="231">
        <v>7.8574136250574703E-2</v>
      </c>
      <c r="J74" s="231">
        <v>8.3793682221719623E-2</v>
      </c>
      <c r="K74" s="231">
        <v>5.4334193712866637E-2</v>
      </c>
      <c r="L74" s="231">
        <v>4.5404572594506212E-2</v>
      </c>
      <c r="M74" s="231">
        <v>4.3443860809320133E-2</v>
      </c>
      <c r="N74" s="231">
        <v>2.5747888195111299E-2</v>
      </c>
      <c r="O74" s="231">
        <v>2.843744108132067E-2</v>
      </c>
      <c r="P74" s="231">
        <v>2.4307927190462899E-2</v>
      </c>
      <c r="Q74" s="231">
        <v>1.4500371650390181E-2</v>
      </c>
      <c r="R74" s="231">
        <v>1.3387315402557441E-2</v>
      </c>
      <c r="S74" s="231">
        <v>1.75257977985116E-2</v>
      </c>
      <c r="T74" s="231">
        <v>2.4384955848019221E-2</v>
      </c>
      <c r="U74" s="231">
        <v>2.5775896451370659E-2</v>
      </c>
      <c r="V74" s="231">
        <v>2.3225738774487661E-2</v>
      </c>
      <c r="W74" s="231">
        <v>2.0369587219396339E-2</v>
      </c>
      <c r="DA74" s="73" t="s">
        <v>1646</v>
      </c>
    </row>
    <row r="75" spans="1:105" ht="12" customHeight="1" x14ac:dyDescent="0.25">
      <c r="A75" s="147" t="s">
        <v>36</v>
      </c>
      <c r="B75" s="231">
        <v>8.5490508030920633</v>
      </c>
      <c r="C75" s="231">
        <v>8.6051074566059693</v>
      </c>
      <c r="D75" s="231">
        <v>9.1623416150087138</v>
      </c>
      <c r="E75" s="231">
        <v>9.2787204052640639</v>
      </c>
      <c r="F75" s="231">
        <v>9.5023602836410941</v>
      </c>
      <c r="G75" s="231">
        <v>9.1802159838286794</v>
      </c>
      <c r="H75" s="231">
        <v>9.0887170194219973</v>
      </c>
      <c r="I75" s="231">
        <v>8.8685062424838836</v>
      </c>
      <c r="J75" s="231">
        <v>7.8976473550883561</v>
      </c>
      <c r="K75" s="231">
        <v>7.4318381280143333</v>
      </c>
      <c r="L75" s="231">
        <v>8.0601132519437559</v>
      </c>
      <c r="M75" s="231">
        <v>8.5769579621079224</v>
      </c>
      <c r="N75" s="231">
        <v>8.209740423627105</v>
      </c>
      <c r="O75" s="231">
        <v>7.3340881495950336</v>
      </c>
      <c r="P75" s="231">
        <v>8.1836192659474314</v>
      </c>
      <c r="Q75" s="231">
        <v>12.660674034233089</v>
      </c>
      <c r="R75" s="231">
        <v>13.945457899257431</v>
      </c>
      <c r="S75" s="231">
        <v>14.54654993731304</v>
      </c>
      <c r="T75" s="231">
        <v>10.8503948064618</v>
      </c>
      <c r="U75" s="231">
        <v>9.7075050681914714</v>
      </c>
      <c r="V75" s="231">
        <v>10.91987313304095</v>
      </c>
      <c r="W75" s="231">
        <v>12.591830499793311</v>
      </c>
      <c r="DA75" s="73" t="s">
        <v>1647</v>
      </c>
    </row>
    <row r="76" spans="1:105" ht="12" customHeight="1" x14ac:dyDescent="0.25">
      <c r="A76" s="147" t="s">
        <v>73</v>
      </c>
      <c r="B76" s="231">
        <v>5.6589983079884509E-3</v>
      </c>
      <c r="C76" s="231">
        <v>8.2374770805470846E-3</v>
      </c>
      <c r="D76" s="231">
        <v>8.8884111401017016E-3</v>
      </c>
      <c r="E76" s="231">
        <v>9.5238417239867541E-3</v>
      </c>
      <c r="F76" s="231">
        <v>1.2332722991749111E-2</v>
      </c>
      <c r="G76" s="231">
        <v>9.3840589067367731E-3</v>
      </c>
      <c r="H76" s="231">
        <v>8.5468693934956236E-3</v>
      </c>
      <c r="I76" s="231">
        <v>3.4166095326790551E-3</v>
      </c>
      <c r="J76" s="231">
        <v>1.514943927867749E-2</v>
      </c>
      <c r="K76" s="231">
        <v>1.2235522962628391E-2</v>
      </c>
      <c r="L76" s="231">
        <v>1.8574617276991241E-2</v>
      </c>
      <c r="M76" s="231">
        <v>2.2012942945424011E-2</v>
      </c>
      <c r="N76" s="231">
        <v>2.7896482198697881E-2</v>
      </c>
      <c r="O76" s="231">
        <v>4.5138620004522581E-2</v>
      </c>
      <c r="P76" s="231">
        <v>4.5915840410924377E-2</v>
      </c>
      <c r="Q76" s="231">
        <v>2.8803969279933589E-2</v>
      </c>
      <c r="R76" s="231">
        <v>3.2431789781040873E-2</v>
      </c>
      <c r="S76" s="231">
        <v>3.798709938463618E-2</v>
      </c>
      <c r="T76" s="231">
        <v>4.1316469115678919E-2</v>
      </c>
      <c r="U76" s="231">
        <v>3.6883090006412197E-2</v>
      </c>
      <c r="V76" s="231">
        <v>4.0425949208192848E-2</v>
      </c>
      <c r="W76" s="231">
        <v>3.0240924236770429E-2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5.1835343584168374</v>
      </c>
      <c r="J77" s="231">
        <v>8.4288922469469085</v>
      </c>
      <c r="K77" s="231">
        <v>5.63926378785861</v>
      </c>
      <c r="L77" s="231">
        <v>7.6106399060723824</v>
      </c>
      <c r="M77" s="231">
        <v>7.6993411726402483</v>
      </c>
      <c r="N77" s="231">
        <v>7.63363392673139</v>
      </c>
      <c r="O77" s="231">
        <v>5.9732741225855994</v>
      </c>
      <c r="P77" s="231">
        <v>5.6380601580783161</v>
      </c>
      <c r="Q77" s="231">
        <v>6.1463646918815567</v>
      </c>
      <c r="R77" s="231">
        <v>6.0075722059530534</v>
      </c>
      <c r="S77" s="231">
        <v>6.3396946947533248</v>
      </c>
      <c r="T77" s="231">
        <v>6.5674341423586622</v>
      </c>
      <c r="U77" s="231">
        <v>5.765894016981429</v>
      </c>
      <c r="V77" s="231">
        <v>5.5940885040297186</v>
      </c>
      <c r="W77" s="231">
        <v>6.5721856389103062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52.31892201337336</v>
      </c>
      <c r="C79" s="263">
        <f t="shared" si="2"/>
        <v>58.388753326547516</v>
      </c>
      <c r="D79" s="263">
        <f t="shared" si="2"/>
        <v>69.10323533300712</v>
      </c>
      <c r="E79" s="263">
        <f t="shared" si="2"/>
        <v>71.130657100200793</v>
      </c>
      <c r="F79" s="263">
        <f t="shared" si="2"/>
        <v>82.76469248929935</v>
      </c>
      <c r="G79" s="263">
        <f t="shared" si="2"/>
        <v>76.572888537578081</v>
      </c>
      <c r="H79" s="263">
        <f t="shared" si="2"/>
        <v>70.702634780639301</v>
      </c>
      <c r="I79" s="263">
        <f t="shared" si="2"/>
        <v>69.413690255762035</v>
      </c>
      <c r="J79" s="263">
        <f t="shared" si="2"/>
        <v>77.533084882057551</v>
      </c>
      <c r="K79" s="263">
        <f t="shared" si="2"/>
        <v>57.731806355648082</v>
      </c>
      <c r="L79" s="263">
        <f t="shared" si="2"/>
        <v>65.127369670476142</v>
      </c>
      <c r="M79" s="263">
        <f t="shared" si="2"/>
        <v>65.893032116077904</v>
      </c>
      <c r="N79" s="263">
        <f t="shared" si="2"/>
        <v>60.087378627175006</v>
      </c>
      <c r="O79" s="263">
        <f t="shared" si="2"/>
        <v>56.837640249855689</v>
      </c>
      <c r="P79" s="263">
        <f t="shared" si="2"/>
        <v>56.035891299880021</v>
      </c>
      <c r="Q79" s="263">
        <f t="shared" si="2"/>
        <v>50.704683017045895</v>
      </c>
      <c r="R79" s="263">
        <f t="shared" si="2"/>
        <v>53.779225954243735</v>
      </c>
      <c r="S79" s="263">
        <f t="shared" si="2"/>
        <v>63.394781650166372</v>
      </c>
      <c r="T79" s="263">
        <f t="shared" si="2"/>
        <v>61.988758226581758</v>
      </c>
      <c r="U79" s="263">
        <f t="shared" si="2"/>
        <v>56.830094521873704</v>
      </c>
      <c r="V79" s="263">
        <f t="shared" si="2"/>
        <v>58.414616513817116</v>
      </c>
      <c r="W79" s="263">
        <f t="shared" si="2"/>
        <v>56.601042826966392</v>
      </c>
      <c r="DA79" s="70"/>
    </row>
    <row r="80" spans="1:105" ht="12" customHeight="1" x14ac:dyDescent="0.25">
      <c r="A80" s="60" t="s">
        <v>1523</v>
      </c>
      <c r="B80" s="264">
        <v>48.312605350364812</v>
      </c>
      <c r="C80" s="264">
        <v>53.735470134256708</v>
      </c>
      <c r="D80" s="264">
        <v>63.496681967891419</v>
      </c>
      <c r="E80" s="264">
        <v>65.126770230991923</v>
      </c>
      <c r="F80" s="264">
        <v>76.115382793087079</v>
      </c>
      <c r="G80" s="264">
        <v>70.056127779502944</v>
      </c>
      <c r="H80" s="264">
        <v>64.395554565945247</v>
      </c>
      <c r="I80" s="264">
        <v>63.362994864086971</v>
      </c>
      <c r="J80" s="264">
        <v>70.725115087197793</v>
      </c>
      <c r="K80" s="264">
        <v>52.066576077480462</v>
      </c>
      <c r="L80" s="264">
        <v>58.553332581099603</v>
      </c>
      <c r="M80" s="264">
        <v>58.828252606081087</v>
      </c>
      <c r="N80" s="264">
        <v>53.647780008592292</v>
      </c>
      <c r="O80" s="264">
        <v>50.772787134762112</v>
      </c>
      <c r="P80" s="264">
        <v>50.411028997912908</v>
      </c>
      <c r="Q80" s="264">
        <v>45.690255393439962</v>
      </c>
      <c r="R80" s="264">
        <v>47.993307214508008</v>
      </c>
      <c r="S80" s="264">
        <v>55.121334655873433</v>
      </c>
      <c r="T80" s="264">
        <v>53.799098068963112</v>
      </c>
      <c r="U80" s="264">
        <v>49.05604047825112</v>
      </c>
      <c r="V80" s="264">
        <v>50.673556201856698</v>
      </c>
      <c r="W80" s="264">
        <v>48.916938974061743</v>
      </c>
      <c r="DA80" s="72" t="s">
        <v>1651</v>
      </c>
    </row>
    <row r="81" spans="1:105" ht="12" customHeight="1" x14ac:dyDescent="0.25">
      <c r="A81" s="59" t="s">
        <v>30</v>
      </c>
      <c r="B81" s="232">
        <v>19.143484202045151</v>
      </c>
      <c r="C81" s="232">
        <v>24.523886763940169</v>
      </c>
      <c r="D81" s="232">
        <v>24.754580664788492</v>
      </c>
      <c r="E81" s="232">
        <v>23.53173274375143</v>
      </c>
      <c r="F81" s="232">
        <v>25.577597310418181</v>
      </c>
      <c r="G81" s="232">
        <v>25.029453711391561</v>
      </c>
      <c r="H81" s="232">
        <v>22.384422288984581</v>
      </c>
      <c r="I81" s="232">
        <v>21.93197342192785</v>
      </c>
      <c r="J81" s="232">
        <v>26.263822504622961</v>
      </c>
      <c r="K81" s="232">
        <v>15.99700618373941</v>
      </c>
      <c r="L81" s="232">
        <v>20.51884411514548</v>
      </c>
      <c r="M81" s="232">
        <v>17.63936796595943</v>
      </c>
      <c r="N81" s="232">
        <v>11.579523468538859</v>
      </c>
      <c r="O81" s="232">
        <v>9.1302498072091716</v>
      </c>
      <c r="P81" s="232">
        <v>9.5837561462598639</v>
      </c>
      <c r="Q81" s="232">
        <v>7.037971735779915</v>
      </c>
      <c r="R81" s="232">
        <v>7.5697551044961511</v>
      </c>
      <c r="S81" s="232">
        <v>10.40113799207055</v>
      </c>
      <c r="T81" s="232">
        <v>9.6013850506364946</v>
      </c>
      <c r="U81" s="232">
        <v>7.9411335327215014</v>
      </c>
      <c r="V81" s="232">
        <v>6.5896078673512317</v>
      </c>
      <c r="W81" s="232">
        <v>6.8456185995134691</v>
      </c>
      <c r="DA81" s="71" t="s">
        <v>1652</v>
      </c>
    </row>
    <row r="82" spans="1:105" ht="12" customHeight="1" x14ac:dyDescent="0.25">
      <c r="A82" s="59" t="s">
        <v>33</v>
      </c>
      <c r="B82" s="297">
        <v>4.0131487471121714</v>
      </c>
      <c r="C82" s="297">
        <v>4.695103579429178</v>
      </c>
      <c r="D82" s="297">
        <v>5.264637601413372</v>
      </c>
      <c r="E82" s="297">
        <v>5.3290737960939261</v>
      </c>
      <c r="F82" s="297">
        <v>7.5268934487650014</v>
      </c>
      <c r="G82" s="297">
        <v>6.205123671870945</v>
      </c>
      <c r="H82" s="297">
        <v>5.7373409624274307</v>
      </c>
      <c r="I82" s="297">
        <v>6.1766607449094346</v>
      </c>
      <c r="J82" s="297">
        <v>5.9165981186039804</v>
      </c>
      <c r="K82" s="297">
        <v>3.6552973700188192</v>
      </c>
      <c r="L82" s="297">
        <v>3.5592367801412821</v>
      </c>
      <c r="M82" s="297">
        <v>3.3182735765613711</v>
      </c>
      <c r="N82" s="297">
        <v>3.9660850669544878</v>
      </c>
      <c r="O82" s="297">
        <v>3.043131154386375</v>
      </c>
      <c r="P82" s="297">
        <v>2.687744249791451</v>
      </c>
      <c r="Q82" s="297">
        <v>2.679032677874889</v>
      </c>
      <c r="R82" s="297">
        <v>2.4868322628672508</v>
      </c>
      <c r="S82" s="297">
        <v>3.999017178088379</v>
      </c>
      <c r="T82" s="297">
        <v>3.8188637455289012</v>
      </c>
      <c r="U82" s="297">
        <v>3.6022910109412338</v>
      </c>
      <c r="V82" s="297">
        <v>3.7302629690783662</v>
      </c>
      <c r="W82" s="297">
        <v>4.1828992510846614</v>
      </c>
      <c r="DA82" s="122" t="s">
        <v>1653</v>
      </c>
    </row>
    <row r="83" spans="1:105" ht="12" customHeight="1" x14ac:dyDescent="0.25">
      <c r="A83" s="59" t="s">
        <v>160</v>
      </c>
      <c r="B83" s="297">
        <v>3.2440932700273999</v>
      </c>
      <c r="C83" s="297">
        <v>3.4710914054400099</v>
      </c>
      <c r="D83" s="297">
        <v>3.6970560474420009</v>
      </c>
      <c r="E83" s="297">
        <v>4.1401671061958849</v>
      </c>
      <c r="F83" s="297">
        <v>4.1942070926186954</v>
      </c>
      <c r="G83" s="297">
        <v>3.8753462936475982</v>
      </c>
      <c r="H83" s="297">
        <v>3.6436713923285189</v>
      </c>
      <c r="I83" s="297">
        <v>4.2196262376784723</v>
      </c>
      <c r="J83" s="297">
        <v>3.770045841543515</v>
      </c>
      <c r="K83" s="297">
        <v>4.0454397571130212</v>
      </c>
      <c r="L83" s="297">
        <v>3.750478190364277</v>
      </c>
      <c r="M83" s="297">
        <v>3.7191246705200549</v>
      </c>
      <c r="N83" s="297">
        <v>3.2540053182954982</v>
      </c>
      <c r="O83" s="297">
        <v>2.264798144311249</v>
      </c>
      <c r="P83" s="297">
        <v>2.498362872502395</v>
      </c>
      <c r="Q83" s="297">
        <v>2.1326592408211238</v>
      </c>
      <c r="R83" s="297">
        <v>2.1319017208936328</v>
      </c>
      <c r="S83" s="297">
        <v>1.745370733335849</v>
      </c>
      <c r="T83" s="297">
        <v>2.4347358028036088</v>
      </c>
      <c r="U83" s="297">
        <v>1.6717984462653681</v>
      </c>
      <c r="V83" s="297">
        <v>1.7283141321841211</v>
      </c>
      <c r="W83" s="297">
        <v>1.7259512165689259</v>
      </c>
      <c r="DA83" s="122" t="s">
        <v>1654</v>
      </c>
    </row>
    <row r="84" spans="1:105" ht="12" customHeight="1" x14ac:dyDescent="0.25">
      <c r="A84" s="59" t="s">
        <v>70</v>
      </c>
      <c r="B84" s="297">
        <v>2.6385457900421589</v>
      </c>
      <c r="C84" s="297">
        <v>2.4955297244642889</v>
      </c>
      <c r="D84" s="297">
        <v>3.1480221584763268</v>
      </c>
      <c r="E84" s="297">
        <v>3.0095163289153009</v>
      </c>
      <c r="F84" s="297">
        <v>3.2202260245913981</v>
      </c>
      <c r="G84" s="297">
        <v>2.944760235965195</v>
      </c>
      <c r="H84" s="297">
        <v>2.9574753265368492</v>
      </c>
      <c r="I84" s="297">
        <v>2.8130467221450548</v>
      </c>
      <c r="J84" s="297">
        <v>3.1998981898560199</v>
      </c>
      <c r="K84" s="297">
        <v>3.2250760966764109</v>
      </c>
      <c r="L84" s="297">
        <v>2.5234726947779209</v>
      </c>
      <c r="M84" s="297">
        <v>2.3536143335700919</v>
      </c>
      <c r="N84" s="297">
        <v>2.0083257442031428</v>
      </c>
      <c r="O84" s="297">
        <v>2.3121981717314011</v>
      </c>
      <c r="P84" s="297">
        <v>1.514886050105321</v>
      </c>
      <c r="Q84" s="297">
        <v>1.0899878074774489</v>
      </c>
      <c r="R84" s="297">
        <v>0.46747009070116041</v>
      </c>
      <c r="S84" s="297">
        <v>0.57486591834753731</v>
      </c>
      <c r="T84" s="297">
        <v>0.77769920937577752</v>
      </c>
      <c r="U84" s="297">
        <v>0.36678926617328661</v>
      </c>
      <c r="V84" s="297">
        <v>0.38025444576071998</v>
      </c>
      <c r="W84" s="297">
        <v>0.56789406944409349</v>
      </c>
      <c r="DA84" s="122" t="s">
        <v>1655</v>
      </c>
    </row>
    <row r="85" spans="1:105" ht="12" customHeight="1" x14ac:dyDescent="0.25">
      <c r="A85" s="59" t="s">
        <v>34</v>
      </c>
      <c r="B85" s="297">
        <v>8.3889077400980909</v>
      </c>
      <c r="C85" s="297">
        <v>5.4157796731679904</v>
      </c>
      <c r="D85" s="297">
        <v>12.80239416216094</v>
      </c>
      <c r="E85" s="297">
        <v>14.39386105985364</v>
      </c>
      <c r="F85" s="297">
        <v>19.673476887766238</v>
      </c>
      <c r="G85" s="297">
        <v>17.0979409453617</v>
      </c>
      <c r="H85" s="297">
        <v>15.00990210845281</v>
      </c>
      <c r="I85" s="297">
        <v>14.043932232728499</v>
      </c>
      <c r="J85" s="297">
        <v>13.32472614027118</v>
      </c>
      <c r="K85" s="297">
        <v>11.526751905829521</v>
      </c>
      <c r="L85" s="297">
        <v>13.83752020391656</v>
      </c>
      <c r="M85" s="297">
        <v>16.511938159155349</v>
      </c>
      <c r="N85" s="297">
        <v>19.011718910618711</v>
      </c>
      <c r="O85" s="297">
        <v>17.053322791022641</v>
      </c>
      <c r="P85" s="297">
        <v>16.841228849853419</v>
      </c>
      <c r="Q85" s="297">
        <v>15.815225478939309</v>
      </c>
      <c r="R85" s="297">
        <v>16.93179579847197</v>
      </c>
      <c r="S85" s="297">
        <v>18.041360412180161</v>
      </c>
      <c r="T85" s="297">
        <v>17.393370812612201</v>
      </c>
      <c r="U85" s="297">
        <v>17.416496230756209</v>
      </c>
      <c r="V85" s="297">
        <v>18.81225382726425</v>
      </c>
      <c r="W85" s="297">
        <v>16.666165610355481</v>
      </c>
      <c r="DA85" s="122" t="s">
        <v>1656</v>
      </c>
    </row>
    <row r="86" spans="1:105" ht="12" customHeight="1" x14ac:dyDescent="0.25">
      <c r="A86" s="59" t="s">
        <v>162</v>
      </c>
      <c r="B86" s="297">
        <v>9.9191102257878132</v>
      </c>
      <c r="C86" s="297">
        <v>11.84522569663374</v>
      </c>
      <c r="D86" s="297">
        <v>12.57825291571808</v>
      </c>
      <c r="E86" s="297">
        <v>13.398798307312751</v>
      </c>
      <c r="F86" s="297">
        <v>14.41017054053642</v>
      </c>
      <c r="G86" s="297">
        <v>13.69852770943328</v>
      </c>
      <c r="H86" s="297">
        <v>13.489581887549621</v>
      </c>
      <c r="I86" s="297">
        <v>13.468222694853839</v>
      </c>
      <c r="J86" s="297">
        <v>14.97076512474931</v>
      </c>
      <c r="K86" s="297">
        <v>10.698192411863159</v>
      </c>
      <c r="L86" s="297">
        <v>9.6037657902302396</v>
      </c>
      <c r="M86" s="297">
        <v>9.4714379361857528</v>
      </c>
      <c r="N86" s="297">
        <v>5.9792985975620478</v>
      </c>
      <c r="O86" s="297">
        <v>5.8051474411445367</v>
      </c>
      <c r="P86" s="297">
        <v>5.256125757229352</v>
      </c>
      <c r="Q86" s="297">
        <v>4.9712160071003817</v>
      </c>
      <c r="R86" s="297">
        <v>4.6772690064343188</v>
      </c>
      <c r="S86" s="297">
        <v>5.6147932553281423</v>
      </c>
      <c r="T86" s="297">
        <v>6.4770084344699868</v>
      </c>
      <c r="U86" s="297">
        <v>6.6056627708517741</v>
      </c>
      <c r="V86" s="297">
        <v>6.2764504471516478</v>
      </c>
      <c r="W86" s="297">
        <v>6.7632810180670164</v>
      </c>
      <c r="DA86" s="122" t="s">
        <v>1657</v>
      </c>
    </row>
    <row r="87" spans="1:105" ht="12" customHeight="1" x14ac:dyDescent="0.25">
      <c r="A87" s="59" t="s">
        <v>73</v>
      </c>
      <c r="B87" s="297">
        <v>0.96531537525202704</v>
      </c>
      <c r="C87" s="297">
        <v>1.288853291181318</v>
      </c>
      <c r="D87" s="297">
        <v>1.2517384178922051</v>
      </c>
      <c r="E87" s="297">
        <v>1.323620888869002</v>
      </c>
      <c r="F87" s="297">
        <v>1.512811488391145</v>
      </c>
      <c r="G87" s="297">
        <v>1.204975211832662</v>
      </c>
      <c r="H87" s="297">
        <v>1.1731605996654431</v>
      </c>
      <c r="I87" s="297">
        <v>0.70953280984381872</v>
      </c>
      <c r="J87" s="297">
        <v>3.2792591675508351</v>
      </c>
      <c r="K87" s="297">
        <v>2.9188123522401281</v>
      </c>
      <c r="L87" s="297">
        <v>4.7600148065238272</v>
      </c>
      <c r="M87" s="297">
        <v>5.814495964129053</v>
      </c>
      <c r="N87" s="297">
        <v>7.8488229024195402</v>
      </c>
      <c r="O87" s="297">
        <v>11.16393962495674</v>
      </c>
      <c r="P87" s="297">
        <v>12.0289250721711</v>
      </c>
      <c r="Q87" s="297">
        <v>11.96416244544689</v>
      </c>
      <c r="R87" s="297">
        <v>13.72828323064352</v>
      </c>
      <c r="S87" s="297">
        <v>14.7447891665228</v>
      </c>
      <c r="T87" s="297">
        <v>13.296035013536139</v>
      </c>
      <c r="U87" s="297">
        <v>11.45186922054174</v>
      </c>
      <c r="V87" s="297">
        <v>13.156412513066361</v>
      </c>
      <c r="W87" s="297">
        <v>12.1651292090281</v>
      </c>
      <c r="DA87" s="122" t="s">
        <v>1658</v>
      </c>
    </row>
    <row r="88" spans="1:105" ht="12" customHeight="1" x14ac:dyDescent="0.25">
      <c r="A88" s="60" t="s">
        <v>1532</v>
      </c>
      <c r="B88" s="264">
        <v>4.0063166630085476</v>
      </c>
      <c r="C88" s="264">
        <v>4.65328319229081</v>
      </c>
      <c r="D88" s="264">
        <v>5.6065533651157029</v>
      </c>
      <c r="E88" s="264">
        <v>6.0038868692088743</v>
      </c>
      <c r="F88" s="264">
        <v>6.6493096962122706</v>
      </c>
      <c r="G88" s="264">
        <v>6.5167607580751339</v>
      </c>
      <c r="H88" s="264">
        <v>6.3070802146940492</v>
      </c>
      <c r="I88" s="264">
        <v>6.050695391675065</v>
      </c>
      <c r="J88" s="264">
        <v>6.8079697948597557</v>
      </c>
      <c r="K88" s="264">
        <v>5.665230278167618</v>
      </c>
      <c r="L88" s="264">
        <v>6.5740370893765441</v>
      </c>
      <c r="M88" s="264">
        <v>7.064779509996816</v>
      </c>
      <c r="N88" s="264">
        <v>6.4395986185827159</v>
      </c>
      <c r="O88" s="264">
        <v>6.0648531150935776</v>
      </c>
      <c r="P88" s="264">
        <v>5.6248623019671129</v>
      </c>
      <c r="Q88" s="264">
        <v>5.0144276236059317</v>
      </c>
      <c r="R88" s="264">
        <v>5.7859187397357248</v>
      </c>
      <c r="S88" s="264">
        <v>8.2734469942929394</v>
      </c>
      <c r="T88" s="264">
        <v>8.189660157618647</v>
      </c>
      <c r="U88" s="264">
        <v>7.7740540436225851</v>
      </c>
      <c r="V88" s="264">
        <v>7.7410603119604202</v>
      </c>
      <c r="W88" s="264">
        <v>7.6841038529046468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7.3267977823349035</v>
      </c>
      <c r="C89" s="263">
        <f t="shared" si="3"/>
        <v>8.3762714200709176</v>
      </c>
      <c r="D89" s="263">
        <f t="shared" si="3"/>
        <v>9.9380399412083236</v>
      </c>
      <c r="E89" s="263">
        <f t="shared" si="3"/>
        <v>10.452265587948213</v>
      </c>
      <c r="F89" s="263">
        <f t="shared" si="3"/>
        <v>11.82852629000703</v>
      </c>
      <c r="G89" s="263">
        <f t="shared" si="3"/>
        <v>11.27117639324063</v>
      </c>
      <c r="H89" s="263">
        <f t="shared" si="3"/>
        <v>10.692872883533507</v>
      </c>
      <c r="I89" s="263">
        <f t="shared" si="3"/>
        <v>10.396083846515204</v>
      </c>
      <c r="J89" s="263">
        <f t="shared" si="3"/>
        <v>11.633019741557902</v>
      </c>
      <c r="K89" s="263">
        <f t="shared" si="3"/>
        <v>9.1799247575815102</v>
      </c>
      <c r="L89" s="263">
        <f t="shared" si="3"/>
        <v>10.43035245545633</v>
      </c>
      <c r="M89" s="263">
        <f t="shared" si="3"/>
        <v>10.888238822428825</v>
      </c>
      <c r="N89" s="263">
        <f t="shared" si="3"/>
        <v>9.8112790573797302</v>
      </c>
      <c r="O89" s="263">
        <f t="shared" si="3"/>
        <v>9.193624787222813</v>
      </c>
      <c r="P89" s="263">
        <f t="shared" si="3"/>
        <v>8.6949294534909871</v>
      </c>
      <c r="Q89" s="263">
        <f t="shared" si="3"/>
        <v>7.763453629700062</v>
      </c>
      <c r="R89" s="263">
        <f t="shared" si="3"/>
        <v>8.6427240007795199</v>
      </c>
      <c r="S89" s="263">
        <f t="shared" si="3"/>
        <v>11.630583859571304</v>
      </c>
      <c r="T89" s="263">
        <f t="shared" si="3"/>
        <v>11.530691430291906</v>
      </c>
      <c r="U89" s="263">
        <f t="shared" si="3"/>
        <v>10.821626374678383</v>
      </c>
      <c r="V89" s="263">
        <f t="shared" si="3"/>
        <v>10.89990889737502</v>
      </c>
      <c r="W89" s="263">
        <f t="shared" si="3"/>
        <v>10.756823649735352</v>
      </c>
      <c r="DA89" s="70"/>
    </row>
    <row r="90" spans="1:105" ht="12" customHeight="1" x14ac:dyDescent="0.25">
      <c r="A90" s="60" t="s">
        <v>1535</v>
      </c>
      <c r="B90" s="264">
        <v>3.5813126550367871</v>
      </c>
      <c r="C90" s="264">
        <v>4.0259405661080798</v>
      </c>
      <c r="D90" s="264">
        <v>4.6965016378744444</v>
      </c>
      <c r="E90" s="264">
        <v>4.8392622070034568</v>
      </c>
      <c r="F90" s="264">
        <v>5.6121203818280563</v>
      </c>
      <c r="G90" s="264">
        <v>5.1786898150077274</v>
      </c>
      <c r="H90" s="264">
        <v>4.7964155817602094</v>
      </c>
      <c r="I90" s="264">
        <v>4.7393194153402689</v>
      </c>
      <c r="J90" s="264">
        <v>5.2682833119134678</v>
      </c>
      <c r="K90" s="264">
        <v>3.883529705858034</v>
      </c>
      <c r="L90" s="264">
        <v>4.2843185256083034</v>
      </c>
      <c r="M90" s="264">
        <v>4.2834122926999889</v>
      </c>
      <c r="N90" s="264">
        <v>3.79093097197438</v>
      </c>
      <c r="O90" s="264">
        <v>3.5236243722351008</v>
      </c>
      <c r="P90" s="264">
        <v>3.436274217961814</v>
      </c>
      <c r="Q90" s="264">
        <v>3.0754906787073431</v>
      </c>
      <c r="R90" s="264">
        <v>3.2334979184953232</v>
      </c>
      <c r="S90" s="264">
        <v>3.8957802294101831</v>
      </c>
      <c r="T90" s="264">
        <v>3.8742196887517011</v>
      </c>
      <c r="U90" s="264">
        <v>3.5537026810644399</v>
      </c>
      <c r="V90" s="264">
        <v>3.63266956919712</v>
      </c>
      <c r="W90" s="264">
        <v>3.5729939331758009</v>
      </c>
      <c r="DA90" s="72" t="s">
        <v>1660</v>
      </c>
    </row>
    <row r="91" spans="1:105" ht="12" customHeight="1" x14ac:dyDescent="0.25">
      <c r="A91" s="59" t="s">
        <v>30</v>
      </c>
      <c r="B91" s="232">
        <v>1.584872117760231</v>
      </c>
      <c r="C91" s="232">
        <v>1.899196279239711</v>
      </c>
      <c r="D91" s="232">
        <v>2.1199783797296909</v>
      </c>
      <c r="E91" s="232">
        <v>2.067539308776881</v>
      </c>
      <c r="F91" s="232">
        <v>2.3394431233298181</v>
      </c>
      <c r="G91" s="232">
        <v>2.2490386500747941</v>
      </c>
      <c r="H91" s="232">
        <v>1.9915996547210491</v>
      </c>
      <c r="I91" s="232">
        <v>1.9088068742248681</v>
      </c>
      <c r="J91" s="232">
        <v>2.2947445538356401</v>
      </c>
      <c r="K91" s="232">
        <v>1.4701648615861329</v>
      </c>
      <c r="L91" s="232">
        <v>1.991782549209522</v>
      </c>
      <c r="M91" s="232">
        <v>1.8625224999243899</v>
      </c>
      <c r="N91" s="232">
        <v>1.4654209670471681</v>
      </c>
      <c r="O91" s="232">
        <v>1.2672198136770909</v>
      </c>
      <c r="P91" s="232">
        <v>1.368287306038847</v>
      </c>
      <c r="Q91" s="232">
        <v>1.0692396707933389</v>
      </c>
      <c r="R91" s="232">
        <v>1.258182529617369</v>
      </c>
      <c r="S91" s="232">
        <v>1.624871999343944</v>
      </c>
      <c r="T91" s="232">
        <v>1.426931403865908</v>
      </c>
      <c r="U91" s="232">
        <v>1.2291110949771169</v>
      </c>
      <c r="V91" s="232">
        <v>1.1219331262954431</v>
      </c>
      <c r="W91" s="232">
        <v>1.0607554671501469</v>
      </c>
      <c r="DA91" s="71" t="s">
        <v>1661</v>
      </c>
    </row>
    <row r="92" spans="1:105" ht="12" customHeight="1" x14ac:dyDescent="0.25">
      <c r="A92" s="59" t="s">
        <v>33</v>
      </c>
      <c r="B92" s="297">
        <v>0.40127877631974151</v>
      </c>
      <c r="C92" s="297">
        <v>0.43915053772851292</v>
      </c>
      <c r="D92" s="297">
        <v>0.54454281457248788</v>
      </c>
      <c r="E92" s="297">
        <v>0.56550870530956998</v>
      </c>
      <c r="F92" s="297">
        <v>0.83148842167104031</v>
      </c>
      <c r="G92" s="297">
        <v>0.67341638989133135</v>
      </c>
      <c r="H92" s="297">
        <v>0.61653041269407927</v>
      </c>
      <c r="I92" s="297">
        <v>0.64927057369437069</v>
      </c>
      <c r="J92" s="297">
        <v>0.6243615882561413</v>
      </c>
      <c r="K92" s="297">
        <v>0.40573057107190369</v>
      </c>
      <c r="L92" s="297">
        <v>0.4172857980009243</v>
      </c>
      <c r="M92" s="297">
        <v>0.42317342767567478</v>
      </c>
      <c r="N92" s="297">
        <v>0.60620767606749004</v>
      </c>
      <c r="O92" s="297">
        <v>0.51012623274388835</v>
      </c>
      <c r="P92" s="297">
        <v>0.46346525015373757</v>
      </c>
      <c r="Q92" s="297">
        <v>0.49157891722119929</v>
      </c>
      <c r="R92" s="297">
        <v>0.4992246332239636</v>
      </c>
      <c r="S92" s="297">
        <v>0.75264073076763383</v>
      </c>
      <c r="T92" s="297">
        <v>0.68547412362061722</v>
      </c>
      <c r="U92" s="297">
        <v>0.67340312427402083</v>
      </c>
      <c r="V92" s="297">
        <v>0.76264785063316465</v>
      </c>
      <c r="W92" s="297">
        <v>0.78283038958069584</v>
      </c>
      <c r="DA92" s="122" t="s">
        <v>1662</v>
      </c>
    </row>
    <row r="93" spans="1:105" ht="12" customHeight="1" x14ac:dyDescent="0.25">
      <c r="A93" s="59" t="s">
        <v>160</v>
      </c>
      <c r="B93" s="297">
        <v>0.30804585630638021</v>
      </c>
      <c r="C93" s="297">
        <v>0.30831552743292362</v>
      </c>
      <c r="D93" s="297">
        <v>0.36314552009866569</v>
      </c>
      <c r="E93" s="297">
        <v>0.41722136238935198</v>
      </c>
      <c r="F93" s="297">
        <v>0.43999872111838462</v>
      </c>
      <c r="G93" s="297">
        <v>0.39939705918186669</v>
      </c>
      <c r="H93" s="297">
        <v>0.37182976595321982</v>
      </c>
      <c r="I93" s="297">
        <v>0.42121813604302127</v>
      </c>
      <c r="J93" s="297">
        <v>0.37780860266028238</v>
      </c>
      <c r="K93" s="297">
        <v>0.42642421872331238</v>
      </c>
      <c r="L93" s="297">
        <v>0.41756536959783241</v>
      </c>
      <c r="M93" s="297">
        <v>0.45041001972008449</v>
      </c>
      <c r="N93" s="297">
        <v>0.47232264802049728</v>
      </c>
      <c r="O93" s="297">
        <v>0.36053513446597257</v>
      </c>
      <c r="P93" s="297">
        <v>0.40911542946713342</v>
      </c>
      <c r="Q93" s="297">
        <v>0.37161891617722809</v>
      </c>
      <c r="R93" s="297">
        <v>0.40642255300660302</v>
      </c>
      <c r="S93" s="297">
        <v>0.3119487451679907</v>
      </c>
      <c r="T93" s="297">
        <v>0.41502078706465789</v>
      </c>
      <c r="U93" s="297">
        <v>0.29678459584651429</v>
      </c>
      <c r="V93" s="297">
        <v>0.33605654136757029</v>
      </c>
      <c r="W93" s="297">
        <v>0.30674669673037291</v>
      </c>
      <c r="DA93" s="122" t="s">
        <v>1663</v>
      </c>
    </row>
    <row r="94" spans="1:105" ht="12" customHeight="1" x14ac:dyDescent="0.25">
      <c r="A94" s="59" t="s">
        <v>70</v>
      </c>
      <c r="B94" s="297">
        <v>0.25183378844659282</v>
      </c>
      <c r="C94" s="297">
        <v>0.22280217099919811</v>
      </c>
      <c r="D94" s="297">
        <v>0.31080626266601719</v>
      </c>
      <c r="E94" s="297">
        <v>0.30484052051390309</v>
      </c>
      <c r="F94" s="297">
        <v>0.33955898245239419</v>
      </c>
      <c r="G94" s="297">
        <v>0.30505040832514962</v>
      </c>
      <c r="H94" s="297">
        <v>0.30335656961547203</v>
      </c>
      <c r="I94" s="297">
        <v>0.28225220764355119</v>
      </c>
      <c r="J94" s="297">
        <v>0.32232107022012813</v>
      </c>
      <c r="K94" s="297">
        <v>0.34169876940668548</v>
      </c>
      <c r="L94" s="297">
        <v>0.28239939586938462</v>
      </c>
      <c r="M94" s="297">
        <v>0.28650349932438979</v>
      </c>
      <c r="N94" s="297">
        <v>0.29300969593870863</v>
      </c>
      <c r="O94" s="297">
        <v>0.36997337433637351</v>
      </c>
      <c r="P94" s="297">
        <v>0.24934325929450599</v>
      </c>
      <c r="Q94" s="297">
        <v>0.19090851860789099</v>
      </c>
      <c r="R94" s="297">
        <v>8.957602223309799E-2</v>
      </c>
      <c r="S94" s="297">
        <v>0.1032736292901095</v>
      </c>
      <c r="T94" s="297">
        <v>0.13324686172137859</v>
      </c>
      <c r="U94" s="297">
        <v>6.5448753633333079E-2</v>
      </c>
      <c r="V94" s="297">
        <v>7.4122541885876164E-2</v>
      </c>
      <c r="W94" s="297">
        <v>0.1014485947741724</v>
      </c>
      <c r="DA94" s="122" t="s">
        <v>1664</v>
      </c>
    </row>
    <row r="95" spans="1:105" ht="12" customHeight="1" x14ac:dyDescent="0.25">
      <c r="A95" s="59" t="s">
        <v>162</v>
      </c>
      <c r="B95" s="297">
        <v>1.035282116203841</v>
      </c>
      <c r="C95" s="297">
        <v>1.156476050707735</v>
      </c>
      <c r="D95" s="297">
        <v>1.358028660807582</v>
      </c>
      <c r="E95" s="297">
        <v>1.484152310013751</v>
      </c>
      <c r="F95" s="297">
        <v>1.6616311332564191</v>
      </c>
      <c r="G95" s="297">
        <v>1.551787307534586</v>
      </c>
      <c r="H95" s="297">
        <v>1.5130991787763881</v>
      </c>
      <c r="I95" s="297">
        <v>1.4777716237344569</v>
      </c>
      <c r="J95" s="297">
        <v>1.6490474969412761</v>
      </c>
      <c r="K95" s="297">
        <v>1.2395112850700001</v>
      </c>
      <c r="L95" s="297">
        <v>1.1752854129306389</v>
      </c>
      <c r="M95" s="297">
        <v>1.2608028460554499</v>
      </c>
      <c r="N95" s="297">
        <v>0.9539699849005161</v>
      </c>
      <c r="O95" s="297">
        <v>1.0157698170117759</v>
      </c>
      <c r="P95" s="297">
        <v>0.9460629730075899</v>
      </c>
      <c r="Q95" s="297">
        <v>0.95214465590768471</v>
      </c>
      <c r="R95" s="297">
        <v>0.98009218041428903</v>
      </c>
      <c r="S95" s="297">
        <v>1.103045124840504</v>
      </c>
      <c r="T95" s="297">
        <v>1.2135465124791389</v>
      </c>
      <c r="U95" s="297">
        <v>1.2889551123334551</v>
      </c>
      <c r="V95" s="297">
        <v>1.3379095090150659</v>
      </c>
      <c r="W95" s="297">
        <v>1.3212127849404121</v>
      </c>
      <c r="DA95" s="122" t="s">
        <v>1665</v>
      </c>
    </row>
    <row r="96" spans="1:105" ht="12" customHeight="1" x14ac:dyDescent="0.25">
      <c r="A96" s="61" t="s">
        <v>1542</v>
      </c>
      <c r="B96" s="265">
        <v>3.745485127298116</v>
      </c>
      <c r="C96" s="265">
        <v>4.3503308539628387</v>
      </c>
      <c r="D96" s="265">
        <v>5.2415383033338783</v>
      </c>
      <c r="E96" s="265">
        <v>5.6130033809447566</v>
      </c>
      <c r="F96" s="265">
        <v>6.2164059081789746</v>
      </c>
      <c r="G96" s="265">
        <v>6.0924865782329034</v>
      </c>
      <c r="H96" s="265">
        <v>5.8964573017732969</v>
      </c>
      <c r="I96" s="265">
        <v>5.6567644311749339</v>
      </c>
      <c r="J96" s="265">
        <v>6.3647364296444344</v>
      </c>
      <c r="K96" s="265">
        <v>5.2963950517234766</v>
      </c>
      <c r="L96" s="265">
        <v>6.1460339298480253</v>
      </c>
      <c r="M96" s="265">
        <v>6.604826529728836</v>
      </c>
      <c r="N96" s="265">
        <v>6.0203480854053497</v>
      </c>
      <c r="O96" s="265">
        <v>5.6700004149877117</v>
      </c>
      <c r="P96" s="265">
        <v>5.2586552355291731</v>
      </c>
      <c r="Q96" s="265">
        <v>4.687962950992719</v>
      </c>
      <c r="R96" s="265">
        <v>5.4092260822841967</v>
      </c>
      <c r="S96" s="265">
        <v>7.7348036301611209</v>
      </c>
      <c r="T96" s="265">
        <v>7.6564717415402042</v>
      </c>
      <c r="U96" s="265">
        <v>7.2679236936139429</v>
      </c>
      <c r="V96" s="265">
        <v>7.2672393281779</v>
      </c>
      <c r="W96" s="265">
        <v>7.1838297165595506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57.156359027921127</v>
      </c>
      <c r="C99" s="225">
        <v>54.106979393803471</v>
      </c>
      <c r="D99" s="225">
        <v>50.178758578140609</v>
      </c>
      <c r="E99" s="225">
        <v>46.646426289906401</v>
      </c>
      <c r="F99" s="225">
        <v>49.593115787452398</v>
      </c>
      <c r="G99" s="225">
        <v>47.741989221201607</v>
      </c>
      <c r="H99" s="225">
        <v>51.115452972068077</v>
      </c>
      <c r="I99" s="225">
        <v>52.416679979083753</v>
      </c>
      <c r="J99" s="225">
        <v>43.453005299541822</v>
      </c>
      <c r="K99" s="225">
        <v>27.550612832954759</v>
      </c>
      <c r="L99" s="225">
        <v>24.303311366491251</v>
      </c>
      <c r="M99" s="225">
        <v>25.20544443473884</v>
      </c>
      <c r="N99" s="225">
        <v>23.02625764908079</v>
      </c>
      <c r="O99" s="225">
        <v>23.092413568067919</v>
      </c>
      <c r="P99" s="225">
        <v>21.87488937337179</v>
      </c>
      <c r="Q99" s="225">
        <v>22.354827972799001</v>
      </c>
      <c r="R99" s="225">
        <v>19.06807733298178</v>
      </c>
      <c r="S99" s="225">
        <v>10.86620224375045</v>
      </c>
      <c r="T99" s="225">
        <v>10.38436430528057</v>
      </c>
      <c r="U99" s="225">
        <v>10.69882453517692</v>
      </c>
      <c r="V99" s="225">
        <v>9.793470556286973</v>
      </c>
      <c r="W99" s="225">
        <v>9.9019573694216128</v>
      </c>
      <c r="DA99" s="89" t="s">
        <v>1667</v>
      </c>
    </row>
    <row r="100" spans="1:105" ht="12" customHeight="1" x14ac:dyDescent="0.25">
      <c r="A100" s="55" t="s">
        <v>92</v>
      </c>
      <c r="B100" s="261">
        <v>0.48769842628328092</v>
      </c>
      <c r="C100" s="261">
        <v>0.46131924090677862</v>
      </c>
      <c r="D100" s="261">
        <v>0.42624521957435879</v>
      </c>
      <c r="E100" s="261">
        <v>0.39403062703967678</v>
      </c>
      <c r="F100" s="261">
        <v>0.41978336008237283</v>
      </c>
      <c r="G100" s="261">
        <v>0.40294019819831872</v>
      </c>
      <c r="H100" s="261">
        <v>0.42920171624797931</v>
      </c>
      <c r="I100" s="261">
        <v>0.44062411814544361</v>
      </c>
      <c r="J100" s="261">
        <v>0.36598085324063823</v>
      </c>
      <c r="K100" s="261">
        <v>0.2293254731193014</v>
      </c>
      <c r="L100" s="261">
        <v>0.20289310523662341</v>
      </c>
      <c r="M100" s="261">
        <v>0.20859921119397071</v>
      </c>
      <c r="N100" s="261">
        <v>0.18962663727074811</v>
      </c>
      <c r="O100" s="261">
        <v>0.18962033236028189</v>
      </c>
      <c r="P100" s="261">
        <v>0.1806991173144786</v>
      </c>
      <c r="Q100" s="261">
        <v>0.1836228729599769</v>
      </c>
      <c r="R100" s="261">
        <v>0.15573034461036031</v>
      </c>
      <c r="S100" s="261">
        <v>8.76490437618382E-2</v>
      </c>
      <c r="T100" s="261">
        <v>8.3186860790572054E-2</v>
      </c>
      <c r="U100" s="261">
        <v>8.5092054849499929E-2</v>
      </c>
      <c r="V100" s="261">
        <v>7.8136305915231852E-2</v>
      </c>
      <c r="W100" s="261">
        <v>7.860136711092007E-2</v>
      </c>
      <c r="DA100" s="67" t="s">
        <v>1668</v>
      </c>
    </row>
    <row r="101" spans="1:105" ht="12" customHeight="1" x14ac:dyDescent="0.25">
      <c r="A101" s="202" t="s">
        <v>93</v>
      </c>
      <c r="B101" s="226">
        <v>0.14192885815861969</v>
      </c>
      <c r="C101" s="226">
        <v>0.13425204917612191</v>
      </c>
      <c r="D101" s="226">
        <v>0.1240448893198178</v>
      </c>
      <c r="E101" s="226">
        <v>0.1146698737608443</v>
      </c>
      <c r="F101" s="226">
        <v>0.1221643740467455</v>
      </c>
      <c r="G101" s="226">
        <v>0.1172627163723448</v>
      </c>
      <c r="H101" s="226">
        <v>0.124905282083917</v>
      </c>
      <c r="I101" s="226">
        <v>0.1282294028342971</v>
      </c>
      <c r="J101" s="226">
        <v>0.1065068940333012</v>
      </c>
      <c r="K101" s="226">
        <v>6.6737764143618844E-2</v>
      </c>
      <c r="L101" s="226">
        <v>5.9045478112254898E-2</v>
      </c>
      <c r="M101" s="226">
        <v>6.0706055754939342E-2</v>
      </c>
      <c r="N101" s="226">
        <v>5.5184701557070989E-2</v>
      </c>
      <c r="O101" s="226">
        <v>5.5182866716737208E-2</v>
      </c>
      <c r="P101" s="226">
        <v>5.2586635528361597E-2</v>
      </c>
      <c r="Q101" s="226">
        <v>5.34375000748454E-2</v>
      </c>
      <c r="R101" s="226">
        <v>4.5320281551120722E-2</v>
      </c>
      <c r="S101" s="226">
        <v>2.5507420219943091E-2</v>
      </c>
      <c r="T101" s="226">
        <v>2.4314600658058211E-2</v>
      </c>
      <c r="U101" s="226">
        <v>2.4879032154138451E-2</v>
      </c>
      <c r="V101" s="226">
        <v>2.2739045446170711E-2</v>
      </c>
      <c r="W101" s="226">
        <v>2.2974458911906678E-2</v>
      </c>
      <c r="DA101" s="174" t="s">
        <v>1669</v>
      </c>
    </row>
    <row r="102" spans="1:105" ht="12" customHeight="1" x14ac:dyDescent="0.25">
      <c r="A102" s="202" t="s">
        <v>94</v>
      </c>
      <c r="B102" s="226">
        <v>1.502540894402886</v>
      </c>
      <c r="C102" s="226">
        <v>1.452151760376247</v>
      </c>
      <c r="D102" s="226">
        <v>1.374209927655617</v>
      </c>
      <c r="E102" s="226">
        <v>1.3085138172052899</v>
      </c>
      <c r="F102" s="226">
        <v>1.3519299139450509</v>
      </c>
      <c r="G102" s="226">
        <v>1.3507501159907891</v>
      </c>
      <c r="H102" s="226">
        <v>1.4853760397345299</v>
      </c>
      <c r="I102" s="226">
        <v>1.4964406490297519</v>
      </c>
      <c r="J102" s="226">
        <v>1.249498157966318</v>
      </c>
      <c r="K102" s="226">
        <v>0.85099887504930494</v>
      </c>
      <c r="L102" s="226">
        <v>0.77211809522306096</v>
      </c>
      <c r="M102" s="226">
        <v>0.83338230314741313</v>
      </c>
      <c r="N102" s="226">
        <v>0.77322357627970351</v>
      </c>
      <c r="O102" s="226">
        <v>0.78088250351733246</v>
      </c>
      <c r="P102" s="226">
        <v>0.72000261615436589</v>
      </c>
      <c r="Q102" s="226">
        <v>0.7343857381402108</v>
      </c>
      <c r="R102" s="226">
        <v>0.65812388592432514</v>
      </c>
      <c r="S102" s="226">
        <v>0.40832692263346609</v>
      </c>
      <c r="T102" s="226">
        <v>0.38716383994251369</v>
      </c>
      <c r="U102" s="226">
        <v>0.40464179612251139</v>
      </c>
      <c r="V102" s="226">
        <v>0.36961450281414843</v>
      </c>
      <c r="W102" s="226">
        <v>0.37236351145015278</v>
      </c>
      <c r="DA102" s="174" t="s">
        <v>1670</v>
      </c>
    </row>
    <row r="103" spans="1:105" ht="12" customHeight="1" x14ac:dyDescent="0.25">
      <c r="A103" s="202" t="s">
        <v>95</v>
      </c>
      <c r="B103" s="226">
        <v>0.43367430655501021</v>
      </c>
      <c r="C103" s="226">
        <v>0.41021723901262708</v>
      </c>
      <c r="D103" s="226">
        <v>0.37902849396099242</v>
      </c>
      <c r="E103" s="226">
        <v>0.35038242843049677</v>
      </c>
      <c r="F103" s="226">
        <v>0.37328243803130767</v>
      </c>
      <c r="G103" s="226">
        <v>0.35830505414691077</v>
      </c>
      <c r="H103" s="226">
        <v>0.38165748879810069</v>
      </c>
      <c r="I103" s="226">
        <v>0.39181458989811169</v>
      </c>
      <c r="J103" s="226">
        <v>0.32543982959123557</v>
      </c>
      <c r="K103" s="226">
        <v>0.20392226050088849</v>
      </c>
      <c r="L103" s="226">
        <v>0.18041790167101421</v>
      </c>
      <c r="M103" s="226">
        <v>0.18549192162026981</v>
      </c>
      <c r="N103" s="226">
        <v>0.16862100837492339</v>
      </c>
      <c r="O103" s="226">
        <v>0.168615401882208</v>
      </c>
      <c r="P103" s="226">
        <v>0.16068242211415429</v>
      </c>
      <c r="Q103" s="226">
        <v>0.1632823027653198</v>
      </c>
      <c r="R103" s="226">
        <v>0.1384795307279546</v>
      </c>
      <c r="S103" s="226">
        <v>7.7939841970181056E-2</v>
      </c>
      <c r="T103" s="226">
        <v>7.4295092036608404E-2</v>
      </c>
      <c r="U103" s="226">
        <v>7.6019754947563675E-2</v>
      </c>
      <c r="V103" s="226">
        <v>6.9480864522773134E-2</v>
      </c>
      <c r="W103" s="226">
        <v>7.0200188082698234E-2</v>
      </c>
      <c r="DA103" s="174" t="s">
        <v>1671</v>
      </c>
    </row>
    <row r="104" spans="1:105" ht="12" customHeight="1" x14ac:dyDescent="0.25">
      <c r="A104" s="56" t="s">
        <v>96</v>
      </c>
      <c r="B104" s="262">
        <v>0.74834890176259194</v>
      </c>
      <c r="C104" s="262">
        <v>0.71636892722905721</v>
      </c>
      <c r="D104" s="262">
        <v>0.67611244920055724</v>
      </c>
      <c r="E104" s="262">
        <v>0.63206666454962102</v>
      </c>
      <c r="F104" s="262">
        <v>0.66551148472725474</v>
      </c>
      <c r="G104" s="262">
        <v>0.65622981990490514</v>
      </c>
      <c r="H104" s="262">
        <v>0.71063475655158403</v>
      </c>
      <c r="I104" s="262">
        <v>0.71635014045253875</v>
      </c>
      <c r="J104" s="262">
        <v>0.60011467421433351</v>
      </c>
      <c r="K104" s="262">
        <v>0.39690838078739782</v>
      </c>
      <c r="L104" s="262">
        <v>0.36822503604735868</v>
      </c>
      <c r="M104" s="262">
        <v>0.39475525098049852</v>
      </c>
      <c r="N104" s="262">
        <v>0.37540937339818242</v>
      </c>
      <c r="O104" s="262">
        <v>0.38037446985633538</v>
      </c>
      <c r="P104" s="262">
        <v>0.35091480835425609</v>
      </c>
      <c r="Q104" s="262">
        <v>0.35535553198297443</v>
      </c>
      <c r="R104" s="262">
        <v>0.3207546847976529</v>
      </c>
      <c r="S104" s="262">
        <v>0.20452951737651079</v>
      </c>
      <c r="T104" s="262">
        <v>0.18968417694909739</v>
      </c>
      <c r="U104" s="262">
        <v>0.198183995262494</v>
      </c>
      <c r="V104" s="262">
        <v>0.17996082235332261</v>
      </c>
      <c r="W104" s="262">
        <v>0.1810415729704499</v>
      </c>
      <c r="DA104" s="68" t="s">
        <v>1672</v>
      </c>
    </row>
    <row r="105" spans="1:105" ht="12" customHeight="1" x14ac:dyDescent="0.25">
      <c r="A105" s="37" t="s">
        <v>160</v>
      </c>
      <c r="B105" s="228">
        <v>6.9102137830627589E-2</v>
      </c>
      <c r="C105" s="228">
        <v>5.8579514045070183E-2</v>
      </c>
      <c r="D105" s="228">
        <v>5.0579769430631277E-2</v>
      </c>
      <c r="E105" s="228">
        <v>4.8010699008945487E-2</v>
      </c>
      <c r="F105" s="228">
        <v>4.9493973425107383E-2</v>
      </c>
      <c r="G105" s="228">
        <v>4.3423595281619008E-2</v>
      </c>
      <c r="H105" s="228">
        <v>4.3321365206540598E-2</v>
      </c>
      <c r="I105" s="228">
        <v>5.2589567561610623E-2</v>
      </c>
      <c r="J105" s="228">
        <v>3.586535913187288E-2</v>
      </c>
      <c r="K105" s="228">
        <v>2.6809548025413441E-2</v>
      </c>
      <c r="L105" s="228">
        <v>2.0577553676108831E-2</v>
      </c>
      <c r="M105" s="228">
        <v>1.9061350736384881E-2</v>
      </c>
      <c r="N105" s="228">
        <v>1.821270324753109E-2</v>
      </c>
      <c r="O105" s="228">
        <v>1.3940156501086031E-2</v>
      </c>
      <c r="P105" s="228">
        <v>1.6656891221012299E-2</v>
      </c>
      <c r="Q105" s="228">
        <v>1.6185581397497529E-2</v>
      </c>
      <c r="R105" s="228">
        <v>1.1821171693779791E-2</v>
      </c>
      <c r="S105" s="228">
        <v>3.293091213354441E-3</v>
      </c>
      <c r="T105" s="228">
        <v>4.1950480520807397E-3</v>
      </c>
      <c r="U105" s="228">
        <v>3.0030608027711131E-3</v>
      </c>
      <c r="V105" s="228">
        <v>2.981255441189126E-3</v>
      </c>
      <c r="W105" s="228">
        <v>2.9105536526427768E-3</v>
      </c>
      <c r="DA105" s="69" t="s">
        <v>1673</v>
      </c>
    </row>
    <row r="106" spans="1:105" ht="12" customHeight="1" x14ac:dyDescent="0.25">
      <c r="A106" s="37" t="s">
        <v>162</v>
      </c>
      <c r="B106" s="228">
        <v>0.23793623281017659</v>
      </c>
      <c r="C106" s="228">
        <v>0.22511931978763061</v>
      </c>
      <c r="D106" s="228">
        <v>0.1937897699306573</v>
      </c>
      <c r="E106" s="228">
        <v>0.1749748869737332</v>
      </c>
      <c r="F106" s="228">
        <v>0.19149669565624761</v>
      </c>
      <c r="G106" s="228">
        <v>0.17285377469743851</v>
      </c>
      <c r="H106" s="228">
        <v>0.1806138847004084</v>
      </c>
      <c r="I106" s="228">
        <v>0.18902777296121129</v>
      </c>
      <c r="J106" s="228">
        <v>0.16038445145546251</v>
      </c>
      <c r="K106" s="228">
        <v>7.9840614735550569E-2</v>
      </c>
      <c r="L106" s="228">
        <v>5.933874714185676E-2</v>
      </c>
      <c r="M106" s="228">
        <v>5.4666159856849042E-2</v>
      </c>
      <c r="N106" s="228">
        <v>3.7687394032962167E-2</v>
      </c>
      <c r="O106" s="228">
        <v>4.0238438299649647E-2</v>
      </c>
      <c r="P106" s="228">
        <v>3.9463344900999023E-2</v>
      </c>
      <c r="Q106" s="228">
        <v>4.2487304872992689E-2</v>
      </c>
      <c r="R106" s="228">
        <v>2.9206223671322189E-2</v>
      </c>
      <c r="S106" s="228">
        <v>1.192997555283748E-2</v>
      </c>
      <c r="T106" s="228">
        <v>1.25675109904462E-2</v>
      </c>
      <c r="U106" s="228">
        <v>1.336245698113262E-2</v>
      </c>
      <c r="V106" s="228">
        <v>1.216016122728995E-2</v>
      </c>
      <c r="W106" s="228">
        <v>1.2843820854445459E-2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0.44131053112178781</v>
      </c>
      <c r="C109" s="228">
        <v>0.43267009339635648</v>
      </c>
      <c r="D109" s="228">
        <v>0.43174290983926872</v>
      </c>
      <c r="E109" s="228">
        <v>0.40908107856694231</v>
      </c>
      <c r="F109" s="228">
        <v>0.42452081564589972</v>
      </c>
      <c r="G109" s="228">
        <v>0.43995244992584759</v>
      </c>
      <c r="H109" s="228">
        <v>0.48669950664463513</v>
      </c>
      <c r="I109" s="228">
        <v>0.47473279992971668</v>
      </c>
      <c r="J109" s="228">
        <v>0.40386486362699808</v>
      </c>
      <c r="K109" s="228">
        <v>0.29025821802643381</v>
      </c>
      <c r="L109" s="228">
        <v>0.28830873522939321</v>
      </c>
      <c r="M109" s="228">
        <v>0.32102774038726462</v>
      </c>
      <c r="N109" s="228">
        <v>0.31950927611768909</v>
      </c>
      <c r="O109" s="228">
        <v>0.32619587505559972</v>
      </c>
      <c r="P109" s="228">
        <v>0.29479457223224481</v>
      </c>
      <c r="Q109" s="228">
        <v>0.29668264571248421</v>
      </c>
      <c r="R109" s="228">
        <v>0.27972728943255087</v>
      </c>
      <c r="S109" s="228">
        <v>0.18930645061031889</v>
      </c>
      <c r="T109" s="228">
        <v>0.17292161790657051</v>
      </c>
      <c r="U109" s="228">
        <v>0.1818184774785902</v>
      </c>
      <c r="V109" s="228">
        <v>0.16481940568484349</v>
      </c>
      <c r="W109" s="228">
        <v>0.1652871984633616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39.301141355583482</v>
      </c>
      <c r="C110" s="263">
        <f t="shared" si="4"/>
        <v>36.966656170134691</v>
      </c>
      <c r="D110" s="263">
        <f t="shared" si="4"/>
        <v>34.061838347001782</v>
      </c>
      <c r="E110" s="263">
        <f t="shared" si="4"/>
        <v>31.424268979279759</v>
      </c>
      <c r="F110" s="263">
        <f t="shared" si="4"/>
        <v>33.71822755121687</v>
      </c>
      <c r="G110" s="263">
        <f t="shared" si="4"/>
        <v>32.065130965020863</v>
      </c>
      <c r="H110" s="263">
        <f t="shared" si="4"/>
        <v>34.023760394861498</v>
      </c>
      <c r="I110" s="263">
        <f t="shared" si="4"/>
        <v>35.107917503326796</v>
      </c>
      <c r="J110" s="263">
        <f t="shared" si="4"/>
        <v>29.02743314282678</v>
      </c>
      <c r="K110" s="263">
        <f t="shared" si="4"/>
        <v>17.938428506983811</v>
      </c>
      <c r="L110" s="263">
        <f t="shared" si="4"/>
        <v>15.639919587852098</v>
      </c>
      <c r="M110" s="263">
        <f t="shared" si="4"/>
        <v>15.959211303999368</v>
      </c>
      <c r="N110" s="263">
        <f t="shared" si="4"/>
        <v>14.47537750815459</v>
      </c>
      <c r="O110" s="263">
        <f t="shared" si="4"/>
        <v>14.47228665537517</v>
      </c>
      <c r="P110" s="263">
        <f t="shared" si="4"/>
        <v>13.86873502480373</v>
      </c>
      <c r="Q110" s="263">
        <f t="shared" si="4"/>
        <v>14.189082266533884</v>
      </c>
      <c r="R110" s="263">
        <f t="shared" si="4"/>
        <v>11.842298064314974</v>
      </c>
      <c r="S110" s="263">
        <f t="shared" si="4"/>
        <v>6.4722935459849245</v>
      </c>
      <c r="T110" s="263">
        <f t="shared" si="4"/>
        <v>6.1977598849847375</v>
      </c>
      <c r="U110" s="263">
        <f t="shared" si="4"/>
        <v>6.3331346194343912</v>
      </c>
      <c r="V110" s="263">
        <f t="shared" si="4"/>
        <v>5.8266866092633238</v>
      </c>
      <c r="W110" s="263">
        <f t="shared" si="4"/>
        <v>5.8865158329704519</v>
      </c>
      <c r="DA110" s="70"/>
    </row>
    <row r="111" spans="1:105" ht="12" customHeight="1" x14ac:dyDescent="0.25">
      <c r="A111" s="60" t="s">
        <v>1556</v>
      </c>
      <c r="B111" s="264">
        <v>32.72050040178091</v>
      </c>
      <c r="C111" s="264">
        <v>30.606703252336711</v>
      </c>
      <c r="D111" s="264">
        <v>28.043245333833649</v>
      </c>
      <c r="E111" s="264">
        <v>25.693403585736089</v>
      </c>
      <c r="F111" s="264">
        <v>27.797213759500341</v>
      </c>
      <c r="G111" s="264">
        <v>26.14928430503695</v>
      </c>
      <c r="H111" s="264">
        <v>27.518295927780471</v>
      </c>
      <c r="I111" s="264">
        <v>28.553993642336959</v>
      </c>
      <c r="J111" s="264">
        <v>23.55503716302773</v>
      </c>
      <c r="K111" s="264">
        <v>14.21132991708828</v>
      </c>
      <c r="L111" s="264">
        <v>12.258293185852491</v>
      </c>
      <c r="M111" s="264">
        <v>12.309267575548899</v>
      </c>
      <c r="N111" s="264">
        <v>11.08890945828896</v>
      </c>
      <c r="O111" s="264">
        <v>11.052274992533761</v>
      </c>
      <c r="P111" s="264">
        <v>10.71535748921703</v>
      </c>
      <c r="Q111" s="264">
        <v>10.972711329612039</v>
      </c>
      <c r="R111" s="264">
        <v>8.9599292632246019</v>
      </c>
      <c r="S111" s="264">
        <v>4.6839542870459514</v>
      </c>
      <c r="T111" s="264">
        <v>4.491007153740096</v>
      </c>
      <c r="U111" s="264">
        <v>4.5454568841767404</v>
      </c>
      <c r="V111" s="264">
        <v>4.2078951717731909</v>
      </c>
      <c r="W111" s="264">
        <v>4.2451668391211506</v>
      </c>
      <c r="DA111" s="72" t="s">
        <v>1678</v>
      </c>
    </row>
    <row r="112" spans="1:105" ht="12" customHeight="1" x14ac:dyDescent="0.25">
      <c r="A112" s="59" t="s">
        <v>30</v>
      </c>
      <c r="B112" s="232">
        <v>14.48011211559866</v>
      </c>
      <c r="C112" s="232">
        <v>14.43839917210326</v>
      </c>
      <c r="D112" s="232">
        <v>12.658586835304369</v>
      </c>
      <c r="E112" s="232">
        <v>10.977318363303199</v>
      </c>
      <c r="F112" s="232">
        <v>11.58742082367977</v>
      </c>
      <c r="G112" s="232">
        <v>11.356299213633161</v>
      </c>
      <c r="H112" s="232">
        <v>11.42633029479204</v>
      </c>
      <c r="I112" s="232">
        <v>11.50039796318576</v>
      </c>
      <c r="J112" s="232">
        <v>10.260039190189589</v>
      </c>
      <c r="K112" s="232">
        <v>5.3798990771192843</v>
      </c>
      <c r="L112" s="232">
        <v>5.6988887041745686</v>
      </c>
      <c r="M112" s="232">
        <v>5.3523420699244229</v>
      </c>
      <c r="N112" s="232">
        <v>4.2865250098186483</v>
      </c>
      <c r="O112" s="232">
        <v>3.9747885634763458</v>
      </c>
      <c r="P112" s="232">
        <v>4.266739701833334</v>
      </c>
      <c r="Q112" s="232">
        <v>3.8148248443776742</v>
      </c>
      <c r="R112" s="232">
        <v>3.4863874199871159</v>
      </c>
      <c r="S112" s="232">
        <v>1.9536076778079099</v>
      </c>
      <c r="T112" s="232">
        <v>1.6541031891567839</v>
      </c>
      <c r="U112" s="232">
        <v>1.572126874274218</v>
      </c>
      <c r="V112" s="232">
        <v>1.2995888822980419</v>
      </c>
      <c r="W112" s="232">
        <v>1.260311105415109</v>
      </c>
      <c r="DA112" s="71" t="s">
        <v>1679</v>
      </c>
    </row>
    <row r="113" spans="1:105" ht="12" customHeight="1" x14ac:dyDescent="0.25">
      <c r="A113" s="59" t="s">
        <v>33</v>
      </c>
      <c r="B113" s="297">
        <v>3.6662653128958329</v>
      </c>
      <c r="C113" s="297">
        <v>3.3385863429062499</v>
      </c>
      <c r="D113" s="297">
        <v>3.2515154728539248</v>
      </c>
      <c r="E113" s="297">
        <v>3.002491449158935</v>
      </c>
      <c r="F113" s="297">
        <v>4.1184186765806263</v>
      </c>
      <c r="G113" s="297">
        <v>3.4003497533118359</v>
      </c>
      <c r="H113" s="297">
        <v>3.537196903769146</v>
      </c>
      <c r="I113" s="297">
        <v>3.911799608487557</v>
      </c>
      <c r="J113" s="297">
        <v>2.7915849516450599</v>
      </c>
      <c r="K113" s="297">
        <v>1.4847243203145559</v>
      </c>
      <c r="L113" s="297">
        <v>1.193938224623827</v>
      </c>
      <c r="M113" s="297">
        <v>1.2160760151432159</v>
      </c>
      <c r="N113" s="297">
        <v>1.773227231655746</v>
      </c>
      <c r="O113" s="297">
        <v>1.600072768714109</v>
      </c>
      <c r="P113" s="297">
        <v>1.4452268719614401</v>
      </c>
      <c r="Q113" s="297">
        <v>1.753851374590607</v>
      </c>
      <c r="R113" s="297">
        <v>1.383337027854787</v>
      </c>
      <c r="S113" s="297">
        <v>0.90491110121429741</v>
      </c>
      <c r="T113" s="297">
        <v>0.79460367253355668</v>
      </c>
      <c r="U113" s="297">
        <v>0.8613339780413577</v>
      </c>
      <c r="V113" s="297">
        <v>0.88341153724911148</v>
      </c>
      <c r="W113" s="297">
        <v>0.9301011064271375</v>
      </c>
      <c r="DA113" s="122" t="s">
        <v>1680</v>
      </c>
    </row>
    <row r="114" spans="1:105" ht="12" customHeight="1" x14ac:dyDescent="0.25">
      <c r="A114" s="59" t="s">
        <v>160</v>
      </c>
      <c r="B114" s="297">
        <v>2.814446974034531</v>
      </c>
      <c r="C114" s="297">
        <v>2.3439297479121892</v>
      </c>
      <c r="D114" s="297">
        <v>2.168375462681305</v>
      </c>
      <c r="E114" s="297">
        <v>2.2151799985019109</v>
      </c>
      <c r="F114" s="297">
        <v>2.1793435765272302</v>
      </c>
      <c r="G114" s="297">
        <v>2.01671612400418</v>
      </c>
      <c r="H114" s="297">
        <v>2.1332850250025719</v>
      </c>
      <c r="I114" s="297">
        <v>2.537803200113264</v>
      </c>
      <c r="J114" s="297">
        <v>1.6892211654696041</v>
      </c>
      <c r="K114" s="297">
        <v>1.5604503418043729</v>
      </c>
      <c r="L114" s="297">
        <v>1.1947381349434849</v>
      </c>
      <c r="M114" s="297">
        <v>1.2943459729271261</v>
      </c>
      <c r="N114" s="297">
        <v>1.381598113423516</v>
      </c>
      <c r="O114" s="297">
        <v>1.1308621548841411</v>
      </c>
      <c r="P114" s="297">
        <v>1.2757474529186741</v>
      </c>
      <c r="Q114" s="297">
        <v>1.3258590312326679</v>
      </c>
      <c r="R114" s="297">
        <v>1.1261851461506001</v>
      </c>
      <c r="S114" s="297">
        <v>0.37506059793558538</v>
      </c>
      <c r="T114" s="297">
        <v>0.48109334869927639</v>
      </c>
      <c r="U114" s="297">
        <v>0.37961014338545579</v>
      </c>
      <c r="V114" s="297">
        <v>0.38927038942766662</v>
      </c>
      <c r="W114" s="297">
        <v>0.36445371285931599</v>
      </c>
      <c r="DA114" s="122" t="s">
        <v>1681</v>
      </c>
    </row>
    <row r="115" spans="1:105" ht="12" customHeight="1" x14ac:dyDescent="0.25">
      <c r="A115" s="59" t="s">
        <v>70</v>
      </c>
      <c r="B115" s="297">
        <v>2.3008679693072218</v>
      </c>
      <c r="C115" s="297">
        <v>1.693825286233936</v>
      </c>
      <c r="D115" s="297">
        <v>1.855852919318852</v>
      </c>
      <c r="E115" s="297">
        <v>1.6185092247149599</v>
      </c>
      <c r="F115" s="297">
        <v>1.6818587230862461</v>
      </c>
      <c r="G115" s="297">
        <v>1.5403220002760569</v>
      </c>
      <c r="H115" s="297">
        <v>1.740436313746476</v>
      </c>
      <c r="I115" s="297">
        <v>1.700545381369045</v>
      </c>
      <c r="J115" s="297">
        <v>1.4411306943749831</v>
      </c>
      <c r="K115" s="297">
        <v>1.2504073129597919</v>
      </c>
      <c r="L115" s="297">
        <v>0.80800121871961628</v>
      </c>
      <c r="M115" s="297">
        <v>0.82332682299233761</v>
      </c>
      <c r="N115" s="297">
        <v>0.85708708828662739</v>
      </c>
      <c r="O115" s="297">
        <v>1.160466338381996</v>
      </c>
      <c r="P115" s="297">
        <v>0.77752879758586868</v>
      </c>
      <c r="Q115" s="297">
        <v>0.68112190342541179</v>
      </c>
      <c r="R115" s="297">
        <v>0.2482125682836599</v>
      </c>
      <c r="S115" s="297">
        <v>0.1241674145272407</v>
      </c>
      <c r="T115" s="297">
        <v>0.15446016418262051</v>
      </c>
      <c r="U115" s="297">
        <v>8.3713949776550486E-2</v>
      </c>
      <c r="V115" s="297">
        <v>8.5859690836144392E-2</v>
      </c>
      <c r="W115" s="297">
        <v>0.1205337088350343</v>
      </c>
      <c r="DA115" s="122" t="s">
        <v>1682</v>
      </c>
    </row>
    <row r="116" spans="1:105" ht="12" customHeight="1" x14ac:dyDescent="0.25">
      <c r="A116" s="59" t="s">
        <v>162</v>
      </c>
      <c r="B116" s="297">
        <v>9.458808029944656</v>
      </c>
      <c r="C116" s="297">
        <v>8.7919627031810741</v>
      </c>
      <c r="D116" s="297">
        <v>8.10891464367519</v>
      </c>
      <c r="E116" s="297">
        <v>7.8799045500570806</v>
      </c>
      <c r="F116" s="297">
        <v>8.2301719596264693</v>
      </c>
      <c r="G116" s="297">
        <v>7.8355972138117247</v>
      </c>
      <c r="H116" s="297">
        <v>8.6810473904702405</v>
      </c>
      <c r="I116" s="297">
        <v>8.9034474891813371</v>
      </c>
      <c r="J116" s="297">
        <v>7.3730611613484944</v>
      </c>
      <c r="K116" s="297">
        <v>4.5358488648902746</v>
      </c>
      <c r="L116" s="297">
        <v>3.3627269033909961</v>
      </c>
      <c r="M116" s="297">
        <v>3.6231766945617978</v>
      </c>
      <c r="N116" s="297">
        <v>2.7904720151044189</v>
      </c>
      <c r="O116" s="297">
        <v>3.186085167077163</v>
      </c>
      <c r="P116" s="297">
        <v>2.9501146649177179</v>
      </c>
      <c r="Q116" s="297">
        <v>3.3970541759856792</v>
      </c>
      <c r="R116" s="297">
        <v>2.7158071009484388</v>
      </c>
      <c r="S116" s="297">
        <v>1.326207495560918</v>
      </c>
      <c r="T116" s="297">
        <v>1.4067467791678581</v>
      </c>
      <c r="U116" s="297">
        <v>1.648671938699158</v>
      </c>
      <c r="V116" s="297">
        <v>1.549764671962226</v>
      </c>
      <c r="W116" s="297">
        <v>1.5697672055845551</v>
      </c>
      <c r="DA116" s="122" t="s">
        <v>1683</v>
      </c>
    </row>
    <row r="117" spans="1:105" ht="12" customHeight="1" x14ac:dyDescent="0.25">
      <c r="A117" s="60" t="s">
        <v>1563</v>
      </c>
      <c r="B117" s="264">
        <v>6.5806409538025683</v>
      </c>
      <c r="C117" s="264">
        <v>6.3599529177979788</v>
      </c>
      <c r="D117" s="264">
        <v>6.018593013168136</v>
      </c>
      <c r="E117" s="264">
        <v>5.730865393543672</v>
      </c>
      <c r="F117" s="264">
        <v>5.9210137917165326</v>
      </c>
      <c r="G117" s="264">
        <v>5.9158466599839103</v>
      </c>
      <c r="H117" s="264">
        <v>6.5054644670810253</v>
      </c>
      <c r="I117" s="264">
        <v>6.5539238609898343</v>
      </c>
      <c r="J117" s="264">
        <v>5.4723959797990487</v>
      </c>
      <c r="K117" s="264">
        <v>3.7270985898955309</v>
      </c>
      <c r="L117" s="264">
        <v>3.3816264019996081</v>
      </c>
      <c r="M117" s="264">
        <v>3.6499437284504679</v>
      </c>
      <c r="N117" s="264">
        <v>3.3864680498656301</v>
      </c>
      <c r="O117" s="264">
        <v>3.420011662841409</v>
      </c>
      <c r="P117" s="264">
        <v>3.1533775355866989</v>
      </c>
      <c r="Q117" s="264">
        <v>3.2163709369218441</v>
      </c>
      <c r="R117" s="264">
        <v>2.8823688010903719</v>
      </c>
      <c r="S117" s="264">
        <v>1.7883392589389731</v>
      </c>
      <c r="T117" s="264">
        <v>1.7067527312446411</v>
      </c>
      <c r="U117" s="264">
        <v>1.7876777352576509</v>
      </c>
      <c r="V117" s="264">
        <v>1.6187914374901331</v>
      </c>
      <c r="W117" s="264">
        <v>1.6413489938493011</v>
      </c>
      <c r="DA117" s="72" t="s">
        <v>1684</v>
      </c>
    </row>
    <row r="118" spans="1:105" ht="12" customHeight="1" x14ac:dyDescent="0.25">
      <c r="A118" s="57" t="s">
        <v>1565</v>
      </c>
      <c r="B118" s="263">
        <v>5.2751338744238581</v>
      </c>
      <c r="C118" s="263">
        <v>5.0982272565760622</v>
      </c>
      <c r="D118" s="263">
        <v>4.8245883802227736</v>
      </c>
      <c r="E118" s="263">
        <v>4.5939418940303778</v>
      </c>
      <c r="F118" s="263">
        <v>4.7463675108374286</v>
      </c>
      <c r="G118" s="263">
        <v>4.7422254657345686</v>
      </c>
      <c r="H118" s="263">
        <v>5.2148713506896209</v>
      </c>
      <c r="I118" s="263">
        <v>5.2537170789609258</v>
      </c>
      <c r="J118" s="263">
        <v>4.3867491950944357</v>
      </c>
      <c r="K118" s="263">
        <v>2.9876943846198452</v>
      </c>
      <c r="L118" s="263">
        <v>2.7107590444554419</v>
      </c>
      <c r="M118" s="263">
        <v>2.925845968022954</v>
      </c>
      <c r="N118" s="263">
        <v>2.7146401771361912</v>
      </c>
      <c r="O118" s="263">
        <v>2.7415292066883739</v>
      </c>
      <c r="P118" s="263">
        <v>2.527791559150256</v>
      </c>
      <c r="Q118" s="263">
        <v>2.578287951155382</v>
      </c>
      <c r="R118" s="263">
        <v>2.310547165231418</v>
      </c>
      <c r="S118" s="263">
        <v>1.4335577749975601</v>
      </c>
      <c r="T118" s="263">
        <v>1.368156872720967</v>
      </c>
      <c r="U118" s="263">
        <v>1.4330274883576151</v>
      </c>
      <c r="V118" s="263">
        <v>1.297645868765581</v>
      </c>
      <c r="W118" s="263">
        <v>1.3157283216010771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4.4280986951472938</v>
      </c>
      <c r="C119" s="263">
        <f t="shared" si="5"/>
        <v>4.1922330356003226</v>
      </c>
      <c r="D119" s="263">
        <f t="shared" si="5"/>
        <v>3.8880897327610704</v>
      </c>
      <c r="E119" s="263">
        <f t="shared" si="5"/>
        <v>3.6154753797175179</v>
      </c>
      <c r="F119" s="263">
        <f t="shared" si="5"/>
        <v>3.8429839074469285</v>
      </c>
      <c r="G119" s="263">
        <f t="shared" si="5"/>
        <v>3.700078283496846</v>
      </c>
      <c r="H119" s="263">
        <f t="shared" si="5"/>
        <v>3.9625186274683779</v>
      </c>
      <c r="I119" s="263">
        <f t="shared" si="5"/>
        <v>4.0634339958161467</v>
      </c>
      <c r="J119" s="263">
        <f t="shared" si="5"/>
        <v>3.368221111261664</v>
      </c>
      <c r="K119" s="263">
        <f t="shared" si="5"/>
        <v>2.1366005427103389</v>
      </c>
      <c r="L119" s="263">
        <f t="shared" si="5"/>
        <v>1.8839122164398088</v>
      </c>
      <c r="M119" s="263">
        <f t="shared" si="5"/>
        <v>1.9541765878069159</v>
      </c>
      <c r="N119" s="263">
        <f t="shared" si="5"/>
        <v>1.7845944018947311</v>
      </c>
      <c r="O119" s="263">
        <f t="shared" si="5"/>
        <v>1.7896820985290613</v>
      </c>
      <c r="P119" s="263">
        <f t="shared" si="5"/>
        <v>1.6952546745947199</v>
      </c>
      <c r="Q119" s="263">
        <f t="shared" si="5"/>
        <v>1.7328413548362152</v>
      </c>
      <c r="R119" s="263">
        <f t="shared" si="5"/>
        <v>1.4778343943766923</v>
      </c>
      <c r="S119" s="263">
        <f t="shared" si="5"/>
        <v>0.8416909181971538</v>
      </c>
      <c r="T119" s="263">
        <f t="shared" si="5"/>
        <v>0.80507449477955539</v>
      </c>
      <c r="U119" s="263">
        <f t="shared" si="5"/>
        <v>0.82962485814466924</v>
      </c>
      <c r="V119" s="263">
        <f t="shared" si="5"/>
        <v>0.75914327465473885</v>
      </c>
      <c r="W119" s="263">
        <f t="shared" si="5"/>
        <v>0.76788554446245461</v>
      </c>
      <c r="DA119" s="70"/>
    </row>
    <row r="120" spans="1:105" ht="12" customHeight="1" x14ac:dyDescent="0.25">
      <c r="A120" s="60" t="s">
        <v>1568</v>
      </c>
      <c r="B120" s="264">
        <v>2.8122741712958241</v>
      </c>
      <c r="C120" s="264">
        <v>2.6305967197365221</v>
      </c>
      <c r="D120" s="264">
        <v>2.4102716512049431</v>
      </c>
      <c r="E120" s="264">
        <v>2.2083065475646682</v>
      </c>
      <c r="F120" s="264">
        <v>2.3891256346916032</v>
      </c>
      <c r="G120" s="264">
        <v>2.2474887592160471</v>
      </c>
      <c r="H120" s="264">
        <v>2.3651530974617971</v>
      </c>
      <c r="I120" s="264">
        <v>2.454169643546122</v>
      </c>
      <c r="J120" s="264">
        <v>2.0245174066436551</v>
      </c>
      <c r="K120" s="264">
        <v>1.2214408574086391</v>
      </c>
      <c r="L120" s="264">
        <v>1.0535805041926629</v>
      </c>
      <c r="M120" s="264">
        <v>1.0579616706717969</v>
      </c>
      <c r="N120" s="264">
        <v>0.95307386117134862</v>
      </c>
      <c r="O120" s="264">
        <v>0.94992518799833792</v>
      </c>
      <c r="P120" s="264">
        <v>0.92096767265473045</v>
      </c>
      <c r="Q120" s="264">
        <v>0.94308681965247243</v>
      </c>
      <c r="R120" s="264">
        <v>0.77009145135912149</v>
      </c>
      <c r="S120" s="264">
        <v>0.40257830715427328</v>
      </c>
      <c r="T120" s="264">
        <v>0.38599481262458379</v>
      </c>
      <c r="U120" s="264">
        <v>0.39067467902823672</v>
      </c>
      <c r="V120" s="264">
        <v>0.36166179495390799</v>
      </c>
      <c r="W120" s="264">
        <v>0.36486523457484032</v>
      </c>
      <c r="DA120" s="72" t="s">
        <v>1686</v>
      </c>
    </row>
    <row r="121" spans="1:105" ht="12" customHeight="1" x14ac:dyDescent="0.25">
      <c r="A121" s="59" t="s">
        <v>30</v>
      </c>
      <c r="B121" s="232">
        <v>1.2445422533314749</v>
      </c>
      <c r="C121" s="232">
        <v>1.2409570931976019</v>
      </c>
      <c r="D121" s="232">
        <v>1.087985096954514</v>
      </c>
      <c r="E121" s="232">
        <v>0.94348278675862429</v>
      </c>
      <c r="F121" s="232">
        <v>0.99592010801266184</v>
      </c>
      <c r="G121" s="232">
        <v>0.97605557885261918</v>
      </c>
      <c r="H121" s="232">
        <v>0.9820746371895237</v>
      </c>
      <c r="I121" s="232">
        <v>0.98844063368083757</v>
      </c>
      <c r="J121" s="232">
        <v>0.88183380011763635</v>
      </c>
      <c r="K121" s="232">
        <v>0.46239363802447597</v>
      </c>
      <c r="L121" s="232">
        <v>0.48981028135399052</v>
      </c>
      <c r="M121" s="232">
        <v>0.46002515775612102</v>
      </c>
      <c r="N121" s="232">
        <v>0.36841990255963308</v>
      </c>
      <c r="O121" s="232">
        <v>0.3416266583997033</v>
      </c>
      <c r="P121" s="232">
        <v>0.36671938728832021</v>
      </c>
      <c r="Q121" s="232">
        <v>0.32787803505832153</v>
      </c>
      <c r="R121" s="232">
        <v>0.29964936880448217</v>
      </c>
      <c r="S121" s="232">
        <v>0.1679094251518651</v>
      </c>
      <c r="T121" s="232">
        <v>0.14216749800288769</v>
      </c>
      <c r="U121" s="232">
        <v>0.13512176611702381</v>
      </c>
      <c r="V121" s="232">
        <v>0.11169756581079281</v>
      </c>
      <c r="W121" s="232">
        <v>0.108321704314867</v>
      </c>
      <c r="DA121" s="71" t="s">
        <v>1687</v>
      </c>
    </row>
    <row r="122" spans="1:105" ht="12" customHeight="1" x14ac:dyDescent="0.25">
      <c r="A122" s="59" t="s">
        <v>33</v>
      </c>
      <c r="B122" s="297">
        <v>0.31510958322671551</v>
      </c>
      <c r="C122" s="297">
        <v>0.2869461049038603</v>
      </c>
      <c r="D122" s="297">
        <v>0.27946250422802599</v>
      </c>
      <c r="E122" s="297">
        <v>0.25805929152436391</v>
      </c>
      <c r="F122" s="297">
        <v>0.35397143468195952</v>
      </c>
      <c r="G122" s="297">
        <v>0.29225457029045088</v>
      </c>
      <c r="H122" s="297">
        <v>0.3040163618865715</v>
      </c>
      <c r="I122" s="297">
        <v>0.33621285943523982</v>
      </c>
      <c r="J122" s="297">
        <v>0.23993221864242051</v>
      </c>
      <c r="K122" s="297">
        <v>0.12760965774496871</v>
      </c>
      <c r="L122" s="297">
        <v>0.1026170623921641</v>
      </c>
      <c r="M122" s="297">
        <v>0.10451976973840769</v>
      </c>
      <c r="N122" s="297">
        <v>0.15240601708989851</v>
      </c>
      <c r="O122" s="297">
        <v>0.13752367061609991</v>
      </c>
      <c r="P122" s="297">
        <v>0.12421491584091419</v>
      </c>
      <c r="Q122" s="297">
        <v>0.1507406934639785</v>
      </c>
      <c r="R122" s="297">
        <v>0.1188955836818867</v>
      </c>
      <c r="S122" s="297">
        <v>7.7775647866476949E-2</v>
      </c>
      <c r="T122" s="297">
        <v>6.8294902499758212E-2</v>
      </c>
      <c r="U122" s="297">
        <v>7.4030264499663781E-2</v>
      </c>
      <c r="V122" s="297">
        <v>7.5927795061936004E-2</v>
      </c>
      <c r="W122" s="297">
        <v>7.9940688136796959E-2</v>
      </c>
      <c r="DA122" s="122" t="s">
        <v>1688</v>
      </c>
    </row>
    <row r="123" spans="1:105" ht="12" customHeight="1" x14ac:dyDescent="0.25">
      <c r="A123" s="59" t="s">
        <v>160</v>
      </c>
      <c r="B123" s="297">
        <v>0.24189717254838211</v>
      </c>
      <c r="C123" s="297">
        <v>0.20145697677125399</v>
      </c>
      <c r="D123" s="297">
        <v>0.1863683694470136</v>
      </c>
      <c r="E123" s="297">
        <v>0.19039114371915219</v>
      </c>
      <c r="F123" s="297">
        <v>0.18731106112036741</v>
      </c>
      <c r="G123" s="297">
        <v>0.1733334941926527</v>
      </c>
      <c r="H123" s="297">
        <v>0.1833524029938236</v>
      </c>
      <c r="I123" s="297">
        <v>0.2181200869141344</v>
      </c>
      <c r="J123" s="297">
        <v>0.14518583135720731</v>
      </c>
      <c r="K123" s="297">
        <v>0.13411818700692391</v>
      </c>
      <c r="L123" s="297">
        <v>0.1026858133924148</v>
      </c>
      <c r="M123" s="297">
        <v>0.11124694621680049</v>
      </c>
      <c r="N123" s="297">
        <v>0.1187461267945803</v>
      </c>
      <c r="O123" s="297">
        <v>9.7195776055537003E-2</v>
      </c>
      <c r="P123" s="297">
        <v>0.10964843345563099</v>
      </c>
      <c r="Q123" s="297">
        <v>0.1139554426897454</v>
      </c>
      <c r="R123" s="297">
        <v>9.6793794707490555E-2</v>
      </c>
      <c r="S123" s="297">
        <v>3.2235852731262192E-2</v>
      </c>
      <c r="T123" s="297">
        <v>4.1349196433913653E-2</v>
      </c>
      <c r="U123" s="297">
        <v>3.2626878815909428E-2</v>
      </c>
      <c r="V123" s="297">
        <v>3.3457161363525778E-2</v>
      </c>
      <c r="W123" s="297">
        <v>3.1324208087335173E-2</v>
      </c>
      <c r="DA123" s="122" t="s">
        <v>1689</v>
      </c>
    </row>
    <row r="124" spans="1:105" ht="12" customHeight="1" x14ac:dyDescent="0.25">
      <c r="A124" s="59" t="s">
        <v>70</v>
      </c>
      <c r="B124" s="297">
        <v>0.19775588643786099</v>
      </c>
      <c r="C124" s="297">
        <v>0.14558154810200241</v>
      </c>
      <c r="D124" s="297">
        <v>0.15950756151761949</v>
      </c>
      <c r="E124" s="297">
        <v>0.13910825423752299</v>
      </c>
      <c r="F124" s="297">
        <v>0.1445530413234935</v>
      </c>
      <c r="G124" s="297">
        <v>0.1323881885565327</v>
      </c>
      <c r="H124" s="297">
        <v>0.14958769064754671</v>
      </c>
      <c r="I124" s="297">
        <v>0.14615912942701431</v>
      </c>
      <c r="J124" s="297">
        <v>0.1238628559920127</v>
      </c>
      <c r="K124" s="297">
        <v>0.1074704893463317</v>
      </c>
      <c r="L124" s="297">
        <v>6.9446399959612048E-2</v>
      </c>
      <c r="M124" s="297">
        <v>7.0763610898517224E-2</v>
      </c>
      <c r="N124" s="297">
        <v>7.3665251183274549E-2</v>
      </c>
      <c r="O124" s="297">
        <v>9.9740207821280749E-2</v>
      </c>
      <c r="P124" s="297">
        <v>6.68273445711247E-2</v>
      </c>
      <c r="Q124" s="297">
        <v>5.854132769934281E-2</v>
      </c>
      <c r="R124" s="297">
        <v>2.1333469421425621E-2</v>
      </c>
      <c r="S124" s="297">
        <v>1.067198876862332E-2</v>
      </c>
      <c r="T124" s="297">
        <v>1.327560168368493E-2</v>
      </c>
      <c r="U124" s="297">
        <v>7.195078799006843E-3</v>
      </c>
      <c r="V124" s="297">
        <v>7.379501778059341E-3</v>
      </c>
      <c r="W124" s="297">
        <v>1.0359677632216419E-2</v>
      </c>
      <c r="DA124" s="122" t="s">
        <v>1690</v>
      </c>
    </row>
    <row r="125" spans="1:105" ht="12" customHeight="1" x14ac:dyDescent="0.25">
      <c r="A125" s="59" t="s">
        <v>162</v>
      </c>
      <c r="B125" s="297">
        <v>0.81296927575139011</v>
      </c>
      <c r="C125" s="297">
        <v>0.75565499676180337</v>
      </c>
      <c r="D125" s="297">
        <v>0.69694811905776999</v>
      </c>
      <c r="E125" s="297">
        <v>0.67726507132500424</v>
      </c>
      <c r="F125" s="297">
        <v>0.70736998955312091</v>
      </c>
      <c r="G125" s="297">
        <v>0.67345692732379092</v>
      </c>
      <c r="H125" s="297">
        <v>0.74612200474433121</v>
      </c>
      <c r="I125" s="297">
        <v>0.76523693408889626</v>
      </c>
      <c r="J125" s="297">
        <v>0.63370270053437783</v>
      </c>
      <c r="K125" s="297">
        <v>0.38984888528593881</v>
      </c>
      <c r="L125" s="297">
        <v>0.28902094709448162</v>
      </c>
      <c r="M125" s="297">
        <v>0.31140618606195092</v>
      </c>
      <c r="N125" s="297">
        <v>0.23983656354396221</v>
      </c>
      <c r="O125" s="297">
        <v>0.27383887510571692</v>
      </c>
      <c r="P125" s="297">
        <v>0.25355759149874041</v>
      </c>
      <c r="Q125" s="297">
        <v>0.29197132074108417</v>
      </c>
      <c r="R125" s="297">
        <v>0.2334192347438363</v>
      </c>
      <c r="S125" s="297">
        <v>0.1139853926360458</v>
      </c>
      <c r="T125" s="297">
        <v>0.1209076140043394</v>
      </c>
      <c r="U125" s="297">
        <v>0.14170069079663281</v>
      </c>
      <c r="V125" s="297">
        <v>0.13319977093959409</v>
      </c>
      <c r="W125" s="297">
        <v>0.13491895640362481</v>
      </c>
      <c r="DA125" s="122" t="s">
        <v>1691</v>
      </c>
    </row>
    <row r="126" spans="1:105" ht="12" customHeight="1" x14ac:dyDescent="0.25">
      <c r="A126" s="60" t="s">
        <v>1575</v>
      </c>
      <c r="B126" s="264">
        <v>1.6158245238514699</v>
      </c>
      <c r="C126" s="264">
        <v>1.5616363158638</v>
      </c>
      <c r="D126" s="264">
        <v>1.477818081556127</v>
      </c>
      <c r="E126" s="264">
        <v>1.4071688321528499</v>
      </c>
      <c r="F126" s="264">
        <v>1.4538582727553251</v>
      </c>
      <c r="G126" s="264">
        <v>1.4525895242807989</v>
      </c>
      <c r="H126" s="264">
        <v>1.597365530006581</v>
      </c>
      <c r="I126" s="264">
        <v>1.609264352270025</v>
      </c>
      <c r="J126" s="264">
        <v>1.3437037046180089</v>
      </c>
      <c r="K126" s="264">
        <v>0.91515968530169989</v>
      </c>
      <c r="L126" s="264">
        <v>0.83033171224714597</v>
      </c>
      <c r="M126" s="264">
        <v>0.89621491713511914</v>
      </c>
      <c r="N126" s="264">
        <v>0.83152054072338255</v>
      </c>
      <c r="O126" s="264">
        <v>0.83975691053072354</v>
      </c>
      <c r="P126" s="264">
        <v>0.77428700193998956</v>
      </c>
      <c r="Q126" s="264">
        <v>0.78975453518374283</v>
      </c>
      <c r="R126" s="264">
        <v>0.70774294301757068</v>
      </c>
      <c r="S126" s="264">
        <v>0.43911261104288052</v>
      </c>
      <c r="T126" s="264">
        <v>0.4190796821549716</v>
      </c>
      <c r="U126" s="264">
        <v>0.43895017911643253</v>
      </c>
      <c r="V126" s="264">
        <v>0.39748147970083092</v>
      </c>
      <c r="W126" s="264">
        <v>0.40302030988761428</v>
      </c>
      <c r="DA126" s="72" t="s">
        <v>1692</v>
      </c>
    </row>
    <row r="127" spans="1:105" ht="12" customHeight="1" x14ac:dyDescent="0.25">
      <c r="A127" s="132" t="s">
        <v>1577</v>
      </c>
      <c r="B127" s="318">
        <v>4.8377937156041089</v>
      </c>
      <c r="C127" s="318">
        <v>4.6755537147915591</v>
      </c>
      <c r="D127" s="318">
        <v>4.4246011384436299</v>
      </c>
      <c r="E127" s="318">
        <v>4.2130766258928238</v>
      </c>
      <c r="F127" s="318">
        <v>4.3528652471184346</v>
      </c>
      <c r="G127" s="318">
        <v>4.3490666023360687</v>
      </c>
      <c r="H127" s="318">
        <v>4.7825273156324561</v>
      </c>
      <c r="I127" s="318">
        <v>4.8181525006197301</v>
      </c>
      <c r="J127" s="318">
        <v>4.0230614413131098</v>
      </c>
      <c r="K127" s="318">
        <v>2.739996645040256</v>
      </c>
      <c r="L127" s="318">
        <v>2.486020901453585</v>
      </c>
      <c r="M127" s="318">
        <v>2.6832758322125101</v>
      </c>
      <c r="N127" s="318">
        <v>2.489580265014649</v>
      </c>
      <c r="O127" s="318">
        <v>2.5142400331424199</v>
      </c>
      <c r="P127" s="318">
        <v>2.3182225153574612</v>
      </c>
      <c r="Q127" s="318">
        <v>2.3645324543501971</v>
      </c>
      <c r="R127" s="318">
        <v>2.1189889814472789</v>
      </c>
      <c r="S127" s="318">
        <v>1.3147072586088759</v>
      </c>
      <c r="T127" s="318">
        <v>1.2547284824184619</v>
      </c>
      <c r="U127" s="318">
        <v>1.314220935904038</v>
      </c>
      <c r="V127" s="318">
        <v>1.190063262551684</v>
      </c>
      <c r="W127" s="318">
        <v>1.206646571861502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1</v>
      </c>
      <c r="D132" s="234">
        <f t="shared" si="6"/>
        <v>1.0000000000000002</v>
      </c>
      <c r="E132" s="234">
        <f t="shared" si="6"/>
        <v>1</v>
      </c>
      <c r="F132" s="234">
        <f t="shared" si="6"/>
        <v>1.0000000000000002</v>
      </c>
      <c r="G132" s="234">
        <f t="shared" si="6"/>
        <v>0.99999999999999978</v>
      </c>
      <c r="H132" s="234">
        <f t="shared" si="6"/>
        <v>1</v>
      </c>
      <c r="I132" s="234">
        <f t="shared" si="6"/>
        <v>1</v>
      </c>
      <c r="J132" s="234">
        <f t="shared" si="6"/>
        <v>1</v>
      </c>
      <c r="K132" s="234">
        <f t="shared" si="6"/>
        <v>0.99999999999999956</v>
      </c>
      <c r="L132" s="234">
        <f t="shared" si="6"/>
        <v>1</v>
      </c>
      <c r="M132" s="234">
        <f t="shared" si="6"/>
        <v>1</v>
      </c>
      <c r="N132" s="234">
        <f t="shared" si="6"/>
        <v>1</v>
      </c>
      <c r="O132" s="234">
        <f t="shared" si="6"/>
        <v>1</v>
      </c>
      <c r="P132" s="234">
        <f t="shared" si="6"/>
        <v>1</v>
      </c>
      <c r="Q132" s="234">
        <f t="shared" si="6"/>
        <v>0.99999999999999967</v>
      </c>
      <c r="R132" s="234">
        <f t="shared" si="6"/>
        <v>0.99999999999999978</v>
      </c>
      <c r="S132" s="234">
        <f t="shared" si="6"/>
        <v>1</v>
      </c>
      <c r="T132" s="234">
        <f t="shared" si="6"/>
        <v>0.99999999999999956</v>
      </c>
      <c r="U132" s="234">
        <f t="shared" si="6"/>
        <v>1</v>
      </c>
      <c r="V132" s="234">
        <f t="shared" si="6"/>
        <v>1</v>
      </c>
      <c r="W132" s="234">
        <f t="shared" si="6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4.2003449736084022E-3</v>
      </c>
      <c r="C133" s="268">
        <f t="shared" si="7"/>
        <v>4.188930704963535E-3</v>
      </c>
      <c r="D133" s="268">
        <f t="shared" si="7"/>
        <v>4.2058841539167084E-3</v>
      </c>
      <c r="E133" s="268">
        <f t="shared" si="7"/>
        <v>4.2020165034703603E-3</v>
      </c>
      <c r="F133" s="268">
        <f t="shared" si="7"/>
        <v>4.2156614565311062E-3</v>
      </c>
      <c r="G133" s="268">
        <f t="shared" si="7"/>
        <v>4.2062556091661991E-3</v>
      </c>
      <c r="H133" s="268">
        <f t="shared" si="7"/>
        <v>4.1959016809792584E-3</v>
      </c>
      <c r="I133" s="268">
        <f t="shared" si="7"/>
        <v>4.1643161146548016E-3</v>
      </c>
      <c r="J133" s="268">
        <f t="shared" si="7"/>
        <v>4.1589975060744369E-3</v>
      </c>
      <c r="K133" s="268">
        <f t="shared" si="7"/>
        <v>4.152009906006413E-3</v>
      </c>
      <c r="L133" s="268">
        <f t="shared" si="7"/>
        <v>4.1500430079847127E-3</v>
      </c>
      <c r="M133" s="268">
        <f t="shared" si="7"/>
        <v>4.1468383449418276E-3</v>
      </c>
      <c r="N133" s="268">
        <f t="shared" si="7"/>
        <v>4.1575555195695578E-3</v>
      </c>
      <c r="O133" s="268">
        <f t="shared" si="7"/>
        <v>4.1774348721115512E-3</v>
      </c>
      <c r="P133" s="268">
        <f t="shared" si="7"/>
        <v>4.1841583897374536E-3</v>
      </c>
      <c r="Q133" s="268">
        <f t="shared" si="7"/>
        <v>4.1543713664950561E-3</v>
      </c>
      <c r="R133" s="268">
        <f t="shared" si="7"/>
        <v>4.147182066424282E-3</v>
      </c>
      <c r="S133" s="268">
        <f t="shared" si="7"/>
        <v>4.1221605529586491E-3</v>
      </c>
      <c r="T133" s="268">
        <f t="shared" si="7"/>
        <v>4.1257756690676571E-3</v>
      </c>
      <c r="U133" s="268">
        <f t="shared" si="7"/>
        <v>4.1219025066446067E-3</v>
      </c>
      <c r="V133" s="268">
        <f t="shared" si="7"/>
        <v>4.129713262879732E-3</v>
      </c>
      <c r="W133" s="268">
        <f t="shared" si="7"/>
        <v>4.1043702426910673E-3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4.3505384861551702E-4</v>
      </c>
      <c r="C134" s="269">
        <f t="shared" si="8"/>
        <v>4.3387160726765604E-4</v>
      </c>
      <c r="D134" s="269">
        <f t="shared" si="8"/>
        <v>4.3562757332776E-4</v>
      </c>
      <c r="E134" s="269">
        <f t="shared" si="8"/>
        <v>4.3522697856176898E-4</v>
      </c>
      <c r="F134" s="269">
        <f t="shared" si="8"/>
        <v>4.3664026470387283E-4</v>
      </c>
      <c r="G134" s="269">
        <f t="shared" si="8"/>
        <v>4.3566604708096226E-4</v>
      </c>
      <c r="H134" s="269">
        <f t="shared" si="8"/>
        <v>4.3459363128313611E-4</v>
      </c>
      <c r="I134" s="269">
        <f t="shared" si="8"/>
        <v>4.3132213280467903E-4</v>
      </c>
      <c r="J134" s="269">
        <f t="shared" si="8"/>
        <v>4.307712539728911E-4</v>
      </c>
      <c r="K134" s="269">
        <f t="shared" si="8"/>
        <v>4.3004750810885379E-4</v>
      </c>
      <c r="L134" s="269">
        <f t="shared" si="8"/>
        <v>4.2984378518620052E-4</v>
      </c>
      <c r="M134" s="269">
        <f t="shared" si="8"/>
        <v>4.2951185983266811E-4</v>
      </c>
      <c r="N134" s="269">
        <f t="shared" si="8"/>
        <v>4.3062189915024152E-4</v>
      </c>
      <c r="O134" s="269">
        <f t="shared" si="8"/>
        <v>4.326809178464963E-4</v>
      </c>
      <c r="P134" s="269">
        <f t="shared" si="8"/>
        <v>4.333773111755591E-4</v>
      </c>
      <c r="Q134" s="269">
        <f t="shared" si="8"/>
        <v>4.3029209813190932E-4</v>
      </c>
      <c r="R134" s="269">
        <f t="shared" si="8"/>
        <v>4.2954746104036248E-4</v>
      </c>
      <c r="S134" s="269">
        <f t="shared" si="8"/>
        <v>4.2695583920934494E-4</v>
      </c>
      <c r="T134" s="269">
        <f t="shared" si="8"/>
        <v>4.2733027754388584E-4</v>
      </c>
      <c r="U134" s="269">
        <f t="shared" si="8"/>
        <v>4.2692911187081653E-4</v>
      </c>
      <c r="V134" s="269">
        <f t="shared" si="8"/>
        <v>4.2773811674590178E-4</v>
      </c>
      <c r="W134" s="269">
        <f t="shared" si="8"/>
        <v>4.2511319461738728E-4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1.0485564837637861E-2</v>
      </c>
      <c r="C135" s="269">
        <f t="shared" si="9"/>
        <v>1.1010767383275024E-2</v>
      </c>
      <c r="D135" s="269">
        <f t="shared" si="9"/>
        <v>1.1195924135596336E-2</v>
      </c>
      <c r="E135" s="269">
        <f t="shared" si="9"/>
        <v>1.1612718714706906E-2</v>
      </c>
      <c r="F135" s="269">
        <f t="shared" si="9"/>
        <v>1.111322745175943E-2</v>
      </c>
      <c r="G135" s="269">
        <f t="shared" si="9"/>
        <v>1.1737864752638435E-2</v>
      </c>
      <c r="H135" s="269">
        <f t="shared" si="9"/>
        <v>1.2234177893942917E-2</v>
      </c>
      <c r="I135" s="269">
        <f t="shared" si="9"/>
        <v>1.1647767134871942E-2</v>
      </c>
      <c r="J135" s="269">
        <f t="shared" si="9"/>
        <v>1.1736030783900633E-2</v>
      </c>
      <c r="K135" s="269">
        <f t="shared" si="9"/>
        <v>1.2939327844817734E-2</v>
      </c>
      <c r="L135" s="269">
        <f t="shared" si="9"/>
        <v>1.3272718891999236E-2</v>
      </c>
      <c r="M135" s="269">
        <f t="shared" si="9"/>
        <v>1.3986303119234853E-2</v>
      </c>
      <c r="N135" s="269">
        <f t="shared" si="9"/>
        <v>1.3861921229708413E-2</v>
      </c>
      <c r="O135" s="269">
        <f t="shared" si="9"/>
        <v>1.3982660379336698E-2</v>
      </c>
      <c r="P135" s="269">
        <f t="shared" si="9"/>
        <v>1.3161637622623899E-2</v>
      </c>
      <c r="Q135" s="269">
        <f t="shared" si="9"/>
        <v>1.2415816849116364E-2</v>
      </c>
      <c r="R135" s="269">
        <f t="shared" si="9"/>
        <v>1.3468942746874784E-2</v>
      </c>
      <c r="S135" s="269">
        <f t="shared" si="9"/>
        <v>1.6380450342937752E-2</v>
      </c>
      <c r="T135" s="269">
        <f t="shared" si="9"/>
        <v>1.6826349346734812E-2</v>
      </c>
      <c r="U135" s="269">
        <f t="shared" si="9"/>
        <v>1.7365845709292348E-2</v>
      </c>
      <c r="V135" s="269">
        <f t="shared" si="9"/>
        <v>1.6835868603161348E-2</v>
      </c>
      <c r="W135" s="269">
        <f t="shared" si="9"/>
        <v>1.6864906807100507E-2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8.2834184210933649E-4</v>
      </c>
      <c r="C136" s="269">
        <f t="shared" si="10"/>
        <v>8.2609085644624772E-4</v>
      </c>
      <c r="D136" s="269">
        <f t="shared" si="10"/>
        <v>8.2943421305724393E-4</v>
      </c>
      <c r="E136" s="269">
        <f t="shared" si="10"/>
        <v>8.2867148125414342E-4</v>
      </c>
      <c r="F136" s="269">
        <f t="shared" si="10"/>
        <v>8.3136237584133894E-4</v>
      </c>
      <c r="G136" s="269">
        <f t="shared" si="10"/>
        <v>8.2950746702270561E-4</v>
      </c>
      <c r="H136" s="269">
        <f t="shared" si="10"/>
        <v>8.2746558903379569E-4</v>
      </c>
      <c r="I136" s="269">
        <f t="shared" si="10"/>
        <v>8.2123666108676837E-4</v>
      </c>
      <c r="J136" s="269">
        <f t="shared" si="10"/>
        <v>8.2018778865924186E-4</v>
      </c>
      <c r="K136" s="269">
        <f t="shared" si="10"/>
        <v>8.1880977767475412E-4</v>
      </c>
      <c r="L136" s="269">
        <f t="shared" si="10"/>
        <v>8.1842188955109452E-4</v>
      </c>
      <c r="M136" s="269">
        <f t="shared" si="10"/>
        <v>8.1778990420109006E-4</v>
      </c>
      <c r="N136" s="269">
        <f t="shared" si="10"/>
        <v>8.1990341731230372E-4</v>
      </c>
      <c r="O136" s="269">
        <f t="shared" si="10"/>
        <v>8.2382378566491312E-4</v>
      </c>
      <c r="P136" s="269">
        <f t="shared" si="10"/>
        <v>8.2514971746591682E-4</v>
      </c>
      <c r="Q136" s="269">
        <f t="shared" si="10"/>
        <v>8.1927547669317263E-4</v>
      </c>
      <c r="R136" s="269">
        <f t="shared" si="10"/>
        <v>8.178576888444323E-4</v>
      </c>
      <c r="S136" s="269">
        <f t="shared" si="10"/>
        <v>8.1292324496262886E-4</v>
      </c>
      <c r="T136" s="269">
        <f t="shared" si="10"/>
        <v>8.1363617496147159E-4</v>
      </c>
      <c r="U136" s="269">
        <f t="shared" si="10"/>
        <v>8.1287235615219386E-4</v>
      </c>
      <c r="V136" s="269">
        <f t="shared" si="10"/>
        <v>8.1441270015934644E-4</v>
      </c>
      <c r="W136" s="269">
        <f t="shared" si="10"/>
        <v>8.0941485256359053E-4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5.4887461549138622E-3</v>
      </c>
      <c r="C137" s="270">
        <f t="shared" si="11"/>
        <v>5.7088129439976584E-3</v>
      </c>
      <c r="D137" s="270">
        <f t="shared" si="11"/>
        <v>5.78934310922427E-3</v>
      </c>
      <c r="E137" s="270">
        <f t="shared" si="11"/>
        <v>5.8955180163142076E-3</v>
      </c>
      <c r="F137" s="270">
        <f t="shared" si="11"/>
        <v>5.7496984864984571E-3</v>
      </c>
      <c r="G137" s="270">
        <f t="shared" si="11"/>
        <v>5.9934038174104323E-3</v>
      </c>
      <c r="H137" s="270">
        <f t="shared" si="11"/>
        <v>6.1516031806721607E-3</v>
      </c>
      <c r="I137" s="270">
        <f t="shared" si="11"/>
        <v>5.8601944156287692E-3</v>
      </c>
      <c r="J137" s="270">
        <f t="shared" si="11"/>
        <v>5.924113319298434E-3</v>
      </c>
      <c r="K137" s="270">
        <f t="shared" si="11"/>
        <v>6.3427338927834042E-3</v>
      </c>
      <c r="L137" s="270">
        <f t="shared" si="11"/>
        <v>6.6526238779406367E-3</v>
      </c>
      <c r="M137" s="270">
        <f t="shared" si="11"/>
        <v>6.962898574875389E-3</v>
      </c>
      <c r="N137" s="270">
        <f t="shared" si="11"/>
        <v>7.0733792207032277E-3</v>
      </c>
      <c r="O137" s="270">
        <f t="shared" si="11"/>
        <v>7.1584495473776717E-3</v>
      </c>
      <c r="P137" s="270">
        <f t="shared" si="11"/>
        <v>6.741880361446735E-3</v>
      </c>
      <c r="Q137" s="270">
        <f t="shared" si="11"/>
        <v>6.3141898401583036E-3</v>
      </c>
      <c r="R137" s="270">
        <f t="shared" si="11"/>
        <v>6.8992574754169218E-3</v>
      </c>
      <c r="S137" s="270">
        <f t="shared" si="11"/>
        <v>8.6233756774321164E-3</v>
      </c>
      <c r="T137" s="270">
        <f t="shared" si="11"/>
        <v>8.6078717053311125E-3</v>
      </c>
      <c r="U137" s="270">
        <f t="shared" si="11"/>
        <v>8.87555275563464E-3</v>
      </c>
      <c r="V137" s="270">
        <f t="shared" si="11"/>
        <v>8.6152519785660641E-3</v>
      </c>
      <c r="W137" s="270">
        <f t="shared" si="11"/>
        <v>8.5626208258383525E-3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4.0862217035951831E-2</v>
      </c>
      <c r="C138" s="271">
        <f t="shared" si="12"/>
        <v>4.2908929896915332E-2</v>
      </c>
      <c r="D138" s="271">
        <f t="shared" si="12"/>
        <v>4.3630485246214941E-2</v>
      </c>
      <c r="E138" s="271">
        <f t="shared" si="12"/>
        <v>4.5254732562858405E-2</v>
      </c>
      <c r="F138" s="271">
        <f t="shared" si="12"/>
        <v>4.3308216499092472E-2</v>
      </c>
      <c r="G138" s="271">
        <f t="shared" si="12"/>
        <v>4.5742426324933243E-2</v>
      </c>
      <c r="H138" s="271">
        <f t="shared" si="12"/>
        <v>4.7676557257487553E-2</v>
      </c>
      <c r="I138" s="271">
        <f t="shared" si="12"/>
        <v>4.5391316158852203E-2</v>
      </c>
      <c r="J138" s="271">
        <f t="shared" si="12"/>
        <v>4.573527935385812E-2</v>
      </c>
      <c r="K138" s="271">
        <f t="shared" si="12"/>
        <v>5.0424524656640886E-2</v>
      </c>
      <c r="L138" s="271">
        <f t="shared" si="12"/>
        <v>5.1723748641110845E-2</v>
      </c>
      <c r="M138" s="271">
        <f t="shared" si="12"/>
        <v>5.450458439180584E-2</v>
      </c>
      <c r="N138" s="271">
        <f t="shared" si="12"/>
        <v>5.4019868513942269E-2</v>
      </c>
      <c r="O138" s="271">
        <f t="shared" si="12"/>
        <v>5.4490388644544842E-2</v>
      </c>
      <c r="P138" s="271">
        <f t="shared" si="12"/>
        <v>5.1290865243017562E-2</v>
      </c>
      <c r="Q138" s="271">
        <f t="shared" si="12"/>
        <v>4.838440376107684E-2</v>
      </c>
      <c r="R138" s="271">
        <f t="shared" si="12"/>
        <v>5.2488432458312077E-2</v>
      </c>
      <c r="S138" s="271">
        <f t="shared" si="12"/>
        <v>6.3834569469939983E-2</v>
      </c>
      <c r="T138" s="271">
        <f t="shared" si="12"/>
        <v>6.5572236648714033E-2</v>
      </c>
      <c r="U138" s="271">
        <f t="shared" si="12"/>
        <v>6.7779876278511828E-2</v>
      </c>
      <c r="V138" s="271">
        <f t="shared" si="12"/>
        <v>6.5609333164556985E-2</v>
      </c>
      <c r="W138" s="271">
        <f t="shared" si="12"/>
        <v>6.572249496461921E-2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0.33963879863507745</v>
      </c>
      <c r="C139" s="271">
        <f t="shared" si="13"/>
        <v>0.3368225218070568</v>
      </c>
      <c r="D139" s="271">
        <f t="shared" si="13"/>
        <v>0.34155733970429752</v>
      </c>
      <c r="E139" s="271">
        <f t="shared" si="13"/>
        <v>0.34142250525230078</v>
      </c>
      <c r="F139" s="271">
        <f t="shared" si="13"/>
        <v>0.34694148735255065</v>
      </c>
      <c r="G139" s="271">
        <f t="shared" si="13"/>
        <v>0.34286219861956113</v>
      </c>
      <c r="H139" s="271">
        <f t="shared" si="13"/>
        <v>0.33990377450548204</v>
      </c>
      <c r="I139" s="271">
        <f t="shared" si="13"/>
        <v>0.33216207117397617</v>
      </c>
      <c r="J139" s="271">
        <f t="shared" si="13"/>
        <v>0.32806322913992947</v>
      </c>
      <c r="K139" s="271">
        <f t="shared" si="13"/>
        <v>0.32286258460277256</v>
      </c>
      <c r="L139" s="271">
        <f t="shared" si="13"/>
        <v>0.31706111631618938</v>
      </c>
      <c r="M139" s="271">
        <f t="shared" si="13"/>
        <v>0.31486761670058905</v>
      </c>
      <c r="N139" s="271">
        <f t="shared" si="13"/>
        <v>0.31461868782262059</v>
      </c>
      <c r="O139" s="271">
        <f t="shared" si="13"/>
        <v>0.31658450802073462</v>
      </c>
      <c r="P139" s="271">
        <f t="shared" si="13"/>
        <v>0.31728672428899851</v>
      </c>
      <c r="Q139" s="271">
        <f t="shared" si="13"/>
        <v>0.3053559701823475</v>
      </c>
      <c r="R139" s="271">
        <f t="shared" si="13"/>
        <v>0.30016767857205856</v>
      </c>
      <c r="S139" s="271">
        <f t="shared" si="13"/>
        <v>0.29260603496832499</v>
      </c>
      <c r="T139" s="271">
        <f t="shared" si="13"/>
        <v>0.29785541802141013</v>
      </c>
      <c r="U139" s="271">
        <f t="shared" si="13"/>
        <v>0.29829067333374037</v>
      </c>
      <c r="V139" s="271">
        <f t="shared" si="13"/>
        <v>0.29918740064542348</v>
      </c>
      <c r="W139" s="271">
        <f t="shared" si="13"/>
        <v>0.29191634852167492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0.48283961907815692</v>
      </c>
      <c r="C140" s="271">
        <f t="shared" si="14"/>
        <v>0.48552884962624387</v>
      </c>
      <c r="D140" s="271">
        <f t="shared" si="14"/>
        <v>0.48418452191888445</v>
      </c>
      <c r="E140" s="271">
        <f t="shared" si="14"/>
        <v>0.48101301909129407</v>
      </c>
      <c r="F140" s="271">
        <f t="shared" si="14"/>
        <v>0.48577142190186168</v>
      </c>
      <c r="G140" s="271">
        <f t="shared" si="14"/>
        <v>0.481836101178235</v>
      </c>
      <c r="H140" s="271">
        <f t="shared" si="14"/>
        <v>0.47697784596589454</v>
      </c>
      <c r="I140" s="271">
        <f t="shared" si="14"/>
        <v>0.46576727259667</v>
      </c>
      <c r="J140" s="271">
        <f t="shared" si="14"/>
        <v>0.46555732723990845</v>
      </c>
      <c r="K140" s="271">
        <f t="shared" si="14"/>
        <v>0.45409743838875749</v>
      </c>
      <c r="L140" s="271">
        <f t="shared" si="14"/>
        <v>0.45141423303136996</v>
      </c>
      <c r="M140" s="271">
        <f t="shared" si="14"/>
        <v>0.44471948320234039</v>
      </c>
      <c r="N140" s="271">
        <f t="shared" si="14"/>
        <v>0.44097327185207469</v>
      </c>
      <c r="O140" s="271">
        <f t="shared" si="14"/>
        <v>0.44698856206931414</v>
      </c>
      <c r="P140" s="271">
        <f t="shared" si="14"/>
        <v>0.45042188114529758</v>
      </c>
      <c r="Q140" s="271">
        <f t="shared" si="14"/>
        <v>0.43198970749526094</v>
      </c>
      <c r="R140" s="271">
        <f t="shared" si="14"/>
        <v>0.42661658873665281</v>
      </c>
      <c r="S140" s="271">
        <f t="shared" si="14"/>
        <v>0.41692807045586228</v>
      </c>
      <c r="T140" s="271">
        <f t="shared" si="14"/>
        <v>0.42208012212738788</v>
      </c>
      <c r="U140" s="271">
        <f t="shared" si="14"/>
        <v>0.41909405029621738</v>
      </c>
      <c r="V140" s="271">
        <f t="shared" si="14"/>
        <v>0.41998308109412624</v>
      </c>
      <c r="W140" s="271">
        <f t="shared" si="14"/>
        <v>0.40996414576548751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0.11522131359392902</v>
      </c>
      <c r="C141" s="271">
        <f t="shared" si="15"/>
        <v>0.11257122517383379</v>
      </c>
      <c r="D141" s="271">
        <f t="shared" si="15"/>
        <v>0.10817143994548105</v>
      </c>
      <c r="E141" s="271">
        <f t="shared" si="15"/>
        <v>0.10933559139923943</v>
      </c>
      <c r="F141" s="271">
        <f t="shared" si="15"/>
        <v>0.1016322842111613</v>
      </c>
      <c r="G141" s="271">
        <f t="shared" si="15"/>
        <v>0.1063565761839517</v>
      </c>
      <c r="H141" s="271">
        <f t="shared" si="15"/>
        <v>0.1115980802952245</v>
      </c>
      <c r="I141" s="271">
        <f t="shared" si="15"/>
        <v>0.13375450361145466</v>
      </c>
      <c r="J141" s="271">
        <f t="shared" si="15"/>
        <v>0.13757406361439825</v>
      </c>
      <c r="K141" s="271">
        <f t="shared" si="15"/>
        <v>0.14793252342243743</v>
      </c>
      <c r="L141" s="271">
        <f t="shared" si="15"/>
        <v>0.15447725055866804</v>
      </c>
      <c r="M141" s="271">
        <f t="shared" si="15"/>
        <v>0.15956497390217908</v>
      </c>
      <c r="N141" s="271">
        <f t="shared" si="15"/>
        <v>0.16404479052491883</v>
      </c>
      <c r="O141" s="271">
        <f t="shared" si="15"/>
        <v>0.15536149176306913</v>
      </c>
      <c r="P141" s="271">
        <f t="shared" si="15"/>
        <v>0.15565432592023684</v>
      </c>
      <c r="Q141" s="271">
        <f t="shared" si="15"/>
        <v>0.19013597293071965</v>
      </c>
      <c r="R141" s="271">
        <f t="shared" si="15"/>
        <v>0.19496451279437554</v>
      </c>
      <c r="S141" s="271">
        <f t="shared" si="15"/>
        <v>0.19626545944837226</v>
      </c>
      <c r="T141" s="271">
        <f t="shared" si="15"/>
        <v>0.18369126002884859</v>
      </c>
      <c r="U141" s="271">
        <f t="shared" si="15"/>
        <v>0.18323229765193599</v>
      </c>
      <c r="V141" s="271">
        <f t="shared" si="15"/>
        <v>0.1843972004343809</v>
      </c>
      <c r="W141" s="271">
        <f t="shared" si="15"/>
        <v>0.20163058482540749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5.2369528165892208E-2</v>
      </c>
      <c r="C142" s="320">
        <f t="shared" si="16"/>
        <v>5.4992620954162026E-2</v>
      </c>
      <c r="D142" s="320">
        <f t="shared" si="16"/>
        <v>5.5917375309882611E-2</v>
      </c>
      <c r="E142" s="320">
        <f t="shared" si="16"/>
        <v>5.7999030975371714E-2</v>
      </c>
      <c r="F142" s="320">
        <f t="shared" si="16"/>
        <v>5.5504351654935856E-2</v>
      </c>
      <c r="G142" s="320">
        <f t="shared" si="16"/>
        <v>5.8624065397435469E-2</v>
      </c>
      <c r="H142" s="320">
        <f t="shared" si="16"/>
        <v>6.1102871778885778E-2</v>
      </c>
      <c r="I142" s="320">
        <f t="shared" si="16"/>
        <v>5.8174078219408995E-2</v>
      </c>
      <c r="J142" s="320">
        <f t="shared" si="16"/>
        <v>5.8614905749962309E-2</v>
      </c>
      <c r="K142" s="320">
        <f t="shared" si="16"/>
        <v>6.4624701149580424E-2</v>
      </c>
      <c r="L142" s="320">
        <f t="shared" si="16"/>
        <v>6.628980284948667E-2</v>
      </c>
      <c r="M142" s="320">
        <f t="shared" si="16"/>
        <v>6.9853756710399589E-2</v>
      </c>
      <c r="N142" s="320">
        <f t="shared" si="16"/>
        <v>6.9232538781967098E-2</v>
      </c>
      <c r="O142" s="320">
        <f t="shared" si="16"/>
        <v>6.9835563263250924E-2</v>
      </c>
      <c r="P142" s="320">
        <f t="shared" si="16"/>
        <v>6.5735014075078091E-2</v>
      </c>
      <c r="Q142" s="320">
        <f t="shared" si="16"/>
        <v>6.2010056706571726E-2</v>
      </c>
      <c r="R142" s="320">
        <f t="shared" si="16"/>
        <v>6.7269831188812676E-2</v>
      </c>
      <c r="S142" s="320">
        <f t="shared" si="16"/>
        <v>8.1811182219319198E-2</v>
      </c>
      <c r="T142" s="320">
        <f t="shared" si="16"/>
        <v>8.4038198197960004E-2</v>
      </c>
      <c r="U142" s="320">
        <f t="shared" si="16"/>
        <v>8.6867536744889909E-2</v>
      </c>
      <c r="V142" s="320">
        <f t="shared" si="16"/>
        <v>8.4085741556402485E-2</v>
      </c>
      <c r="W142" s="320">
        <f t="shared" si="16"/>
        <v>8.4230771133981377E-2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6.2851785428036822E-2</v>
      </c>
      <c r="C143" s="328">
        <f t="shared" si="17"/>
        <v>5.7578604219671765E-2</v>
      </c>
      <c r="D143" s="328">
        <f t="shared" si="17"/>
        <v>5.2254064635598431E-2</v>
      </c>
      <c r="E143" s="328">
        <f t="shared" si="17"/>
        <v>5.1336560423867715E-2</v>
      </c>
      <c r="F143" s="328">
        <f t="shared" si="17"/>
        <v>4.6127932556225451E-2</v>
      </c>
      <c r="G143" s="328">
        <f t="shared" si="17"/>
        <v>4.7732510786516219E-2</v>
      </c>
      <c r="H143" s="328">
        <f t="shared" si="17"/>
        <v>5.0495208516338728E-2</v>
      </c>
      <c r="I143" s="328">
        <f t="shared" si="17"/>
        <v>7.5580425392045653E-2</v>
      </c>
      <c r="J143" s="328">
        <f t="shared" si="17"/>
        <v>7.8959157864435914E-2</v>
      </c>
      <c r="K143" s="328">
        <f t="shared" si="17"/>
        <v>8.3307822272857032E-2</v>
      </c>
      <c r="L143" s="328">
        <f t="shared" si="17"/>
        <v>8.8187447709181369E-2</v>
      </c>
      <c r="M143" s="328">
        <f t="shared" si="17"/>
        <v>8.9711217191779491E-2</v>
      </c>
      <c r="N143" s="328">
        <f t="shared" si="17"/>
        <v>9.4812251742951742E-2</v>
      </c>
      <c r="O143" s="328">
        <f t="shared" si="17"/>
        <v>8.5525928499818216E-2</v>
      </c>
      <c r="P143" s="328">
        <f t="shared" si="17"/>
        <v>8.9919311845158736E-2</v>
      </c>
      <c r="Q143" s="328">
        <f t="shared" si="17"/>
        <v>0.12812591622414793</v>
      </c>
      <c r="R143" s="328">
        <f t="shared" si="17"/>
        <v>0.12769468160556288</v>
      </c>
      <c r="S143" s="328">
        <f t="shared" si="17"/>
        <v>0.11445427722905305</v>
      </c>
      <c r="T143" s="328">
        <f t="shared" si="17"/>
        <v>9.9653061830888567E-2</v>
      </c>
      <c r="U143" s="328">
        <f t="shared" si="17"/>
        <v>9.6364760907046071E-2</v>
      </c>
      <c r="V143" s="328">
        <f t="shared" si="17"/>
        <v>0.10031145887797843</v>
      </c>
      <c r="W143" s="328">
        <f t="shared" si="17"/>
        <v>0.11739981369142613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1.0000000000000004</v>
      </c>
      <c r="E146" s="234">
        <f t="shared" si="18"/>
        <v>0.99999999999999944</v>
      </c>
      <c r="F146" s="234">
        <f t="shared" si="18"/>
        <v>1</v>
      </c>
      <c r="G146" s="234">
        <f t="shared" si="18"/>
        <v>1.0000000000000002</v>
      </c>
      <c r="H146" s="234">
        <f t="shared" si="18"/>
        <v>1</v>
      </c>
      <c r="I146" s="234">
        <f t="shared" si="18"/>
        <v>0.99999999999999989</v>
      </c>
      <c r="J146" s="234">
        <f t="shared" si="18"/>
        <v>0.99999999999999989</v>
      </c>
      <c r="K146" s="234">
        <f t="shared" si="18"/>
        <v>1</v>
      </c>
      <c r="L146" s="234">
        <f t="shared" si="18"/>
        <v>0.99999999999999989</v>
      </c>
      <c r="M146" s="234">
        <f t="shared" si="18"/>
        <v>0.99999999999999944</v>
      </c>
      <c r="N146" s="234">
        <f t="shared" si="18"/>
        <v>0.99999999999999967</v>
      </c>
      <c r="O146" s="234">
        <f t="shared" si="18"/>
        <v>1</v>
      </c>
      <c r="P146" s="234">
        <f t="shared" si="18"/>
        <v>1</v>
      </c>
      <c r="Q146" s="234">
        <f t="shared" si="18"/>
        <v>1</v>
      </c>
      <c r="R146" s="234">
        <f t="shared" si="18"/>
        <v>1.0000000000000002</v>
      </c>
      <c r="S146" s="234">
        <f t="shared" si="18"/>
        <v>0.99999999999999989</v>
      </c>
      <c r="T146" s="234">
        <f t="shared" si="18"/>
        <v>1</v>
      </c>
      <c r="U146" s="234">
        <f t="shared" si="18"/>
        <v>1</v>
      </c>
      <c r="V146" s="234">
        <f t="shared" si="18"/>
        <v>0.99999999999999956</v>
      </c>
      <c r="W146" s="234">
        <f t="shared" si="18"/>
        <v>1.0000000000000004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6.4503303899944697E-3</v>
      </c>
      <c r="C147" s="268">
        <f t="shared" si="19"/>
        <v>6.4172264569169694E-3</v>
      </c>
      <c r="D147" s="268">
        <f t="shared" si="19"/>
        <v>6.4338263404829918E-3</v>
      </c>
      <c r="E147" s="268">
        <f t="shared" si="19"/>
        <v>6.3863387140604541E-3</v>
      </c>
      <c r="F147" s="268">
        <f t="shared" si="19"/>
        <v>6.3978684456292541E-3</v>
      </c>
      <c r="G147" s="268">
        <f t="shared" si="19"/>
        <v>6.4032300393868152E-3</v>
      </c>
      <c r="H147" s="268">
        <f t="shared" si="19"/>
        <v>6.4113607685737694E-3</v>
      </c>
      <c r="I147" s="268">
        <f t="shared" si="19"/>
        <v>6.4077406515220875E-3</v>
      </c>
      <c r="J147" s="268">
        <f t="shared" si="19"/>
        <v>6.3578310334962557E-3</v>
      </c>
      <c r="K147" s="268">
        <f t="shared" si="19"/>
        <v>6.3775826936000868E-3</v>
      </c>
      <c r="L147" s="268">
        <f t="shared" si="19"/>
        <v>6.3758091775797119E-3</v>
      </c>
      <c r="M147" s="268">
        <f t="shared" si="19"/>
        <v>6.3873019149566631E-3</v>
      </c>
      <c r="N147" s="268">
        <f t="shared" si="19"/>
        <v>6.4077748226763973E-3</v>
      </c>
      <c r="O147" s="268">
        <f t="shared" si="19"/>
        <v>6.4079923177616481E-3</v>
      </c>
      <c r="P147" s="268">
        <f t="shared" si="19"/>
        <v>6.4133571000033049E-3</v>
      </c>
      <c r="Q147" s="268">
        <f t="shared" si="19"/>
        <v>6.4270921024453913E-3</v>
      </c>
      <c r="R147" s="268">
        <f t="shared" si="19"/>
        <v>6.4179369025535839E-3</v>
      </c>
      <c r="S147" s="268">
        <f t="shared" si="19"/>
        <v>6.2908148541082854E-3</v>
      </c>
      <c r="T147" s="268">
        <f t="shared" si="19"/>
        <v>6.2777557369594478E-3</v>
      </c>
      <c r="U147" s="268">
        <f t="shared" si="19"/>
        <v>6.2743759251050659E-3</v>
      </c>
      <c r="V147" s="268">
        <f t="shared" si="19"/>
        <v>6.1835170957810406E-3</v>
      </c>
      <c r="W147" s="268">
        <f t="shared" si="19"/>
        <v>6.1739099264756297E-3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1.8747676787580095E-3</v>
      </c>
      <c r="C148" s="269">
        <f t="shared" si="20"/>
        <v>1.865146127609291E-3</v>
      </c>
      <c r="D148" s="269">
        <f t="shared" si="20"/>
        <v>1.8733012934297587E-3</v>
      </c>
      <c r="E148" s="269">
        <f t="shared" si="20"/>
        <v>1.8745078196758225E-3</v>
      </c>
      <c r="F148" s="269">
        <f t="shared" si="20"/>
        <v>1.8779031639502401E-3</v>
      </c>
      <c r="G148" s="269">
        <f t="shared" si="20"/>
        <v>1.8745869362545222E-3</v>
      </c>
      <c r="H148" s="269">
        <f t="shared" si="20"/>
        <v>1.8725824366925649E-3</v>
      </c>
      <c r="I148" s="269">
        <f t="shared" si="20"/>
        <v>1.8675984571713557E-3</v>
      </c>
      <c r="J148" s="269">
        <f t="shared" si="20"/>
        <v>1.8623962501429436E-3</v>
      </c>
      <c r="K148" s="269">
        <f t="shared" si="20"/>
        <v>1.8650185447176108E-3</v>
      </c>
      <c r="L148" s="269">
        <f t="shared" si="20"/>
        <v>1.8616626508611268E-3</v>
      </c>
      <c r="M148" s="269">
        <f t="shared" si="20"/>
        <v>1.8624676481511393E-3</v>
      </c>
      <c r="N148" s="269">
        <f t="shared" si="20"/>
        <v>1.8661402696880007E-3</v>
      </c>
      <c r="O148" s="269">
        <f t="shared" si="20"/>
        <v>1.8644250489420026E-3</v>
      </c>
      <c r="P148" s="269">
        <f t="shared" si="20"/>
        <v>1.865985948814766E-3</v>
      </c>
      <c r="Q148" s="269">
        <f t="shared" si="20"/>
        <v>1.8699821899665113E-3</v>
      </c>
      <c r="R148" s="269">
        <f t="shared" si="20"/>
        <v>1.8673184564350204E-3</v>
      </c>
      <c r="S148" s="269">
        <f t="shared" si="20"/>
        <v>1.8633521260634563E-3</v>
      </c>
      <c r="T148" s="269">
        <f t="shared" si="20"/>
        <v>1.8594839890624278E-3</v>
      </c>
      <c r="U148" s="269">
        <f t="shared" si="20"/>
        <v>1.8584828819323319E-3</v>
      </c>
      <c r="V148" s="269">
        <f t="shared" si="20"/>
        <v>1.8617125614593332E-3</v>
      </c>
      <c r="W148" s="269">
        <f t="shared" si="20"/>
        <v>1.8661788659516461E-3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1.2626803186868667E-2</v>
      </c>
      <c r="C149" s="269">
        <f t="shared" si="21"/>
        <v>1.3202719489703155E-2</v>
      </c>
      <c r="D149" s="269">
        <f t="shared" si="21"/>
        <v>1.3512375954197138E-2</v>
      </c>
      <c r="E149" s="269">
        <f t="shared" si="21"/>
        <v>1.3880063017843301E-2</v>
      </c>
      <c r="F149" s="269">
        <f t="shared" si="21"/>
        <v>1.3406388430026216E-2</v>
      </c>
      <c r="G149" s="269">
        <f t="shared" si="21"/>
        <v>1.4076637402454854E-2</v>
      </c>
      <c r="H149" s="269">
        <f t="shared" si="21"/>
        <v>1.4596250273768712E-2</v>
      </c>
      <c r="I149" s="269">
        <f t="shared" si="21"/>
        <v>1.3662367226623531E-2</v>
      </c>
      <c r="J149" s="269">
        <f t="shared" si="21"/>
        <v>1.3600459426407268E-2</v>
      </c>
      <c r="K149" s="269">
        <f t="shared" si="21"/>
        <v>1.4856013364990749E-2</v>
      </c>
      <c r="L149" s="269">
        <f t="shared" si="21"/>
        <v>1.5126302846258979E-2</v>
      </c>
      <c r="M149" s="269">
        <f t="shared" si="21"/>
        <v>1.5888151064816117E-2</v>
      </c>
      <c r="N149" s="269">
        <f t="shared" si="21"/>
        <v>1.5772048421426994E-2</v>
      </c>
      <c r="O149" s="269">
        <f t="shared" si="21"/>
        <v>1.601726193772712E-2</v>
      </c>
      <c r="P149" s="269">
        <f t="shared" si="21"/>
        <v>1.5106626158277627E-2</v>
      </c>
      <c r="Q149" s="269">
        <f t="shared" si="21"/>
        <v>1.3896321455619845E-2</v>
      </c>
      <c r="R149" s="269">
        <f t="shared" si="21"/>
        <v>1.495768780874536E-2</v>
      </c>
      <c r="S149" s="269">
        <f t="shared" si="21"/>
        <v>1.768751574450024E-2</v>
      </c>
      <c r="T149" s="269">
        <f t="shared" si="21"/>
        <v>1.8332524027450343E-2</v>
      </c>
      <c r="U149" s="269">
        <f t="shared" si="21"/>
        <v>1.8956085991188521E-2</v>
      </c>
      <c r="V149" s="269">
        <f t="shared" si="21"/>
        <v>1.8093507054426843E-2</v>
      </c>
      <c r="W149" s="269">
        <f t="shared" si="21"/>
        <v>1.7813272013942463E-2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5.2611839153633615E-3</v>
      </c>
      <c r="C150" s="269">
        <f t="shared" si="22"/>
        <v>5.2341828363933968E-3</v>
      </c>
      <c r="D150" s="269">
        <f t="shared" si="22"/>
        <v>5.257068779930779E-3</v>
      </c>
      <c r="E150" s="269">
        <f t="shared" si="22"/>
        <v>5.2604546695805623E-3</v>
      </c>
      <c r="F150" s="269">
        <f t="shared" si="22"/>
        <v>5.2699830665580072E-3</v>
      </c>
      <c r="G150" s="269">
        <f t="shared" si="22"/>
        <v>5.2606766954219559E-3</v>
      </c>
      <c r="H150" s="269">
        <f t="shared" si="22"/>
        <v>5.2550514433050049E-3</v>
      </c>
      <c r="I150" s="269">
        <f t="shared" si="22"/>
        <v>5.2410648394241137E-3</v>
      </c>
      <c r="J150" s="269">
        <f t="shared" si="22"/>
        <v>5.2264658209684499E-3</v>
      </c>
      <c r="K150" s="269">
        <f t="shared" si="22"/>
        <v>5.2338247989335094E-3</v>
      </c>
      <c r="L150" s="269">
        <f t="shared" si="22"/>
        <v>5.2244071121558596E-3</v>
      </c>
      <c r="M150" s="269">
        <f t="shared" si="22"/>
        <v>5.2266661860891897E-3</v>
      </c>
      <c r="N150" s="269">
        <f t="shared" si="22"/>
        <v>5.236972709705889E-3</v>
      </c>
      <c r="O150" s="269">
        <f t="shared" si="22"/>
        <v>5.2321592643374921E-3</v>
      </c>
      <c r="P150" s="269">
        <f t="shared" si="22"/>
        <v>5.2365396371149417E-3</v>
      </c>
      <c r="Q150" s="269">
        <f t="shared" si="22"/>
        <v>5.2477543384924514E-3</v>
      </c>
      <c r="R150" s="269">
        <f t="shared" si="22"/>
        <v>5.2402790698661125E-3</v>
      </c>
      <c r="S150" s="269">
        <f t="shared" si="22"/>
        <v>5.2291483074840177E-3</v>
      </c>
      <c r="T150" s="269">
        <f t="shared" si="22"/>
        <v>5.2182931063821276E-3</v>
      </c>
      <c r="U150" s="269">
        <f t="shared" si="22"/>
        <v>5.2154836869590755E-3</v>
      </c>
      <c r="V150" s="269">
        <f t="shared" si="22"/>
        <v>5.2352723712238512E-3</v>
      </c>
      <c r="W150" s="269">
        <f t="shared" si="22"/>
        <v>5.2370810228818572E-3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1.0726463940773222E-2</v>
      </c>
      <c r="C151" s="270">
        <f t="shared" si="23"/>
        <v>1.1108961756161542E-2</v>
      </c>
      <c r="D151" s="270">
        <f t="shared" si="23"/>
        <v>1.1379907829612347E-2</v>
      </c>
      <c r="E151" s="270">
        <f t="shared" si="23"/>
        <v>1.1588182168523064E-2</v>
      </c>
      <c r="F151" s="270">
        <f t="shared" si="23"/>
        <v>1.1423078603718564E-2</v>
      </c>
      <c r="G151" s="270">
        <f t="shared" si="23"/>
        <v>1.1821740422157244E-2</v>
      </c>
      <c r="H151" s="270">
        <f t="shared" si="23"/>
        <v>1.2057073710128515E-2</v>
      </c>
      <c r="I151" s="270">
        <f t="shared" si="23"/>
        <v>1.128691828787925E-2</v>
      </c>
      <c r="J151" s="270">
        <f t="shared" si="23"/>
        <v>1.1351143237426468E-2</v>
      </c>
      <c r="K151" s="270">
        <f t="shared" si="23"/>
        <v>1.2040678579511615E-2</v>
      </c>
      <c r="L151" s="270">
        <f t="shared" si="23"/>
        <v>1.253573412822484E-2</v>
      </c>
      <c r="M151" s="270">
        <f t="shared" si="23"/>
        <v>1.3078092377856778E-2</v>
      </c>
      <c r="N151" s="270">
        <f t="shared" si="23"/>
        <v>1.3306858072076955E-2</v>
      </c>
      <c r="O151" s="270">
        <f t="shared" si="23"/>
        <v>1.3558178409230163E-2</v>
      </c>
      <c r="P151" s="270">
        <f t="shared" si="23"/>
        <v>1.2794475928893965E-2</v>
      </c>
      <c r="Q151" s="270">
        <f t="shared" si="23"/>
        <v>1.1684929511942846E-2</v>
      </c>
      <c r="R151" s="270">
        <f t="shared" si="23"/>
        <v>1.2668267288216543E-2</v>
      </c>
      <c r="S151" s="270">
        <f t="shared" si="23"/>
        <v>1.567354730136054E-2</v>
      </c>
      <c r="T151" s="270">
        <f t="shared" si="23"/>
        <v>1.5786183156738444E-2</v>
      </c>
      <c r="U151" s="270">
        <f t="shared" si="23"/>
        <v>1.6282549032355445E-2</v>
      </c>
      <c r="V151" s="270">
        <f t="shared" si="23"/>
        <v>1.5904101881813366E-2</v>
      </c>
      <c r="W151" s="270">
        <f t="shared" si="23"/>
        <v>1.5535327225348236E-2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4.5730413111686477E-2</v>
      </c>
      <c r="C152" s="271">
        <f t="shared" si="24"/>
        <v>4.7816205537259827E-2</v>
      </c>
      <c r="D152" s="271">
        <f t="shared" si="24"/>
        <v>4.9061552276061418E-2</v>
      </c>
      <c r="E152" s="271">
        <f t="shared" si="24"/>
        <v>5.0510694018199041E-2</v>
      </c>
      <c r="F152" s="271">
        <f t="shared" si="24"/>
        <v>4.8885852442235443E-2</v>
      </c>
      <c r="G152" s="271">
        <f t="shared" si="24"/>
        <v>5.1423089479184836E-2</v>
      </c>
      <c r="H152" s="271">
        <f t="shared" si="24"/>
        <v>5.3408038706392685E-2</v>
      </c>
      <c r="I152" s="271">
        <f t="shared" si="24"/>
        <v>5.0065193563210861E-2</v>
      </c>
      <c r="J152" s="271">
        <f t="shared" si="24"/>
        <v>4.9953848139163703E-2</v>
      </c>
      <c r="K152" s="271">
        <f t="shared" si="24"/>
        <v>5.4678998077810174E-2</v>
      </c>
      <c r="L152" s="271">
        <f t="shared" si="24"/>
        <v>5.5777887621479845E-2</v>
      </c>
      <c r="M152" s="271">
        <f t="shared" si="24"/>
        <v>5.86255771537601E-2</v>
      </c>
      <c r="N152" s="271">
        <f t="shared" si="24"/>
        <v>5.8197170824414626E-2</v>
      </c>
      <c r="O152" s="271">
        <f t="shared" si="24"/>
        <v>5.9101982457961617E-2</v>
      </c>
      <c r="P152" s="271">
        <f t="shared" si="24"/>
        <v>5.574183388376322E-2</v>
      </c>
      <c r="Q152" s="271">
        <f t="shared" si="24"/>
        <v>5.1275939052088972E-2</v>
      </c>
      <c r="R152" s="271">
        <f t="shared" si="24"/>
        <v>5.5192267312672807E-2</v>
      </c>
      <c r="S152" s="271">
        <f t="shared" si="24"/>
        <v>6.5370280966552854E-2</v>
      </c>
      <c r="T152" s="271">
        <f t="shared" si="24"/>
        <v>6.7852300956416312E-2</v>
      </c>
      <c r="U152" s="271">
        <f t="shared" si="24"/>
        <v>7.0251586082947251E-2</v>
      </c>
      <c r="V152" s="271">
        <f t="shared" si="24"/>
        <v>6.7133334944100828E-2</v>
      </c>
      <c r="W152" s="271">
        <f t="shared" si="24"/>
        <v>6.6121067409116774E-2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0.18631315588445349</v>
      </c>
      <c r="C153" s="271">
        <f t="shared" si="25"/>
        <v>0.17771960530760939</v>
      </c>
      <c r="D153" s="271">
        <f t="shared" si="25"/>
        <v>0.16904266706828761</v>
      </c>
      <c r="E153" s="271">
        <f t="shared" si="25"/>
        <v>0.16728873434006727</v>
      </c>
      <c r="F153" s="271">
        <f t="shared" si="25"/>
        <v>0.16011178649613586</v>
      </c>
      <c r="G153" s="271">
        <f t="shared" si="25"/>
        <v>0.16132230255664351</v>
      </c>
      <c r="H153" s="271">
        <f t="shared" si="25"/>
        <v>0.16488691359779131</v>
      </c>
      <c r="I153" s="271">
        <f t="shared" si="25"/>
        <v>0.2024222171183559</v>
      </c>
      <c r="J153" s="271">
        <f t="shared" si="25"/>
        <v>0.20591913030599579</v>
      </c>
      <c r="K153" s="271">
        <f t="shared" si="25"/>
        <v>0.20978108538077561</v>
      </c>
      <c r="L153" s="271">
        <f t="shared" si="25"/>
        <v>0.21431659167269948</v>
      </c>
      <c r="M153" s="271">
        <f t="shared" si="25"/>
        <v>0.21481205882472929</v>
      </c>
      <c r="N153" s="271">
        <f t="shared" si="25"/>
        <v>0.22094682613927411</v>
      </c>
      <c r="O153" s="271">
        <f t="shared" si="25"/>
        <v>0.2069109088528068</v>
      </c>
      <c r="P153" s="271">
        <f t="shared" si="25"/>
        <v>0.2140798728494433</v>
      </c>
      <c r="Q153" s="271">
        <f t="shared" si="25"/>
        <v>0.2676500850551688</v>
      </c>
      <c r="R153" s="271">
        <f t="shared" si="25"/>
        <v>0.26431678609590942</v>
      </c>
      <c r="S153" s="271">
        <f t="shared" si="25"/>
        <v>0.24095786637338978</v>
      </c>
      <c r="T153" s="271">
        <f t="shared" si="25"/>
        <v>0.22089102561866433</v>
      </c>
      <c r="U153" s="271">
        <f t="shared" si="25"/>
        <v>0.2158161442819575</v>
      </c>
      <c r="V153" s="271">
        <f t="shared" si="25"/>
        <v>0.22152075454486486</v>
      </c>
      <c r="W153" s="271">
        <f t="shared" si="25"/>
        <v>0.24454936056205168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7.7807667790563584E-2</v>
      </c>
      <c r="C154" s="320">
        <f t="shared" si="26"/>
        <v>7.874142939284183E-2</v>
      </c>
      <c r="D154" s="320">
        <f t="shared" si="26"/>
        <v>7.8306550460190624E-2</v>
      </c>
      <c r="E154" s="320">
        <f t="shared" si="26"/>
        <v>7.8149117141909516E-2</v>
      </c>
      <c r="F154" s="320">
        <f t="shared" si="26"/>
        <v>7.9155097323712523E-2</v>
      </c>
      <c r="G154" s="320">
        <f t="shared" si="26"/>
        <v>7.8151132208905252E-2</v>
      </c>
      <c r="H154" s="320">
        <f t="shared" si="26"/>
        <v>7.745813171880106E-2</v>
      </c>
      <c r="I154" s="320">
        <f t="shared" si="26"/>
        <v>7.4639186738740718E-2</v>
      </c>
      <c r="J154" s="320">
        <f t="shared" si="26"/>
        <v>7.3916119851582446E-2</v>
      </c>
      <c r="K154" s="320">
        <f t="shared" si="26"/>
        <v>7.1522951087478734E-2</v>
      </c>
      <c r="L154" s="320">
        <f t="shared" si="26"/>
        <v>6.9233529631723634E-2</v>
      </c>
      <c r="M154" s="320">
        <f t="shared" si="26"/>
        <v>6.7654814418928649E-2</v>
      </c>
      <c r="N154" s="320">
        <f t="shared" si="26"/>
        <v>6.5209258199577E-2</v>
      </c>
      <c r="O154" s="320">
        <f t="shared" si="26"/>
        <v>6.5356934834287714E-2</v>
      </c>
      <c r="P154" s="320">
        <f t="shared" si="26"/>
        <v>6.4815291774331402E-2</v>
      </c>
      <c r="Q154" s="320">
        <f t="shared" si="26"/>
        <v>5.9858658528481434E-2</v>
      </c>
      <c r="R154" s="320">
        <f t="shared" si="26"/>
        <v>5.8708204785263243E-2</v>
      </c>
      <c r="S154" s="320">
        <f t="shared" si="26"/>
        <v>5.9548930086289885E-2</v>
      </c>
      <c r="T154" s="320">
        <f t="shared" si="26"/>
        <v>6.2006867131387096E-2</v>
      </c>
      <c r="U154" s="320">
        <f t="shared" si="26"/>
        <v>6.1955714196906278E-2</v>
      </c>
      <c r="V154" s="320">
        <f t="shared" si="26"/>
        <v>6.1694450694336676E-2</v>
      </c>
      <c r="W154" s="320">
        <f t="shared" si="26"/>
        <v>6.043476863560001E-2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0.10850548809388991</v>
      </c>
      <c r="C155" s="320">
        <f t="shared" si="27"/>
        <v>9.8978175914767569E-2</v>
      </c>
      <c r="D155" s="320">
        <f t="shared" si="27"/>
        <v>9.0736116608096995E-2</v>
      </c>
      <c r="E155" s="320">
        <f t="shared" si="27"/>
        <v>8.9139617198157772E-2</v>
      </c>
      <c r="F155" s="320">
        <f t="shared" si="27"/>
        <v>8.0956689172423352E-2</v>
      </c>
      <c r="G155" s="320">
        <f t="shared" si="27"/>
        <v>8.3171170347738271E-2</v>
      </c>
      <c r="H155" s="320">
        <f t="shared" si="27"/>
        <v>8.7428781878990253E-2</v>
      </c>
      <c r="I155" s="320">
        <f t="shared" si="27"/>
        <v>0.12778303037961516</v>
      </c>
      <c r="J155" s="320">
        <f t="shared" si="27"/>
        <v>0.13200301045441334</v>
      </c>
      <c r="K155" s="320">
        <f t="shared" si="27"/>
        <v>0.13825813429329689</v>
      </c>
      <c r="L155" s="320">
        <f t="shared" si="27"/>
        <v>0.14508306204097585</v>
      </c>
      <c r="M155" s="320">
        <f t="shared" si="27"/>
        <v>0.14715724440580064</v>
      </c>
      <c r="N155" s="320">
        <f t="shared" si="27"/>
        <v>0.15573756793969712</v>
      </c>
      <c r="O155" s="320">
        <f t="shared" si="27"/>
        <v>0.1415539740185191</v>
      </c>
      <c r="P155" s="320">
        <f t="shared" si="27"/>
        <v>0.1492645810751119</v>
      </c>
      <c r="Q155" s="320">
        <f t="shared" si="27"/>
        <v>0.20779142652668733</v>
      </c>
      <c r="R155" s="320">
        <f t="shared" si="27"/>
        <v>0.20560858131064613</v>
      </c>
      <c r="S155" s="320">
        <f t="shared" si="27"/>
        <v>0.18140893628709989</v>
      </c>
      <c r="T155" s="320">
        <f t="shared" si="27"/>
        <v>0.15888415848727722</v>
      </c>
      <c r="U155" s="320">
        <f t="shared" si="27"/>
        <v>0.15386043008505124</v>
      </c>
      <c r="V155" s="320">
        <f t="shared" si="27"/>
        <v>0.15982630385052821</v>
      </c>
      <c r="W155" s="320">
        <f t="shared" si="27"/>
        <v>0.18411459192645166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0.64121977847141709</v>
      </c>
      <c r="C157" s="271">
        <f t="shared" si="29"/>
        <v>0.64421836260139942</v>
      </c>
      <c r="D157" s="271">
        <f t="shared" si="29"/>
        <v>0.64996498041213047</v>
      </c>
      <c r="E157" s="271">
        <f t="shared" si="29"/>
        <v>0.64799209011387371</v>
      </c>
      <c r="F157" s="271">
        <f t="shared" si="29"/>
        <v>0.65851394583451239</v>
      </c>
      <c r="G157" s="271">
        <f t="shared" si="29"/>
        <v>0.65186605635933459</v>
      </c>
      <c r="H157" s="271">
        <f t="shared" si="29"/>
        <v>0.64410070251625595</v>
      </c>
      <c r="I157" s="271">
        <f t="shared" si="29"/>
        <v>0.61668589388972306</v>
      </c>
      <c r="J157" s="271">
        <f t="shared" si="29"/>
        <v>0.61365611328513092</v>
      </c>
      <c r="K157" s="271">
        <f t="shared" si="29"/>
        <v>0.59979370331052639</v>
      </c>
      <c r="L157" s="271">
        <f t="shared" si="29"/>
        <v>0.59369886935797722</v>
      </c>
      <c r="M157" s="271">
        <f t="shared" si="29"/>
        <v>0.58710568101723171</v>
      </c>
      <c r="N157" s="271">
        <f t="shared" si="29"/>
        <v>0.58306181899153564</v>
      </c>
      <c r="O157" s="271">
        <f t="shared" si="29"/>
        <v>0.59471113725757219</v>
      </c>
      <c r="P157" s="271">
        <f t="shared" si="29"/>
        <v>0.59624385053553552</v>
      </c>
      <c r="Q157" s="271">
        <f t="shared" si="29"/>
        <v>0.55670945684006568</v>
      </c>
      <c r="R157" s="271">
        <f t="shared" si="29"/>
        <v>0.55081876083282444</v>
      </c>
      <c r="S157" s="271">
        <f t="shared" si="29"/>
        <v>0.54663946919527728</v>
      </c>
      <c r="T157" s="271">
        <f t="shared" si="29"/>
        <v>0.55967569087690849</v>
      </c>
      <c r="U157" s="271">
        <f t="shared" si="29"/>
        <v>0.55891609761920202</v>
      </c>
      <c r="V157" s="271">
        <f t="shared" si="29"/>
        <v>0.55964122410927797</v>
      </c>
      <c r="W157" s="271">
        <f t="shared" si="29"/>
        <v>0.54006617756786102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0.59211843264315178</v>
      </c>
      <c r="C158" s="320">
        <f t="shared" si="30"/>
        <v>0.59287747402148816</v>
      </c>
      <c r="D158" s="320">
        <f t="shared" si="30"/>
        <v>0.5972313662683596</v>
      </c>
      <c r="E158" s="320">
        <f t="shared" si="30"/>
        <v>0.59329737253653647</v>
      </c>
      <c r="F158" s="320">
        <f t="shared" si="30"/>
        <v>0.60560898076508329</v>
      </c>
      <c r="G158" s="320">
        <f t="shared" si="30"/>
        <v>0.5963887821342807</v>
      </c>
      <c r="H158" s="320">
        <f t="shared" si="30"/>
        <v>0.58664322855202911</v>
      </c>
      <c r="I158" s="320">
        <f t="shared" si="30"/>
        <v>0.56293023729632041</v>
      </c>
      <c r="J158" s="320">
        <f t="shared" si="30"/>
        <v>0.55977263515406772</v>
      </c>
      <c r="K158" s="320">
        <f t="shared" si="30"/>
        <v>0.54093586283838868</v>
      </c>
      <c r="L158" s="320">
        <f t="shared" si="30"/>
        <v>0.53377017260838955</v>
      </c>
      <c r="M158" s="320">
        <f t="shared" si="30"/>
        <v>0.52415862800946444</v>
      </c>
      <c r="N158" s="320">
        <f t="shared" si="30"/>
        <v>0.52057475149233656</v>
      </c>
      <c r="O158" s="320">
        <f t="shared" si="30"/>
        <v>0.53125256161083623</v>
      </c>
      <c r="P158" s="320">
        <f t="shared" si="30"/>
        <v>0.53639311059264771</v>
      </c>
      <c r="Q158" s="320">
        <f t="shared" si="30"/>
        <v>0.50165380689619343</v>
      </c>
      <c r="R158" s="320">
        <f t="shared" si="30"/>
        <v>0.49155809774309905</v>
      </c>
      <c r="S158" s="320">
        <f t="shared" si="30"/>
        <v>0.4752993280093239</v>
      </c>
      <c r="T158" s="320">
        <f t="shared" si="30"/>
        <v>0.48573399825566793</v>
      </c>
      <c r="U158" s="320">
        <f t="shared" si="30"/>
        <v>0.48245935431623388</v>
      </c>
      <c r="V158" s="320">
        <f t="shared" si="30"/>
        <v>0.48547799703640043</v>
      </c>
      <c r="W158" s="320">
        <f t="shared" si="30"/>
        <v>0.46674730588983709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4.9101345828265308E-2</v>
      </c>
      <c r="C159" s="320">
        <f t="shared" si="31"/>
        <v>5.1340888579911252E-2</v>
      </c>
      <c r="D159" s="320">
        <f t="shared" si="31"/>
        <v>5.2733614143770875E-2</v>
      </c>
      <c r="E159" s="320">
        <f t="shared" si="31"/>
        <v>5.4694717577337237E-2</v>
      </c>
      <c r="F159" s="320">
        <f t="shared" si="31"/>
        <v>5.2904965069429127E-2</v>
      </c>
      <c r="G159" s="320">
        <f t="shared" si="31"/>
        <v>5.5477274225053892E-2</v>
      </c>
      <c r="H159" s="320">
        <f t="shared" si="31"/>
        <v>5.7457473964226749E-2</v>
      </c>
      <c r="I159" s="320">
        <f t="shared" si="31"/>
        <v>5.375565659340268E-2</v>
      </c>
      <c r="J159" s="320">
        <f t="shared" si="31"/>
        <v>5.3883478131063103E-2</v>
      </c>
      <c r="K159" s="320">
        <f t="shared" si="31"/>
        <v>5.8857840472137678E-2</v>
      </c>
      <c r="L159" s="320">
        <f t="shared" si="31"/>
        <v>5.9928696749587722E-2</v>
      </c>
      <c r="M159" s="320">
        <f t="shared" si="31"/>
        <v>6.2947053007767234E-2</v>
      </c>
      <c r="N159" s="320">
        <f t="shared" si="31"/>
        <v>6.2487067499199106E-2</v>
      </c>
      <c r="O159" s="320">
        <f t="shared" si="31"/>
        <v>6.3458575646735946E-2</v>
      </c>
      <c r="P159" s="320">
        <f t="shared" si="31"/>
        <v>5.9850739942887789E-2</v>
      </c>
      <c r="Q159" s="320">
        <f t="shared" si="31"/>
        <v>5.505564994387218E-2</v>
      </c>
      <c r="R159" s="320">
        <f t="shared" si="31"/>
        <v>5.9260663089725309E-2</v>
      </c>
      <c r="S159" s="320">
        <f t="shared" si="31"/>
        <v>7.134014118595336E-2</v>
      </c>
      <c r="T159" s="320">
        <f t="shared" si="31"/>
        <v>7.3941692621240604E-2</v>
      </c>
      <c r="U159" s="320">
        <f t="shared" si="31"/>
        <v>7.645674330296813E-2</v>
      </c>
      <c r="V159" s="320">
        <f t="shared" si="31"/>
        <v>7.4163227072877494E-2</v>
      </c>
      <c r="W159" s="320">
        <f t="shared" si="31"/>
        <v>7.3318871678023936E-2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8.9797103420685309E-2</v>
      </c>
      <c r="C160" s="271">
        <f t="shared" si="32"/>
        <v>9.241758988694708E-2</v>
      </c>
      <c r="D160" s="271">
        <f t="shared" si="32"/>
        <v>9.3474320045867948E-2</v>
      </c>
      <c r="E160" s="271">
        <f t="shared" si="32"/>
        <v>9.5218935138176308E-2</v>
      </c>
      <c r="F160" s="271">
        <f t="shared" si="32"/>
        <v>9.4113193517234031E-2</v>
      </c>
      <c r="G160" s="271">
        <f t="shared" si="32"/>
        <v>9.5951680109161844E-2</v>
      </c>
      <c r="H160" s="271">
        <f t="shared" si="32"/>
        <v>9.7412026547091565E-2</v>
      </c>
      <c r="I160" s="271">
        <f t="shared" si="32"/>
        <v>9.236100596608969E-2</v>
      </c>
      <c r="J160" s="271">
        <f t="shared" si="32"/>
        <v>9.2072612501268192E-2</v>
      </c>
      <c r="K160" s="271">
        <f t="shared" si="32"/>
        <v>9.5373095249134274E-2</v>
      </c>
      <c r="L160" s="271">
        <f t="shared" si="32"/>
        <v>9.5082735432762813E-2</v>
      </c>
      <c r="M160" s="271">
        <f t="shared" si="32"/>
        <v>9.7014003812408475E-2</v>
      </c>
      <c r="N160" s="271">
        <f t="shared" si="32"/>
        <v>9.5204389749201077E-2</v>
      </c>
      <c r="O160" s="271">
        <f t="shared" si="32"/>
        <v>9.6195954453660942E-2</v>
      </c>
      <c r="P160" s="271">
        <f t="shared" si="32"/>
        <v>9.2517457958153429E-2</v>
      </c>
      <c r="Q160" s="271">
        <f t="shared" si="32"/>
        <v>8.5238439454209627E-2</v>
      </c>
      <c r="R160" s="271">
        <f t="shared" si="32"/>
        <v>8.8520696232776988E-2</v>
      </c>
      <c r="S160" s="271">
        <f t="shared" si="32"/>
        <v>0.10028800513126354</v>
      </c>
      <c r="T160" s="271">
        <f t="shared" si="32"/>
        <v>0.10410674253141808</v>
      </c>
      <c r="U160" s="271">
        <f t="shared" si="32"/>
        <v>0.10642919449835286</v>
      </c>
      <c r="V160" s="271">
        <f t="shared" si="32"/>
        <v>0.10442657543705165</v>
      </c>
      <c r="W160" s="271">
        <f t="shared" si="32"/>
        <v>0.10263762540637103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4.3892504259024696E-2</v>
      </c>
      <c r="C161" s="320">
        <f t="shared" si="33"/>
        <v>4.4419253566242475E-2</v>
      </c>
      <c r="D161" s="320">
        <f t="shared" si="33"/>
        <v>4.4173931659731533E-2</v>
      </c>
      <c r="E161" s="320">
        <f t="shared" si="33"/>
        <v>4.408512109916099E-2</v>
      </c>
      <c r="F161" s="320">
        <f t="shared" si="33"/>
        <v>4.4652610019830563E-2</v>
      </c>
      <c r="G161" s="320">
        <f t="shared" si="33"/>
        <v>4.4086257829501395E-2</v>
      </c>
      <c r="H161" s="320">
        <f t="shared" si="33"/>
        <v>4.3695325575301466E-2</v>
      </c>
      <c r="I161" s="320">
        <f t="shared" si="33"/>
        <v>4.2105115277824068E-2</v>
      </c>
      <c r="J161" s="320">
        <f t="shared" si="33"/>
        <v>4.1697222105783721E-2</v>
      </c>
      <c r="K161" s="320">
        <f t="shared" si="33"/>
        <v>4.0347198732075443E-2</v>
      </c>
      <c r="L161" s="320">
        <f t="shared" si="33"/>
        <v>3.9055700813542309E-2</v>
      </c>
      <c r="M161" s="320">
        <f t="shared" si="33"/>
        <v>3.8165123237204827E-2</v>
      </c>
      <c r="N161" s="320">
        <f t="shared" si="33"/>
        <v>3.678554729280676E-2</v>
      </c>
      <c r="O161" s="320">
        <f t="shared" si="33"/>
        <v>3.6868853957844533E-2</v>
      </c>
      <c r="P161" s="320">
        <f t="shared" si="33"/>
        <v>3.6563304762102088E-2</v>
      </c>
      <c r="Q161" s="320">
        <f t="shared" si="33"/>
        <v>3.3767191576451784E-2</v>
      </c>
      <c r="R161" s="320">
        <f t="shared" si="33"/>
        <v>3.3118202893743322E-2</v>
      </c>
      <c r="S161" s="320">
        <f t="shared" si="33"/>
        <v>3.359246898992433E-2</v>
      </c>
      <c r="T161" s="320">
        <f t="shared" si="33"/>
        <v>3.4979029148888896E-2</v>
      </c>
      <c r="U161" s="320">
        <f t="shared" si="33"/>
        <v>3.4950172990385275E-2</v>
      </c>
      <c r="V161" s="320">
        <f t="shared" si="33"/>
        <v>3.4802790223045041E-2</v>
      </c>
      <c r="W161" s="320">
        <f t="shared" si="33"/>
        <v>3.4092184164565768E-2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4.5904599161660606E-2</v>
      </c>
      <c r="C162" s="328">
        <f t="shared" si="34"/>
        <v>4.7998336320704604E-2</v>
      </c>
      <c r="D162" s="328">
        <f t="shared" si="34"/>
        <v>4.9300388386136415E-2</v>
      </c>
      <c r="E162" s="328">
        <f t="shared" si="34"/>
        <v>5.1133814039015325E-2</v>
      </c>
      <c r="F162" s="328">
        <f t="shared" si="34"/>
        <v>4.9460583497403468E-2</v>
      </c>
      <c r="G162" s="328">
        <f t="shared" si="34"/>
        <v>5.1865422279660463E-2</v>
      </c>
      <c r="H162" s="328">
        <f t="shared" si="34"/>
        <v>5.3716700971790099E-2</v>
      </c>
      <c r="I162" s="328">
        <f t="shared" si="34"/>
        <v>5.0255890688265623E-2</v>
      </c>
      <c r="J162" s="328">
        <f t="shared" si="34"/>
        <v>5.0375390395484478E-2</v>
      </c>
      <c r="K162" s="328">
        <f t="shared" si="34"/>
        <v>5.5025896517058831E-2</v>
      </c>
      <c r="L162" s="328">
        <f t="shared" si="34"/>
        <v>5.6027034619220505E-2</v>
      </c>
      <c r="M162" s="328">
        <f t="shared" si="34"/>
        <v>5.8848880575203648E-2</v>
      </c>
      <c r="N162" s="328">
        <f t="shared" si="34"/>
        <v>5.8418842456394324E-2</v>
      </c>
      <c r="O162" s="328">
        <f t="shared" si="34"/>
        <v>5.9327100495816409E-2</v>
      </c>
      <c r="P162" s="328">
        <f t="shared" si="34"/>
        <v>5.5954153196051348E-2</v>
      </c>
      <c r="Q162" s="328">
        <f t="shared" si="34"/>
        <v>5.147124787775785E-2</v>
      </c>
      <c r="R162" s="328">
        <f t="shared" si="34"/>
        <v>5.5402493339033659E-2</v>
      </c>
      <c r="S162" s="328">
        <f t="shared" si="34"/>
        <v>6.6695536141339204E-2</v>
      </c>
      <c r="T162" s="328">
        <f t="shared" si="34"/>
        <v>6.9127713382529168E-2</v>
      </c>
      <c r="U162" s="328">
        <f t="shared" si="34"/>
        <v>7.1479021507967588E-2</v>
      </c>
      <c r="V162" s="328">
        <f t="shared" si="34"/>
        <v>6.9623785214006612E-2</v>
      </c>
      <c r="W162" s="328">
        <f t="shared" si="34"/>
        <v>6.8545441241805255E-2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0.99999999999999989</v>
      </c>
      <c r="D165" s="234">
        <f t="shared" si="35"/>
        <v>0.99999999999999989</v>
      </c>
      <c r="E165" s="234">
        <f t="shared" si="35"/>
        <v>1.0000000000000002</v>
      </c>
      <c r="F165" s="234">
        <f t="shared" si="35"/>
        <v>0.99999999999999989</v>
      </c>
      <c r="G165" s="234">
        <f t="shared" si="35"/>
        <v>1</v>
      </c>
      <c r="H165" s="234">
        <f t="shared" si="35"/>
        <v>0.99999999999999978</v>
      </c>
      <c r="I165" s="234">
        <f t="shared" si="35"/>
        <v>0.99999999999999989</v>
      </c>
      <c r="J165" s="234">
        <f t="shared" si="35"/>
        <v>0.99999999999999978</v>
      </c>
      <c r="K165" s="234">
        <f t="shared" si="35"/>
        <v>1</v>
      </c>
      <c r="L165" s="234">
        <f t="shared" si="35"/>
        <v>0.99999999999999989</v>
      </c>
      <c r="M165" s="234">
        <f t="shared" si="35"/>
        <v>1</v>
      </c>
      <c r="N165" s="234">
        <f t="shared" si="35"/>
        <v>0.99999999999999989</v>
      </c>
      <c r="O165" s="234">
        <f t="shared" si="35"/>
        <v>1</v>
      </c>
      <c r="P165" s="234">
        <f t="shared" si="35"/>
        <v>0.99999999999999978</v>
      </c>
      <c r="Q165" s="234">
        <f t="shared" si="35"/>
        <v>1.0000000000000002</v>
      </c>
      <c r="R165" s="234">
        <f t="shared" si="35"/>
        <v>0.99999999999999978</v>
      </c>
      <c r="S165" s="234">
        <f t="shared" si="35"/>
        <v>1.0000000000000002</v>
      </c>
      <c r="T165" s="234">
        <f t="shared" si="35"/>
        <v>1</v>
      </c>
      <c r="U165" s="234">
        <f t="shared" si="35"/>
        <v>1</v>
      </c>
      <c r="V165" s="234">
        <f t="shared" si="35"/>
        <v>1.0000000000000002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8.5327063266055509E-3</v>
      </c>
      <c r="C166" s="268">
        <f t="shared" si="36"/>
        <v>8.5260579332878186E-3</v>
      </c>
      <c r="D166" s="268">
        <f t="shared" si="36"/>
        <v>8.4945349716173367E-3</v>
      </c>
      <c r="E166" s="268">
        <f t="shared" si="36"/>
        <v>8.4471771661731605E-3</v>
      </c>
      <c r="F166" s="268">
        <f t="shared" si="36"/>
        <v>8.4645490289719325E-3</v>
      </c>
      <c r="G166" s="268">
        <f t="shared" si="36"/>
        <v>8.43995411107374E-3</v>
      </c>
      <c r="H166" s="268">
        <f t="shared" si="36"/>
        <v>8.396711587052073E-3</v>
      </c>
      <c r="I166" s="268">
        <f t="shared" si="36"/>
        <v>8.4061813590877825E-3</v>
      </c>
      <c r="J166" s="268">
        <f t="shared" si="36"/>
        <v>8.4224520425632606E-3</v>
      </c>
      <c r="K166" s="268">
        <f t="shared" si="36"/>
        <v>8.3237884583457593E-3</v>
      </c>
      <c r="L166" s="268">
        <f t="shared" si="36"/>
        <v>8.348372868907359E-3</v>
      </c>
      <c r="M166" s="268">
        <f t="shared" si="36"/>
        <v>8.2759584634212405E-3</v>
      </c>
      <c r="N166" s="268">
        <f t="shared" si="36"/>
        <v>8.2352347550631189E-3</v>
      </c>
      <c r="O166" s="268">
        <f t="shared" si="36"/>
        <v>8.2113691494979987E-3</v>
      </c>
      <c r="P166" s="268">
        <f t="shared" si="36"/>
        <v>8.26057285274516E-3</v>
      </c>
      <c r="Q166" s="268">
        <f t="shared" si="36"/>
        <v>8.214014135264484E-3</v>
      </c>
      <c r="R166" s="268">
        <f t="shared" si="36"/>
        <v>8.1670711677362343E-3</v>
      </c>
      <c r="S166" s="268">
        <f t="shared" si="36"/>
        <v>8.0662076589130636E-3</v>
      </c>
      <c r="T166" s="268">
        <f t="shared" si="36"/>
        <v>8.0107802793735351E-3</v>
      </c>
      <c r="U166" s="268">
        <f t="shared" si="36"/>
        <v>7.9534022237418445E-3</v>
      </c>
      <c r="V166" s="268">
        <f t="shared" si="36"/>
        <v>7.9784082125076497E-3</v>
      </c>
      <c r="W166" s="268">
        <f t="shared" si="36"/>
        <v>7.9379625844128721E-3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2.4831682873516633E-3</v>
      </c>
      <c r="C167" s="269">
        <f t="shared" si="37"/>
        <v>2.4812334874398283E-3</v>
      </c>
      <c r="D167" s="269">
        <f t="shared" si="37"/>
        <v>2.4720597486812979E-3</v>
      </c>
      <c r="E167" s="269">
        <f t="shared" si="37"/>
        <v>2.4582777906323162E-3</v>
      </c>
      <c r="F167" s="269">
        <f t="shared" si="37"/>
        <v>2.4633333096133964E-3</v>
      </c>
      <c r="G167" s="269">
        <f t="shared" si="37"/>
        <v>2.4561757539895285E-3</v>
      </c>
      <c r="H167" s="269">
        <f t="shared" si="37"/>
        <v>2.443591415538687E-3</v>
      </c>
      <c r="I167" s="269">
        <f t="shared" si="37"/>
        <v>2.4463472865024166E-3</v>
      </c>
      <c r="J167" s="269">
        <f t="shared" si="37"/>
        <v>2.4510823428460131E-3</v>
      </c>
      <c r="K167" s="269">
        <f t="shared" si="37"/>
        <v>2.4223694967608939E-3</v>
      </c>
      <c r="L167" s="269">
        <f t="shared" si="37"/>
        <v>2.4295239945641813E-3</v>
      </c>
      <c r="M167" s="269">
        <f t="shared" si="37"/>
        <v>2.4084501232310182E-3</v>
      </c>
      <c r="N167" s="269">
        <f t="shared" si="37"/>
        <v>2.3965988046378856E-3</v>
      </c>
      <c r="O167" s="269">
        <f t="shared" si="37"/>
        <v>2.3896534917876152E-3</v>
      </c>
      <c r="P167" s="269">
        <f t="shared" si="37"/>
        <v>2.4039726387085221E-3</v>
      </c>
      <c r="Q167" s="269">
        <f t="shared" si="37"/>
        <v>2.3904232293743125E-3</v>
      </c>
      <c r="R167" s="269">
        <f t="shared" si="37"/>
        <v>2.3767619964877571E-3</v>
      </c>
      <c r="S167" s="269">
        <f t="shared" si="37"/>
        <v>2.3474089334765825E-3</v>
      </c>
      <c r="T167" s="269">
        <f t="shared" si="37"/>
        <v>2.3414626012007258E-3</v>
      </c>
      <c r="U167" s="269">
        <f t="shared" si="37"/>
        <v>2.3253986521919383E-3</v>
      </c>
      <c r="V167" s="269">
        <f t="shared" si="37"/>
        <v>2.3218577434302137E-3</v>
      </c>
      <c r="W167" s="269">
        <f t="shared" si="37"/>
        <v>2.3201936803782311E-3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2.6288254184786128E-2</v>
      </c>
      <c r="C168" s="269">
        <f t="shared" si="38"/>
        <v>2.6838529458596109E-2</v>
      </c>
      <c r="D168" s="269">
        <f t="shared" si="38"/>
        <v>2.7386287875488902E-2</v>
      </c>
      <c r="E168" s="269">
        <f t="shared" si="38"/>
        <v>2.8051748467779899E-2</v>
      </c>
      <c r="F168" s="269">
        <f t="shared" si="38"/>
        <v>2.7260435092225119E-2</v>
      </c>
      <c r="G168" s="269">
        <f t="shared" si="38"/>
        <v>2.829270707034005E-2</v>
      </c>
      <c r="H168" s="269">
        <f t="shared" si="38"/>
        <v>2.9059236558975819E-2</v>
      </c>
      <c r="I168" s="269">
        <f t="shared" si="38"/>
        <v>2.8548939948636363E-2</v>
      </c>
      <c r="J168" s="269">
        <f t="shared" si="38"/>
        <v>2.8755160876743617E-2</v>
      </c>
      <c r="K168" s="269">
        <f t="shared" si="38"/>
        <v>3.0888564265669612E-2</v>
      </c>
      <c r="L168" s="269">
        <f t="shared" si="38"/>
        <v>3.1770077895131463E-2</v>
      </c>
      <c r="M168" s="269">
        <f t="shared" si="38"/>
        <v>3.306358296141855E-2</v>
      </c>
      <c r="N168" s="269">
        <f t="shared" si="38"/>
        <v>3.3580080100883029E-2</v>
      </c>
      <c r="O168" s="269">
        <f t="shared" si="38"/>
        <v>3.3815542979757349E-2</v>
      </c>
      <c r="P168" s="269">
        <f t="shared" si="38"/>
        <v>3.2914571766055285E-2</v>
      </c>
      <c r="Q168" s="269">
        <f t="shared" si="38"/>
        <v>3.2851325853806602E-2</v>
      </c>
      <c r="R168" s="269">
        <f t="shared" si="38"/>
        <v>3.4514433439284287E-2</v>
      </c>
      <c r="S168" s="269">
        <f t="shared" si="38"/>
        <v>3.7577703182205158E-2</v>
      </c>
      <c r="T168" s="269">
        <f t="shared" si="38"/>
        <v>3.7283345283411942E-2</v>
      </c>
      <c r="U168" s="269">
        <f t="shared" si="38"/>
        <v>3.7821145191425466E-2</v>
      </c>
      <c r="V168" s="269">
        <f t="shared" si="38"/>
        <v>3.7740911221392538E-2</v>
      </c>
      <c r="W168" s="269">
        <f t="shared" si="38"/>
        <v>3.7605040857886775E-2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7.587507565748869E-3</v>
      </c>
      <c r="C169" s="269">
        <f t="shared" si="39"/>
        <v>7.5815956390204008E-3</v>
      </c>
      <c r="D169" s="269">
        <f t="shared" si="39"/>
        <v>7.5535645899001726E-3</v>
      </c>
      <c r="E169" s="269">
        <f t="shared" si="39"/>
        <v>7.5114527799595735E-3</v>
      </c>
      <c r="F169" s="269">
        <f t="shared" si="39"/>
        <v>7.5269002986449226E-3</v>
      </c>
      <c r="G169" s="269">
        <f t="shared" si="39"/>
        <v>7.505029848814764E-3</v>
      </c>
      <c r="H169" s="269">
        <f t="shared" si="39"/>
        <v>7.4665774556797251E-3</v>
      </c>
      <c r="I169" s="269">
        <f t="shared" si="39"/>
        <v>7.4749982267946118E-3</v>
      </c>
      <c r="J169" s="269">
        <f t="shared" si="39"/>
        <v>7.4894665477756289E-3</v>
      </c>
      <c r="K169" s="269">
        <f t="shared" si="39"/>
        <v>7.4017322858592168E-3</v>
      </c>
      <c r="L169" s="269">
        <f t="shared" si="39"/>
        <v>7.4235933922884899E-3</v>
      </c>
      <c r="M169" s="269">
        <f t="shared" si="39"/>
        <v>7.3592005925759325E-3</v>
      </c>
      <c r="N169" s="269">
        <f t="shared" si="39"/>
        <v>7.3229879967774423E-3</v>
      </c>
      <c r="O169" s="269">
        <f t="shared" si="39"/>
        <v>7.3017660707137425E-3</v>
      </c>
      <c r="P169" s="269">
        <f t="shared" si="39"/>
        <v>7.3455193016771243E-3</v>
      </c>
      <c r="Q169" s="269">
        <f t="shared" si="39"/>
        <v>7.3041180618342982E-3</v>
      </c>
      <c r="R169" s="269">
        <f t="shared" si="39"/>
        <v>7.2623751367123183E-3</v>
      </c>
      <c r="S169" s="269">
        <f t="shared" si="39"/>
        <v>7.1726846438006529E-3</v>
      </c>
      <c r="T169" s="269">
        <f t="shared" si="39"/>
        <v>7.1545151780575038E-3</v>
      </c>
      <c r="U169" s="269">
        <f t="shared" si="39"/>
        <v>7.1054305730144946E-3</v>
      </c>
      <c r="V169" s="269">
        <f t="shared" si="39"/>
        <v>7.094611059832054E-3</v>
      </c>
      <c r="W169" s="269">
        <f t="shared" si="39"/>
        <v>7.0895263899524068E-3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1.3093012124810474E-2</v>
      </c>
      <c r="C170" s="270">
        <f t="shared" si="40"/>
        <v>1.3239861756376266E-2</v>
      </c>
      <c r="D170" s="270">
        <f t="shared" si="40"/>
        <v>1.3474076847630351E-2</v>
      </c>
      <c r="E170" s="270">
        <f t="shared" si="40"/>
        <v>1.3550162677443758E-2</v>
      </c>
      <c r="F170" s="270">
        <f t="shared" si="40"/>
        <v>1.3419432801510657E-2</v>
      </c>
      <c r="G170" s="270">
        <f t="shared" si="40"/>
        <v>1.374533886437815E-2</v>
      </c>
      <c r="H170" s="270">
        <f t="shared" si="40"/>
        <v>1.3902542484361995E-2</v>
      </c>
      <c r="I170" s="270">
        <f t="shared" si="40"/>
        <v>1.3666453898613757E-2</v>
      </c>
      <c r="J170" s="270">
        <f t="shared" si="40"/>
        <v>1.3810659816909402E-2</v>
      </c>
      <c r="K170" s="270">
        <f t="shared" si="40"/>
        <v>1.4406517313931924E-2</v>
      </c>
      <c r="L170" s="270">
        <f t="shared" si="40"/>
        <v>1.5151229003100269E-2</v>
      </c>
      <c r="M170" s="270">
        <f t="shared" si="40"/>
        <v>1.5661507258980759E-2</v>
      </c>
      <c r="N170" s="270">
        <f t="shared" si="40"/>
        <v>1.6303533953254831E-2</v>
      </c>
      <c r="O170" s="270">
        <f t="shared" si="40"/>
        <v>1.6471836897218723E-2</v>
      </c>
      <c r="P170" s="270">
        <f t="shared" si="40"/>
        <v>1.6041900937859059E-2</v>
      </c>
      <c r="Q170" s="270">
        <f t="shared" si="40"/>
        <v>1.5896142543139469E-2</v>
      </c>
      <c r="R170" s="270">
        <f t="shared" si="40"/>
        <v>1.6821553594333714E-2</v>
      </c>
      <c r="S170" s="270">
        <f t="shared" si="40"/>
        <v>1.8822539171323007E-2</v>
      </c>
      <c r="T170" s="270">
        <f t="shared" si="40"/>
        <v>1.8266325349606694E-2</v>
      </c>
      <c r="U170" s="270">
        <f t="shared" si="40"/>
        <v>1.8523903687819174E-2</v>
      </c>
      <c r="V170" s="270">
        <f t="shared" si="40"/>
        <v>1.8375592321334521E-2</v>
      </c>
      <c r="W170" s="270">
        <f t="shared" si="40"/>
        <v>1.8283412684599831E-2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0.68760750376672364</v>
      </c>
      <c r="C171" s="271">
        <f t="shared" si="41"/>
        <v>0.68321419129836414</v>
      </c>
      <c r="D171" s="271">
        <f t="shared" si="41"/>
        <v>0.67880990507087102</v>
      </c>
      <c r="E171" s="271">
        <f t="shared" si="41"/>
        <v>0.67366937788500014</v>
      </c>
      <c r="F171" s="271">
        <f t="shared" si="41"/>
        <v>0.67989734090770626</v>
      </c>
      <c r="G171" s="271">
        <f t="shared" si="41"/>
        <v>0.67163374396601705</v>
      </c>
      <c r="H171" s="271">
        <f t="shared" si="41"/>
        <v>0.66562572405361842</v>
      </c>
      <c r="I171" s="271">
        <f t="shared" si="41"/>
        <v>0.66978521946327374</v>
      </c>
      <c r="J171" s="271">
        <f t="shared" si="41"/>
        <v>0.6680189998994811</v>
      </c>
      <c r="K171" s="271">
        <f t="shared" si="41"/>
        <v>0.65110814832861719</v>
      </c>
      <c r="L171" s="271">
        <f t="shared" si="41"/>
        <v>0.64353039600257922</v>
      </c>
      <c r="M171" s="271">
        <f t="shared" si="41"/>
        <v>0.63316524115734063</v>
      </c>
      <c r="N171" s="271">
        <f t="shared" si="41"/>
        <v>0.62864655337218678</v>
      </c>
      <c r="O171" s="271">
        <f t="shared" si="41"/>
        <v>0.62671173858532392</v>
      </c>
      <c r="P171" s="271">
        <f t="shared" si="41"/>
        <v>0.63400252170811355</v>
      </c>
      <c r="Q171" s="271">
        <f t="shared" si="41"/>
        <v>0.63472115660200712</v>
      </c>
      <c r="R171" s="271">
        <f t="shared" si="41"/>
        <v>0.62105359955885653</v>
      </c>
      <c r="S171" s="271">
        <f t="shared" si="41"/>
        <v>0.59563529196296494</v>
      </c>
      <c r="T171" s="271">
        <f t="shared" si="41"/>
        <v>0.59683575255859467</v>
      </c>
      <c r="U171" s="271">
        <f t="shared" si="41"/>
        <v>0.59194676934942969</v>
      </c>
      <c r="V171" s="271">
        <f t="shared" si="41"/>
        <v>0.59495625945624042</v>
      </c>
      <c r="W171" s="271">
        <f t="shared" si="41"/>
        <v>0.59448002181353476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0.57247349128373981</v>
      </c>
      <c r="C172" s="320">
        <f t="shared" si="42"/>
        <v>0.56567015189618775</v>
      </c>
      <c r="D172" s="320">
        <f t="shared" si="42"/>
        <v>0.55886686176509237</v>
      </c>
      <c r="E172" s="320">
        <f t="shared" si="42"/>
        <v>0.55081183338788298</v>
      </c>
      <c r="F172" s="320">
        <f t="shared" si="42"/>
        <v>0.56050549190404653</v>
      </c>
      <c r="G172" s="320">
        <f t="shared" si="42"/>
        <v>0.54772087907523526</v>
      </c>
      <c r="H172" s="320">
        <f t="shared" si="42"/>
        <v>0.53835570904199526</v>
      </c>
      <c r="I172" s="320">
        <f t="shared" si="42"/>
        <v>0.5447501378135946</v>
      </c>
      <c r="J172" s="320">
        <f t="shared" si="42"/>
        <v>0.5420807375842448</v>
      </c>
      <c r="K172" s="320">
        <f t="shared" si="42"/>
        <v>0.51582627229581446</v>
      </c>
      <c r="L172" s="320">
        <f t="shared" si="42"/>
        <v>0.50438777666955681</v>
      </c>
      <c r="M172" s="320">
        <f t="shared" si="42"/>
        <v>0.48835748988357158</v>
      </c>
      <c r="N172" s="320">
        <f t="shared" si="42"/>
        <v>0.48157671243340883</v>
      </c>
      <c r="O172" s="320">
        <f t="shared" si="42"/>
        <v>0.47861064673710829</v>
      </c>
      <c r="P172" s="320">
        <f t="shared" si="42"/>
        <v>0.48984739105747388</v>
      </c>
      <c r="Q172" s="320">
        <f t="shared" si="42"/>
        <v>0.49084302249891881</v>
      </c>
      <c r="R172" s="320">
        <f t="shared" si="42"/>
        <v>0.46989159456190904</v>
      </c>
      <c r="S172" s="320">
        <f t="shared" si="42"/>
        <v>0.43105716072419548</v>
      </c>
      <c r="T172" s="320">
        <f t="shared" si="42"/>
        <v>0.43247781199821411</v>
      </c>
      <c r="U172" s="320">
        <f t="shared" si="42"/>
        <v>0.42485572777005776</v>
      </c>
      <c r="V172" s="320">
        <f t="shared" si="42"/>
        <v>0.42966333003083457</v>
      </c>
      <c r="W172" s="320">
        <f t="shared" si="42"/>
        <v>0.42871996724917394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0.11513401248298369</v>
      </c>
      <c r="C173" s="320">
        <f t="shared" si="43"/>
        <v>0.11754403940217635</v>
      </c>
      <c r="D173" s="320">
        <f t="shared" si="43"/>
        <v>0.11994304330577875</v>
      </c>
      <c r="E173" s="320">
        <f t="shared" si="43"/>
        <v>0.12285754449711717</v>
      </c>
      <c r="F173" s="320">
        <f t="shared" si="43"/>
        <v>0.11939184900365978</v>
      </c>
      <c r="G173" s="320">
        <f t="shared" si="43"/>
        <v>0.12391286489078168</v>
      </c>
      <c r="H173" s="320">
        <f t="shared" si="43"/>
        <v>0.12727001501162322</v>
      </c>
      <c r="I173" s="320">
        <f t="shared" si="43"/>
        <v>0.12503508164967905</v>
      </c>
      <c r="J173" s="320">
        <f t="shared" si="43"/>
        <v>0.12593826231523625</v>
      </c>
      <c r="K173" s="320">
        <f t="shared" si="43"/>
        <v>0.13528187603280278</v>
      </c>
      <c r="L173" s="320">
        <f t="shared" si="43"/>
        <v>0.13914261933302238</v>
      </c>
      <c r="M173" s="320">
        <f t="shared" si="43"/>
        <v>0.14480775127376902</v>
      </c>
      <c r="N173" s="320">
        <f t="shared" si="43"/>
        <v>0.14706984093877792</v>
      </c>
      <c r="O173" s="320">
        <f t="shared" si="43"/>
        <v>0.14810109184821568</v>
      </c>
      <c r="P173" s="320">
        <f t="shared" si="43"/>
        <v>0.14415513065063962</v>
      </c>
      <c r="Q173" s="320">
        <f t="shared" si="43"/>
        <v>0.14387813410308831</v>
      </c>
      <c r="R173" s="320">
        <f t="shared" si="43"/>
        <v>0.15116200499694743</v>
      </c>
      <c r="S173" s="320">
        <f t="shared" si="43"/>
        <v>0.16457813123876949</v>
      </c>
      <c r="T173" s="320">
        <f t="shared" si="43"/>
        <v>0.16435794056038053</v>
      </c>
      <c r="U173" s="320">
        <f t="shared" si="43"/>
        <v>0.16709104157937191</v>
      </c>
      <c r="V173" s="320">
        <f t="shared" si="43"/>
        <v>0.16529292942540588</v>
      </c>
      <c r="W173" s="320">
        <f t="shared" si="43"/>
        <v>0.1657600545643608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9.2293035528154141E-2</v>
      </c>
      <c r="C174" s="271">
        <f t="shared" si="44"/>
        <v>9.4224946831164808E-2</v>
      </c>
      <c r="D174" s="271">
        <f t="shared" si="44"/>
        <v>9.6148021930628449E-2</v>
      </c>
      <c r="E174" s="271">
        <f t="shared" si="44"/>
        <v>9.8484326869525671E-2</v>
      </c>
      <c r="F174" s="271">
        <f t="shared" si="44"/>
        <v>9.5706176864941234E-2</v>
      </c>
      <c r="G174" s="271">
        <f t="shared" si="44"/>
        <v>9.9330286464657969E-2</v>
      </c>
      <c r="H174" s="271">
        <f t="shared" si="44"/>
        <v>0.10202142497962946</v>
      </c>
      <c r="I174" s="271">
        <f t="shared" si="44"/>
        <v>0.10022987112227173</v>
      </c>
      <c r="J174" s="271">
        <f t="shared" si="44"/>
        <v>0.10095387338239389</v>
      </c>
      <c r="K174" s="271">
        <f t="shared" si="44"/>
        <v>0.10844384488776614</v>
      </c>
      <c r="L174" s="271">
        <f t="shared" si="44"/>
        <v>0.11153867074233198</v>
      </c>
      <c r="M174" s="271">
        <f t="shared" si="44"/>
        <v>0.11607991978076261</v>
      </c>
      <c r="N174" s="271">
        <f t="shared" si="44"/>
        <v>0.11789324251066738</v>
      </c>
      <c r="O174" s="271">
        <f t="shared" si="44"/>
        <v>0.1187199076704285</v>
      </c>
      <c r="P174" s="271">
        <f t="shared" si="44"/>
        <v>0.11555676995684952</v>
      </c>
      <c r="Q174" s="271">
        <f t="shared" si="44"/>
        <v>0.11533472564819564</v>
      </c>
      <c r="R174" s="271">
        <f t="shared" si="44"/>
        <v>0.12117357848318025</v>
      </c>
      <c r="S174" s="271">
        <f t="shared" si="44"/>
        <v>0.13192813301648712</v>
      </c>
      <c r="T174" s="271">
        <f t="shared" si="44"/>
        <v>0.13175162508746377</v>
      </c>
      <c r="U174" s="271">
        <f t="shared" si="44"/>
        <v>0.13394251710979369</v>
      </c>
      <c r="V174" s="271">
        <f t="shared" si="44"/>
        <v>0.13250112524538607</v>
      </c>
      <c r="W174" s="271">
        <f t="shared" si="44"/>
        <v>0.13287557929346352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7.7473421513503837E-2</v>
      </c>
      <c r="C175" s="271">
        <f t="shared" si="45"/>
        <v>7.7480448595887291E-2</v>
      </c>
      <c r="D175" s="271">
        <f t="shared" si="45"/>
        <v>7.7484773297178386E-2</v>
      </c>
      <c r="E175" s="271">
        <f t="shared" si="45"/>
        <v>7.7508089413911935E-2</v>
      </c>
      <c r="F175" s="271">
        <f t="shared" si="45"/>
        <v>7.7490269494606856E-2</v>
      </c>
      <c r="G175" s="271">
        <f t="shared" si="45"/>
        <v>7.7501552487756184E-2</v>
      </c>
      <c r="H175" s="271">
        <f t="shared" si="45"/>
        <v>7.752095300091906E-2</v>
      </c>
      <c r="I175" s="271">
        <f t="shared" si="45"/>
        <v>7.7521773554479437E-2</v>
      </c>
      <c r="J175" s="271">
        <f t="shared" si="45"/>
        <v>7.7514111809826397E-2</v>
      </c>
      <c r="K175" s="271">
        <f t="shared" si="45"/>
        <v>7.7551833625807295E-2</v>
      </c>
      <c r="L175" s="271">
        <f t="shared" si="45"/>
        <v>7.7516688488684551E-2</v>
      </c>
      <c r="M175" s="271">
        <f t="shared" si="45"/>
        <v>7.7529939726578109E-2</v>
      </c>
      <c r="N175" s="271">
        <f t="shared" si="45"/>
        <v>7.750258114418225E-2</v>
      </c>
      <c r="O175" s="271">
        <f t="shared" si="45"/>
        <v>7.7500868120767827E-2</v>
      </c>
      <c r="P175" s="271">
        <f t="shared" si="45"/>
        <v>7.7497748475854972E-2</v>
      </c>
      <c r="Q175" s="271">
        <f t="shared" si="45"/>
        <v>7.7515307071237993E-2</v>
      </c>
      <c r="R175" s="271">
        <f t="shared" si="45"/>
        <v>7.7503062766611674E-2</v>
      </c>
      <c r="S175" s="271">
        <f t="shared" si="45"/>
        <v>7.7459529955025544E-2</v>
      </c>
      <c r="T175" s="271">
        <f t="shared" si="45"/>
        <v>7.7527566552163973E-2</v>
      </c>
      <c r="U175" s="271">
        <f t="shared" si="45"/>
        <v>7.7543552136678753E-2</v>
      </c>
      <c r="V175" s="271">
        <f t="shared" si="45"/>
        <v>7.7515245519107892E-2</v>
      </c>
      <c r="W175" s="271">
        <f t="shared" si="45"/>
        <v>7.7548863907834401E-2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4.9203172125117628E-2</v>
      </c>
      <c r="C176" s="320">
        <f t="shared" si="46"/>
        <v>4.8618436091033897E-2</v>
      </c>
      <c r="D176" s="320">
        <f t="shared" si="46"/>
        <v>4.8033704290463067E-2</v>
      </c>
      <c r="E176" s="320">
        <f t="shared" si="46"/>
        <v>4.73413876089906E-2</v>
      </c>
      <c r="F176" s="320">
        <f t="shared" si="46"/>
        <v>4.8174541904787482E-2</v>
      </c>
      <c r="G176" s="320">
        <f t="shared" si="46"/>
        <v>4.7075725077202396E-2</v>
      </c>
      <c r="H176" s="320">
        <f t="shared" si="46"/>
        <v>4.627080383605775E-2</v>
      </c>
      <c r="I176" s="320">
        <f t="shared" si="46"/>
        <v>4.6820394663023852E-2</v>
      </c>
      <c r="J176" s="320">
        <f t="shared" si="46"/>
        <v>4.6590964023954448E-2</v>
      </c>
      <c r="K176" s="320">
        <f t="shared" si="46"/>
        <v>4.433443512906575E-2</v>
      </c>
      <c r="L176" s="320">
        <f t="shared" si="46"/>
        <v>4.3351314901281773E-2</v>
      </c>
      <c r="M176" s="320">
        <f t="shared" si="46"/>
        <v>4.197353763830821E-2</v>
      </c>
      <c r="N176" s="320">
        <f t="shared" si="46"/>
        <v>4.1390740766309254E-2</v>
      </c>
      <c r="O176" s="320">
        <f t="shared" si="46"/>
        <v>4.1135812209421453E-2</v>
      </c>
      <c r="P176" s="320">
        <f t="shared" si="46"/>
        <v>4.2101592238259294E-2</v>
      </c>
      <c r="Q176" s="320">
        <f t="shared" si="46"/>
        <v>4.2187165152870132E-2</v>
      </c>
      <c r="R176" s="320">
        <f t="shared" si="46"/>
        <v>4.0386423754801191E-2</v>
      </c>
      <c r="S176" s="320">
        <f t="shared" si="46"/>
        <v>3.7048666877685876E-2</v>
      </c>
      <c r="T176" s="320">
        <f t="shared" si="46"/>
        <v>3.7170769560569146E-2</v>
      </c>
      <c r="U176" s="320">
        <f t="shared" si="46"/>
        <v>3.6515663729574044E-2</v>
      </c>
      <c r="V176" s="320">
        <f t="shared" si="46"/>
        <v>3.6928869380399292E-2</v>
      </c>
      <c r="W176" s="320">
        <f t="shared" si="46"/>
        <v>3.6847788872691606E-2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2.8270249388386209E-2</v>
      </c>
      <c r="C177" s="320">
        <f t="shared" si="47"/>
        <v>2.8862012504853381E-2</v>
      </c>
      <c r="D177" s="320">
        <f t="shared" si="47"/>
        <v>2.9451069006715312E-2</v>
      </c>
      <c r="E177" s="320">
        <f t="shared" si="47"/>
        <v>3.0166701804921345E-2</v>
      </c>
      <c r="F177" s="320">
        <f t="shared" si="47"/>
        <v>2.9315727589819374E-2</v>
      </c>
      <c r="G177" s="320">
        <f t="shared" si="47"/>
        <v>3.0425827410553778E-2</v>
      </c>
      <c r="H177" s="320">
        <f t="shared" si="47"/>
        <v>3.1250149164861317E-2</v>
      </c>
      <c r="I177" s="320">
        <f t="shared" si="47"/>
        <v>3.0701378891455595E-2</v>
      </c>
      <c r="J177" s="320">
        <f t="shared" si="47"/>
        <v>3.0923147785871952E-2</v>
      </c>
      <c r="K177" s="320">
        <f t="shared" si="47"/>
        <v>3.3217398496741553E-2</v>
      </c>
      <c r="L177" s="320">
        <f t="shared" si="47"/>
        <v>3.4165373587402778E-2</v>
      </c>
      <c r="M177" s="320">
        <f t="shared" si="47"/>
        <v>3.5556402088269906E-2</v>
      </c>
      <c r="N177" s="320">
        <f t="shared" si="47"/>
        <v>3.6111840377872996E-2</v>
      </c>
      <c r="O177" s="320">
        <f t="shared" si="47"/>
        <v>3.6365055911346374E-2</v>
      </c>
      <c r="P177" s="320">
        <f t="shared" si="47"/>
        <v>3.5396156237595691E-2</v>
      </c>
      <c r="Q177" s="320">
        <f t="shared" si="47"/>
        <v>3.5328141918367861E-2</v>
      </c>
      <c r="R177" s="320">
        <f t="shared" si="47"/>
        <v>3.7116639011810483E-2</v>
      </c>
      <c r="S177" s="320">
        <f t="shared" si="47"/>
        <v>4.0410863077339668E-2</v>
      </c>
      <c r="T177" s="320">
        <f t="shared" si="47"/>
        <v>4.0356796991594827E-2</v>
      </c>
      <c r="U177" s="320">
        <f t="shared" si="47"/>
        <v>4.1027888407104703E-2</v>
      </c>
      <c r="V177" s="320">
        <f t="shared" si="47"/>
        <v>4.0586376138708607E-2</v>
      </c>
      <c r="W177" s="320">
        <f t="shared" si="47"/>
        <v>4.0701075035142802E-2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8.4641390702315827E-2</v>
      </c>
      <c r="C178" s="321">
        <f t="shared" si="48"/>
        <v>8.6413134999863264E-2</v>
      </c>
      <c r="D178" s="321">
        <f t="shared" si="48"/>
        <v>8.8176775668003887E-2</v>
      </c>
      <c r="E178" s="321">
        <f t="shared" si="48"/>
        <v>9.0319386949573699E-2</v>
      </c>
      <c r="F178" s="321">
        <f t="shared" si="48"/>
        <v>8.7771562201779577E-2</v>
      </c>
      <c r="G178" s="321">
        <f t="shared" si="48"/>
        <v>9.1095211432972792E-2</v>
      </c>
      <c r="H178" s="321">
        <f t="shared" si="48"/>
        <v>9.3563238464224457E-2</v>
      </c>
      <c r="I178" s="321">
        <f t="shared" si="48"/>
        <v>9.1920215140339989E-2</v>
      </c>
      <c r="J178" s="321">
        <f t="shared" si="48"/>
        <v>9.2584193281460558E-2</v>
      </c>
      <c r="K178" s="321">
        <f t="shared" si="48"/>
        <v>9.9453201337242114E-2</v>
      </c>
      <c r="L178" s="321">
        <f t="shared" si="48"/>
        <v>0.10229144761241234</v>
      </c>
      <c r="M178" s="321">
        <f t="shared" si="48"/>
        <v>0.10645619993569108</v>
      </c>
      <c r="N178" s="321">
        <f t="shared" si="48"/>
        <v>0.10811918736234731</v>
      </c>
      <c r="O178" s="321">
        <f t="shared" si="48"/>
        <v>0.10887731703450432</v>
      </c>
      <c r="P178" s="321">
        <f t="shared" si="48"/>
        <v>0.10597642236213654</v>
      </c>
      <c r="Q178" s="321">
        <f t="shared" si="48"/>
        <v>0.10577278685514031</v>
      </c>
      <c r="R178" s="321">
        <f t="shared" si="48"/>
        <v>0.11112756385679715</v>
      </c>
      <c r="S178" s="321">
        <f t="shared" si="48"/>
        <v>0.12099050147580422</v>
      </c>
      <c r="T178" s="321">
        <f t="shared" si="48"/>
        <v>0.12082862711012728</v>
      </c>
      <c r="U178" s="321">
        <f t="shared" si="48"/>
        <v>0.12283788107590508</v>
      </c>
      <c r="V178" s="321">
        <f t="shared" si="48"/>
        <v>0.12151598922076876</v>
      </c>
      <c r="W178" s="321">
        <f t="shared" si="48"/>
        <v>0.12185939878793721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0.48769178610907254</v>
      </c>
      <c r="C183" s="322">
        <f>IF(C$5=0,0,C$5/NMM_fec!C$5)</f>
        <v>0.4890206801525509</v>
      </c>
      <c r="D183" s="322">
        <f>IF(D$5=0,0,D$5/NMM_fec!D$5)</f>
        <v>0.48704949244616524</v>
      </c>
      <c r="E183" s="322">
        <f>IF(E$5=0,0,E$5/NMM_fec!E$5)</f>
        <v>0.48947577925917424</v>
      </c>
      <c r="F183" s="322">
        <f>IF(F$5=0,0,F$5/NMM_fec!F$5)</f>
        <v>0.48789147888196577</v>
      </c>
      <c r="G183" s="322">
        <f>IF(G$5=0,0,G$5/NMM_fec!G$5)</f>
        <v>0.48898248076374634</v>
      </c>
      <c r="H183" s="322">
        <f>IF(H$5=0,0,H$5/NMM_fec!H$5)</f>
        <v>0.49375733900663266</v>
      </c>
      <c r="I183" s="322">
        <f>IF(I$5=0,0,I$5/NMM_fec!I$5)</f>
        <v>0.50484359786445787</v>
      </c>
      <c r="J183" s="322">
        <f>IF(J$5=0,0,J$5/NMM_fec!J$5)</f>
        <v>0.50548920188005897</v>
      </c>
      <c r="K183" s="322">
        <f>IF(K$5=0,0,K$5/NMM_fec!K$5)</f>
        <v>0.50633991188905991</v>
      </c>
      <c r="L183" s="322">
        <f>IF(L$5=0,0,L$5/NMM_fec!L$5)</f>
        <v>0.5065798898780961</v>
      </c>
      <c r="M183" s="322">
        <f>IF(M$5=0,0,M$5/NMM_fec!M$5)</f>
        <v>0.50697137315158114</v>
      </c>
      <c r="N183" s="322">
        <f>IF(N$5=0,0,N$5/NMM_fec!N$5)</f>
        <v>0.50566452331873779</v>
      </c>
      <c r="O183" s="322">
        <f>IF(O$5=0,0,O$5/NMM_fec!O$5)</f>
        <v>0.50325819416296602</v>
      </c>
      <c r="P183" s="322">
        <f>IF(P$5=0,0,P$5/NMM_fec!P$5)</f>
        <v>0.50244950935113641</v>
      </c>
      <c r="Q183" s="322">
        <f>IF(Q$5=0,0,Q$5/NMM_fec!Q$5)</f>
        <v>0.50605209416786479</v>
      </c>
      <c r="R183" s="322">
        <f>IF(R$5=0,0,R$5/NMM_fec!R$5)</f>
        <v>0.50692935499197667</v>
      </c>
      <c r="S183" s="322">
        <f>IF(S$5=0,0,S$5/NMM_fec!S$5)</f>
        <v>0.5100064160437966</v>
      </c>
      <c r="T183" s="322">
        <f>IF(T$5=0,0,T$5/NMM_fec!T$5)</f>
        <v>0.50955953464302162</v>
      </c>
      <c r="U183" s="322">
        <f>IF(U$5=0,0,U$5/NMM_fec!U$5)</f>
        <v>0.52335588780829556</v>
      </c>
      <c r="V183" s="322">
        <f>IF(V$5=0,0,V$5/NMM_fec!V$5)</f>
        <v>0.52236603572807117</v>
      </c>
      <c r="W183" s="322">
        <f>IF(W$5=0,0,W$5/NMM_fec!W$5)</f>
        <v>0.52559145941219021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0.42222162129460888</v>
      </c>
      <c r="C184" s="275">
        <f>IF(C$6=0,0,C$6/NMM_fec!C$6)</f>
        <v>0.42222162129460883</v>
      </c>
      <c r="D184" s="275">
        <f>IF(D$6=0,0,D$6/NMM_fec!D$6)</f>
        <v>0.42222162129460877</v>
      </c>
      <c r="E184" s="275">
        <f>IF(E$6=0,0,E$6/NMM_fec!E$6)</f>
        <v>0.42393476034168615</v>
      </c>
      <c r="F184" s="275">
        <f>IF(F$6=0,0,F$6/NMM_fec!F$6)</f>
        <v>0.42393476034168615</v>
      </c>
      <c r="G184" s="275">
        <f>IF(G$6=0,0,G$6/NMM_fec!G$6)</f>
        <v>0.42393476034168609</v>
      </c>
      <c r="H184" s="275">
        <f>IF(H$6=0,0,H$6/NMM_fec!H$6)</f>
        <v>0.42702070637222084</v>
      </c>
      <c r="I184" s="275">
        <f>IF(I$6=0,0,I$6/NMM_fec!I$6)</f>
        <v>0.43332187158482804</v>
      </c>
      <c r="J184" s="275">
        <f>IF(J$6=0,0,J$6/NMM_fec!J$6)</f>
        <v>0.43332187158482799</v>
      </c>
      <c r="K184" s="275">
        <f>IF(K$6=0,0,K$6/NMM_fec!K$6)</f>
        <v>0.43332187158482804</v>
      </c>
      <c r="L184" s="275">
        <f>IF(L$6=0,0,L$6/NMM_fec!L$6)</f>
        <v>0.43332187158482799</v>
      </c>
      <c r="M184" s="275">
        <f>IF(M$6=0,0,M$6/NMM_fec!M$6)</f>
        <v>0.43332187158482804</v>
      </c>
      <c r="N184" s="275">
        <f>IF(N$6=0,0,N$6/NMM_fec!N$6)</f>
        <v>0.4333218715848281</v>
      </c>
      <c r="O184" s="275">
        <f>IF(O$6=0,0,O$6/NMM_fec!O$6)</f>
        <v>0.43332187158482816</v>
      </c>
      <c r="P184" s="275">
        <f>IF(P$6=0,0,P$6/NMM_fec!P$6)</f>
        <v>0.43332187158482821</v>
      </c>
      <c r="Q184" s="275">
        <f>IF(Q$6=0,0,Q$6/NMM_fec!Q$6)</f>
        <v>0.43332187158482821</v>
      </c>
      <c r="R184" s="275">
        <f>IF(R$6=0,0,R$6/NMM_fec!R$6)</f>
        <v>0.4333218715848281</v>
      </c>
      <c r="S184" s="275">
        <f>IF(S$6=0,0,S$6/NMM_fec!S$6)</f>
        <v>0.43332187158482799</v>
      </c>
      <c r="T184" s="275">
        <f>IF(T$6=0,0,T$6/NMM_fec!T$6)</f>
        <v>0.43332187158482804</v>
      </c>
      <c r="U184" s="275">
        <f>IF(U$6=0,0,U$6/NMM_fec!U$6)</f>
        <v>0.44463628143227202</v>
      </c>
      <c r="V184" s="275">
        <f>IF(V$6=0,0,V$6/NMM_fec!V$6)</f>
        <v>0.44463628143227191</v>
      </c>
      <c r="W184" s="275">
        <f>IF(W$6=0,0,W$6/NMM_fec!W$6)</f>
        <v>0.44463628143227202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0.10937331084443483</v>
      </c>
      <c r="C185" s="276">
        <f>IF(C$7=0,0,C$7/NMM_fec!C$7)</f>
        <v>0.10937331084443486</v>
      </c>
      <c r="D185" s="276">
        <f>IF(D$7=0,0,D$7/NMM_fec!D$7)</f>
        <v>0.1093733108444349</v>
      </c>
      <c r="E185" s="276">
        <f>IF(E$7=0,0,E$7/NMM_fec!E$7)</f>
        <v>0.10981708653015462</v>
      </c>
      <c r="F185" s="276">
        <f>IF(F$7=0,0,F$7/NMM_fec!F$7)</f>
        <v>0.10981708653015462</v>
      </c>
      <c r="G185" s="276">
        <f>IF(G$7=0,0,G$7/NMM_fec!G$7)</f>
        <v>0.10981708653015461</v>
      </c>
      <c r="H185" s="276">
        <f>IF(H$7=0,0,H$7/NMM_fec!H$7)</f>
        <v>0.11061647745999835</v>
      </c>
      <c r="I185" s="276">
        <f>IF(I$7=0,0,I$7/NMM_fec!I$7)</f>
        <v>0.11224874654978939</v>
      </c>
      <c r="J185" s="276">
        <f>IF(J$7=0,0,J$7/NMM_fec!J$7)</f>
        <v>0.11224874654978939</v>
      </c>
      <c r="K185" s="276">
        <f>IF(K$7=0,0,K$7/NMM_fec!K$7)</f>
        <v>0.11224874654978936</v>
      </c>
      <c r="L185" s="276">
        <f>IF(L$7=0,0,L$7/NMM_fec!L$7)</f>
        <v>0.11224874654978935</v>
      </c>
      <c r="M185" s="276">
        <f>IF(M$7=0,0,M$7/NMM_fec!M$7)</f>
        <v>0.11224874654978939</v>
      </c>
      <c r="N185" s="276">
        <f>IF(N$7=0,0,N$7/NMM_fec!N$7)</f>
        <v>0.11224874654978936</v>
      </c>
      <c r="O185" s="276">
        <f>IF(O$7=0,0,O$7/NMM_fec!O$7)</f>
        <v>0.11224874654978936</v>
      </c>
      <c r="P185" s="276">
        <f>IF(P$7=0,0,P$7/NMM_fec!P$7)</f>
        <v>0.11224874654978938</v>
      </c>
      <c r="Q185" s="276">
        <f>IF(Q$7=0,0,Q$7/NMM_fec!Q$7)</f>
        <v>0.11224874654978934</v>
      </c>
      <c r="R185" s="276">
        <f>IF(R$7=0,0,R$7/NMM_fec!R$7)</f>
        <v>0.11224874654978938</v>
      </c>
      <c r="S185" s="276">
        <f>IF(S$7=0,0,S$7/NMM_fec!S$7)</f>
        <v>0.11224874654978936</v>
      </c>
      <c r="T185" s="276">
        <f>IF(T$7=0,0,T$7/NMM_fec!T$7)</f>
        <v>0.11224874654978938</v>
      </c>
      <c r="U185" s="276">
        <f>IF(U$7=0,0,U$7/NMM_fec!U$7)</f>
        <v>0.11517965866525952</v>
      </c>
      <c r="V185" s="276">
        <f>IF(V$7=0,0,V$7/NMM_fec!V$7)</f>
        <v>0.11517965866525946</v>
      </c>
      <c r="W185" s="276">
        <f>IF(W$7=0,0,W$7/NMM_fec!W$7)</f>
        <v>0.11517965866525946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0.59953917375840315</v>
      </c>
      <c r="C186" s="276">
        <f>IF(C$8=0,0,C$8/NMM_fec!C$8)</f>
        <v>0.59953917375840304</v>
      </c>
      <c r="D186" s="276">
        <f>IF(D$8=0,0,D$8/NMM_fec!D$8)</f>
        <v>0.59953917375840327</v>
      </c>
      <c r="E186" s="276">
        <f>IF(E$8=0,0,E$8/NMM_fec!E$8)</f>
        <v>0.60197176819937193</v>
      </c>
      <c r="F186" s="276">
        <f>IF(F$8=0,0,F$8/NMM_fec!F$8)</f>
        <v>0.60197176819937159</v>
      </c>
      <c r="G186" s="276">
        <f>IF(G$8=0,0,G$8/NMM_fec!G$8)</f>
        <v>0.6019717681993717</v>
      </c>
      <c r="H186" s="276">
        <f>IF(H$8=0,0,H$8/NMM_fec!H$8)</f>
        <v>0.60635369806771167</v>
      </c>
      <c r="I186" s="276">
        <f>IF(I$8=0,0,I$8/NMM_fec!I$8)</f>
        <v>0.61530112092516376</v>
      </c>
      <c r="J186" s="276">
        <f>IF(J$8=0,0,J$8/NMM_fec!J$8)</f>
        <v>0.61530112092516376</v>
      </c>
      <c r="K186" s="276">
        <f>IF(K$8=0,0,K$8/NMM_fec!K$8)</f>
        <v>0.61530112092516365</v>
      </c>
      <c r="L186" s="276">
        <f>IF(L$8=0,0,L$8/NMM_fec!L$8)</f>
        <v>0.61530112092516365</v>
      </c>
      <c r="M186" s="276">
        <f>IF(M$8=0,0,M$8/NMM_fec!M$8)</f>
        <v>0.61530112092516376</v>
      </c>
      <c r="N186" s="276">
        <f>IF(N$8=0,0,N$8/NMM_fec!N$8)</f>
        <v>0.61530112092516387</v>
      </c>
      <c r="O186" s="276">
        <f>IF(O$8=0,0,O$8/NMM_fec!O$8)</f>
        <v>0.61530112092516343</v>
      </c>
      <c r="P186" s="276">
        <f>IF(P$8=0,0,P$8/NMM_fec!P$8)</f>
        <v>0.61530112092516365</v>
      </c>
      <c r="Q186" s="276">
        <f>IF(Q$8=0,0,Q$8/NMM_fec!Q$8)</f>
        <v>0.61530112092516365</v>
      </c>
      <c r="R186" s="276">
        <f>IF(R$8=0,0,R$8/NMM_fec!R$8)</f>
        <v>0.61530112092516354</v>
      </c>
      <c r="S186" s="276">
        <f>IF(S$8=0,0,S$8/NMM_fec!S$8)</f>
        <v>0.61530112092516354</v>
      </c>
      <c r="T186" s="276">
        <f>IF(T$8=0,0,T$8/NMM_fec!T$8)</f>
        <v>0.61530112092516354</v>
      </c>
      <c r="U186" s="276">
        <f>IF(U$8=0,0,U$8/NMM_fec!U$8)</f>
        <v>0.63038701074837999</v>
      </c>
      <c r="V186" s="276">
        <f>IF(V$8=0,0,V$8/NMM_fec!V$8)</f>
        <v>0.63136716678681615</v>
      </c>
      <c r="W186" s="276">
        <f>IF(W$8=0,0,W$8/NMM_fec!W$8)</f>
        <v>0.63136716678681626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0.41732375389782916</v>
      </c>
      <c r="C187" s="276">
        <f>IF(C$9=0,0,C$9/NMM_fec!C$9)</f>
        <v>0.41732375389782894</v>
      </c>
      <c r="D187" s="276">
        <f>IF(D$9=0,0,D$9/NMM_fec!D$9)</f>
        <v>0.41732375389782911</v>
      </c>
      <c r="E187" s="276">
        <f>IF(E$9=0,0,E$9/NMM_fec!E$9)</f>
        <v>0.41901702014005304</v>
      </c>
      <c r="F187" s="276">
        <f>IF(F$9=0,0,F$9/NMM_fec!F$9)</f>
        <v>0.4190170201400531</v>
      </c>
      <c r="G187" s="276">
        <f>IF(G$9=0,0,G$9/NMM_fec!G$9)</f>
        <v>0.4190170201400531</v>
      </c>
      <c r="H187" s="276">
        <f>IF(H$9=0,0,H$9/NMM_fec!H$9)</f>
        <v>0.42206716849067538</v>
      </c>
      <c r="I187" s="276">
        <f>IF(I$9=0,0,I$9/NMM_fec!I$9)</f>
        <v>0.42829523874532693</v>
      </c>
      <c r="J187" s="276">
        <f>IF(J$9=0,0,J$9/NMM_fec!J$9)</f>
        <v>0.42829523874532704</v>
      </c>
      <c r="K187" s="276">
        <f>IF(K$9=0,0,K$9/NMM_fec!K$9)</f>
        <v>0.42829523874532693</v>
      </c>
      <c r="L187" s="276">
        <f>IF(L$9=0,0,L$9/NMM_fec!L$9)</f>
        <v>0.42829523874532704</v>
      </c>
      <c r="M187" s="276">
        <f>IF(M$9=0,0,M$9/NMM_fec!M$9)</f>
        <v>0.4282952387453271</v>
      </c>
      <c r="N187" s="276">
        <f>IF(N$9=0,0,N$9/NMM_fec!N$9)</f>
        <v>0.42829523874532699</v>
      </c>
      <c r="O187" s="276">
        <f>IF(O$9=0,0,O$9/NMM_fec!O$9)</f>
        <v>0.42829523874532704</v>
      </c>
      <c r="P187" s="276">
        <f>IF(P$9=0,0,P$9/NMM_fec!P$9)</f>
        <v>0.42829523874532699</v>
      </c>
      <c r="Q187" s="276">
        <f>IF(Q$9=0,0,Q$9/NMM_fec!Q$9)</f>
        <v>0.42829523874532693</v>
      </c>
      <c r="R187" s="276">
        <f>IF(R$9=0,0,R$9/NMM_fec!R$9)</f>
        <v>0.42829523874532716</v>
      </c>
      <c r="S187" s="276">
        <f>IF(S$9=0,0,S$9/NMM_fec!S$9)</f>
        <v>0.42829523874532693</v>
      </c>
      <c r="T187" s="276">
        <f>IF(T$9=0,0,T$9/NMM_fec!T$9)</f>
        <v>0.42829523874532699</v>
      </c>
      <c r="U187" s="276">
        <f>IF(U$9=0,0,U$9/NMM_fec!U$9)</f>
        <v>0.43947839885019324</v>
      </c>
      <c r="V187" s="276">
        <f>IF(V$9=0,0,V$9/NMM_fec!V$9)</f>
        <v>0.43947839885019335</v>
      </c>
      <c r="W187" s="276">
        <f>IF(W$9=0,0,W$9/NMM_fec!W$9)</f>
        <v>0.43947839885019324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0.66942778596897234</v>
      </c>
      <c r="C188" s="277">
        <f>IF(C$10=0,0,C$10/NMM_fec!C$10)</f>
        <v>0.6724167990397848</v>
      </c>
      <c r="D188" s="277">
        <f>IF(D$10=0,0,D$10/NMM_fec!D$10)</f>
        <v>0.6782035625725199</v>
      </c>
      <c r="E188" s="277">
        <f>IF(E$10=0,0,E$10/NMM_fec!E$10)</f>
        <v>0.68217817697449135</v>
      </c>
      <c r="F188" s="277">
        <f>IF(F$10=0,0,F$10/NMM_fec!F$10)</f>
        <v>0.68088882294668618</v>
      </c>
      <c r="G188" s="277">
        <f>IF(G$10=0,0,G$10/NMM_fec!G$10)</f>
        <v>0.68658679981273862</v>
      </c>
      <c r="H188" s="277">
        <f>IF(H$10=0,0,H$10/NMM_fec!H$10)</f>
        <v>0.69430209268177412</v>
      </c>
      <c r="I188" s="277">
        <f>IF(I$10=0,0,I$10/NMM_fec!I$10)</f>
        <v>0.69993734270227614</v>
      </c>
      <c r="J188" s="277">
        <f>IF(J$10=0,0,J$10/NMM_fec!J$10)</f>
        <v>0.70275814235505363</v>
      </c>
      <c r="K188" s="277">
        <f>IF(K$10=0,0,K$10/NMM_fec!K$10)</f>
        <v>0.71144109759039453</v>
      </c>
      <c r="L188" s="277">
        <f>IF(L$10=0,0,L$10/NMM_fec!L$10)</f>
        <v>0.72103088241702773</v>
      </c>
      <c r="M188" s="277">
        <f>IF(M$10=0,0,M$10/NMM_fec!M$10)</f>
        <v>0.72684066401042968</v>
      </c>
      <c r="N188" s="277">
        <f>IF(N$10=0,0,N$10/NMM_fec!N$10)</f>
        <v>0.73330876485934648</v>
      </c>
      <c r="O188" s="277">
        <f>IF(O$10=0,0,O$10/NMM_fec!O$10)</f>
        <v>0.73557157505330439</v>
      </c>
      <c r="P188" s="277">
        <f>IF(P$10=0,0,P$10/NMM_fec!P$10)</f>
        <v>0.73150772714198087</v>
      </c>
      <c r="Q188" s="277">
        <f>IF(Q$10=0,0,Q$10/NMM_fec!Q$10)</f>
        <v>0.73079927060219463</v>
      </c>
      <c r="R188" s="277">
        <f>IF(R$10=0,0,R$10/NMM_fec!R$10)</f>
        <v>0.73808772965778424</v>
      </c>
      <c r="S188" s="277">
        <f>IF(S$10=0,0,S$10/NMM_fec!S$10)</f>
        <v>0.74964970214025073</v>
      </c>
      <c r="T188" s="277">
        <f>IF(T$10=0,0,T$10/NMM_fec!T$10)</f>
        <v>0.74654081332821021</v>
      </c>
      <c r="U188" s="277">
        <f>IF(U$10=0,0,U$10/NMM_fec!U$10)</f>
        <v>0.76781283426359892</v>
      </c>
      <c r="V188" s="277">
        <f>IF(V$10=0,0,V$10/NMM_fec!V$10)</f>
        <v>0.76738017638913913</v>
      </c>
      <c r="W188" s="277">
        <f>IF(W$10=0,0,W$10/NMM_fec!W$10)</f>
        <v>0.76689839678925109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0.58964766358685161</v>
      </c>
      <c r="C189" s="278">
        <f>IF(C$16=0,0,C$16/NMM_fec!C$16)</f>
        <v>0.58964766358685172</v>
      </c>
      <c r="D189" s="278">
        <f>IF(D$16=0,0,D$16/NMM_fec!D$16)</f>
        <v>0.58964766358685161</v>
      </c>
      <c r="E189" s="278">
        <f>IF(E$16=0,0,E$16/NMM_fec!E$16)</f>
        <v>0.59204012381522941</v>
      </c>
      <c r="F189" s="278">
        <f>IF(F$16=0,0,F$16/NMM_fec!F$16)</f>
        <v>0.59204012381522941</v>
      </c>
      <c r="G189" s="278">
        <f>IF(G$16=0,0,G$16/NMM_fec!G$16)</f>
        <v>0.59204012381522919</v>
      </c>
      <c r="H189" s="278">
        <f>IF(H$16=0,0,H$16/NMM_fec!H$16)</f>
        <v>0.59634975831779369</v>
      </c>
      <c r="I189" s="278">
        <f>IF(I$16=0,0,I$16/NMM_fec!I$16)</f>
        <v>0.6051495619235312</v>
      </c>
      <c r="J189" s="278">
        <f>IF(J$16=0,0,J$16/NMM_fec!J$16)</f>
        <v>0.60514956192353131</v>
      </c>
      <c r="K189" s="278">
        <f>IF(K$16=0,0,K$16/NMM_fec!K$16)</f>
        <v>0.6051495619235312</v>
      </c>
      <c r="L189" s="278">
        <f>IF(L$16=0,0,L$16/NMM_fec!L$16)</f>
        <v>0.60514956192353131</v>
      </c>
      <c r="M189" s="278">
        <f>IF(M$16=0,0,M$16/NMM_fec!M$16)</f>
        <v>0.6051495619235312</v>
      </c>
      <c r="N189" s="278">
        <f>IF(N$16=0,0,N$16/NMM_fec!N$16)</f>
        <v>0.60514956192353142</v>
      </c>
      <c r="O189" s="278">
        <f>IF(O$16=0,0,O$16/NMM_fec!O$16)</f>
        <v>0.60514956192353131</v>
      </c>
      <c r="P189" s="278">
        <f>IF(P$16=0,0,P$16/NMM_fec!P$16)</f>
        <v>0.6051495619235312</v>
      </c>
      <c r="Q189" s="278">
        <f>IF(Q$16=0,0,Q$16/NMM_fec!Q$16)</f>
        <v>0.60514956192353109</v>
      </c>
      <c r="R189" s="278">
        <f>IF(R$16=0,0,R$16/NMM_fec!R$16)</f>
        <v>0.60514956192353131</v>
      </c>
      <c r="S189" s="278">
        <f>IF(S$16=0,0,S$16/NMM_fec!S$16)</f>
        <v>0.60514956192353109</v>
      </c>
      <c r="T189" s="278">
        <f>IF(T$16=0,0,T$16/NMM_fec!T$16)</f>
        <v>0.60514956192353142</v>
      </c>
      <c r="U189" s="278">
        <f>IF(U$16=0,0,U$16/NMM_fec!U$16)</f>
        <v>0.62095054177613385</v>
      </c>
      <c r="V189" s="278">
        <f>IF(V$16=0,0,V$16/NMM_fec!V$16)</f>
        <v>0.62095054177613385</v>
      </c>
      <c r="W189" s="278">
        <f>IF(W$16=0,0,W$16/NMM_fec!W$16)</f>
        <v>0.62095054177613396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0.38198979865928284</v>
      </c>
      <c r="C190" s="278">
        <f>IF(C$17=0,0,C$17/NMM_fec!C$17)</f>
        <v>0.3800150678820931</v>
      </c>
      <c r="D190" s="278">
        <f>IF(D$17=0,0,D$17/NMM_fec!D$17)</f>
        <v>0.38226434997918013</v>
      </c>
      <c r="E190" s="278">
        <f>IF(E$17=0,0,E$17/NMM_fec!E$17)</f>
        <v>0.38525278718449657</v>
      </c>
      <c r="F190" s="278">
        <f>IF(F$17=0,0,F$17/NMM_fec!F$17)</f>
        <v>0.38624917174112239</v>
      </c>
      <c r="G190" s="278">
        <f>IF(G$17=0,0,G$17/NMM_fec!G$17)</f>
        <v>0.38555916575904542</v>
      </c>
      <c r="H190" s="278">
        <f>IF(H$17=0,0,H$17/NMM_fec!H$17)</f>
        <v>0.38898666693349537</v>
      </c>
      <c r="I190" s="278">
        <f>IF(I$17=0,0,I$17/NMM_fec!I$17)</f>
        <v>0.39538546749193504</v>
      </c>
      <c r="J190" s="278">
        <f>IF(J$17=0,0,J$17/NMM_fec!J$17)</f>
        <v>0.39220615621046262</v>
      </c>
      <c r="K190" s="278">
        <f>IF(K$17=0,0,K$17/NMM_fec!K$17)</f>
        <v>0.39337280715423828</v>
      </c>
      <c r="L190" s="278">
        <f>IF(L$17=0,0,L$17/NMM_fec!L$17)</f>
        <v>0.38951448838993008</v>
      </c>
      <c r="M190" s="278">
        <f>IF(M$17=0,0,M$17/NMM_fec!M$17)</f>
        <v>0.39066647064061266</v>
      </c>
      <c r="N190" s="278">
        <f>IF(N$17=0,0,N$17/NMM_fec!N$17)</f>
        <v>0.39055963794065979</v>
      </c>
      <c r="O190" s="278">
        <f>IF(O$17=0,0,O$17/NMM_fec!O$17)</f>
        <v>0.38779303562808748</v>
      </c>
      <c r="P190" s="278">
        <f>IF(P$17=0,0,P$17/NMM_fec!P$17)</f>
        <v>0.38643956922903627</v>
      </c>
      <c r="Q190" s="278">
        <f>IF(Q$17=0,0,Q$17/NMM_fec!Q$17)</f>
        <v>0.38712056094716762</v>
      </c>
      <c r="R190" s="278">
        <f>IF(R$17=0,0,R$17/NMM_fec!R$17)</f>
        <v>0.38570218612413759</v>
      </c>
      <c r="S190" s="278">
        <f>IF(S$17=0,0,S$17/NMM_fec!S$17)</f>
        <v>0.38582128039666896</v>
      </c>
      <c r="T190" s="278">
        <f>IF(T$17=0,0,T$17/NMM_fec!T$17)</f>
        <v>0.38768629396942517</v>
      </c>
      <c r="U190" s="278">
        <f>IF(U$17=0,0,U$17/NMM_fec!U$17)</f>
        <v>0.4000296150946383</v>
      </c>
      <c r="V190" s="278">
        <f>IF(V$17=0,0,V$17/NMM_fec!V$17)</f>
        <v>0.39957607655885541</v>
      </c>
      <c r="W190" s="278">
        <f>IF(W$17=0,0,W$17/NMM_fec!W$17)</f>
        <v>0.40025980131429095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0.56162532433159651</v>
      </c>
      <c r="C191" s="278">
        <f>IF(C$25=0,0,C$25/NMM_fec!C$25)</f>
        <v>0.56653148292337296</v>
      </c>
      <c r="D191" s="278">
        <f>IF(D$25=0,0,D$25/NMM_fec!D$25)</f>
        <v>0.56042873163856788</v>
      </c>
      <c r="E191" s="278">
        <f>IF(E$25=0,0,E$25/NMM_fec!E$25)</f>
        <v>0.56133198687549357</v>
      </c>
      <c r="F191" s="278">
        <f>IF(F$25=0,0,F$25/NMM_fec!F$25)</f>
        <v>0.55931002237960747</v>
      </c>
      <c r="G191" s="278">
        <f>IF(G$25=0,0,G$25/NMM_fec!G$25)</f>
        <v>0.56037670998872213</v>
      </c>
      <c r="H191" s="278">
        <f>IF(H$25=0,0,H$25/NMM_fec!H$25)</f>
        <v>0.56452899281832225</v>
      </c>
      <c r="I191" s="278">
        <f>IF(I$25=0,0,I$25/NMM_fec!I$25)</f>
        <v>0.57338845859419885</v>
      </c>
      <c r="J191" s="278">
        <f>IF(J$25=0,0,J$25/NMM_fec!J$25)</f>
        <v>0.57562458181664045</v>
      </c>
      <c r="K191" s="278">
        <f>IF(K$25=0,0,K$25/NMM_fec!K$25)</f>
        <v>0.57219621779467156</v>
      </c>
      <c r="L191" s="278">
        <f>IF(L$25=0,0,L$25/NMM_fec!L$25)</f>
        <v>0.57354195862805335</v>
      </c>
      <c r="M191" s="278">
        <f>IF(M$25=0,0,M$25/NMM_fec!M$25)</f>
        <v>0.57065498234842815</v>
      </c>
      <c r="N191" s="278">
        <f>IF(N$25=0,0,N$25/NMM_fec!N$25)</f>
        <v>0.56614076303217642</v>
      </c>
      <c r="O191" s="278">
        <f>IF(O$25=0,0,O$25/NMM_fec!O$25)</f>
        <v>0.56626024360921412</v>
      </c>
      <c r="P191" s="278">
        <f>IF(P$25=0,0,P$25/NMM_fec!P$25)</f>
        <v>0.567359698691698</v>
      </c>
      <c r="Q191" s="278">
        <f>IF(Q$25=0,0,Q$25/NMM_fec!Q$25)</f>
        <v>0.56639907744152329</v>
      </c>
      <c r="R191" s="278">
        <f>IF(R$25=0,0,R$25/NMM_fec!R$25)</f>
        <v>0.56693755648515898</v>
      </c>
      <c r="S191" s="278">
        <f>IF(S$25=0,0,S$25/NMM_fec!S$25)</f>
        <v>0.56855613416781803</v>
      </c>
      <c r="T191" s="278">
        <f>IF(T$25=0,0,T$25/NMM_fec!T$25)</f>
        <v>0.56817112353436749</v>
      </c>
      <c r="U191" s="278">
        <f>IF(U$25=0,0,U$25/NMM_fec!U$25)</f>
        <v>0.58126380451952209</v>
      </c>
      <c r="V191" s="278">
        <f>IF(V$25=0,0,V$25/NMM_fec!V$25)</f>
        <v>0.58009254986583458</v>
      </c>
      <c r="W191" s="278">
        <f>IF(W$25=0,0,W$25/NMM_fec!W$25)</f>
        <v>0.58135143486279395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0.6041140745014445</v>
      </c>
      <c r="C192" s="279">
        <f>IF(C$33=0,0,C$33/NMM_fec!C$33)</f>
        <v>0.60505920836259131</v>
      </c>
      <c r="D192" s="279">
        <f>IF(D$33=0,0,D$33/NMM_fec!D$33)</f>
        <v>0.60573650719916583</v>
      </c>
      <c r="E192" s="279">
        <f>IF(E$33=0,0,E$33/NMM_fec!E$33)</f>
        <v>0.60865811900677969</v>
      </c>
      <c r="F192" s="279">
        <f>IF(F$33=0,0,F$33/NMM_fec!F$33)</f>
        <v>0.60885409956196557</v>
      </c>
      <c r="G192" s="279">
        <f>IF(G$33=0,0,G$33/NMM_fec!G$33)</f>
        <v>0.60914155285133709</v>
      </c>
      <c r="H192" s="279">
        <f>IF(H$33=0,0,H$33/NMM_fec!H$33)</f>
        <v>0.61366365991259053</v>
      </c>
      <c r="I192" s="279">
        <f>IF(I$33=0,0,I$33/NMM_fec!I$33)</f>
        <v>0.63472972359552438</v>
      </c>
      <c r="J192" s="279">
        <f>IF(J$33=0,0,J$33/NMM_fec!J$33)</f>
        <v>0.64104730421434541</v>
      </c>
      <c r="K192" s="279">
        <f>IF(K$33=0,0,K$33/NMM_fec!K$33)</f>
        <v>0.63763016352773449</v>
      </c>
      <c r="L192" s="279">
        <f>IF(L$33=0,0,L$33/NMM_fec!L$33)</f>
        <v>0.63997567214705864</v>
      </c>
      <c r="M192" s="279">
        <f>IF(M$33=0,0,M$33/NMM_fec!M$33)</f>
        <v>0.63947710997445806</v>
      </c>
      <c r="N192" s="279">
        <f>IF(N$33=0,0,N$33/NMM_fec!N$33)</f>
        <v>0.63995171757183533</v>
      </c>
      <c r="O192" s="279">
        <f>IF(O$33=0,0,O$33/NMM_fec!O$33)</f>
        <v>0.63833026884229649</v>
      </c>
      <c r="P192" s="279">
        <f>IF(P$33=0,0,P$33/NMM_fec!P$33)</f>
        <v>0.63662457527667926</v>
      </c>
      <c r="Q192" s="279">
        <f>IF(Q$33=0,0,Q$33/NMM_fec!Q$33)</f>
        <v>0.63274909990926265</v>
      </c>
      <c r="R192" s="279">
        <f>IF(R$33=0,0,R$33/NMM_fec!R$33)</f>
        <v>0.63166716010963797</v>
      </c>
      <c r="S192" s="279">
        <f>IF(S$33=0,0,S$33/NMM_fec!S$33)</f>
        <v>0.63265277392080799</v>
      </c>
      <c r="T192" s="279">
        <f>IF(T$33=0,0,T$33/NMM_fec!T$33)</f>
        <v>0.63593441384837202</v>
      </c>
      <c r="U192" s="279">
        <f>IF(U$33=0,0,U$33/NMM_fec!U$33)</f>
        <v>0.65211798127258813</v>
      </c>
      <c r="V192" s="279">
        <f>IF(V$33=0,0,V$33/NMM_fec!V$33)</f>
        <v>0.65110990019863901</v>
      </c>
      <c r="W192" s="279">
        <f>IF(W$33=0,0,W$33/NMM_fec!W$33)</f>
        <v>0.65120386483886172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0.59214657014029992</v>
      </c>
      <c r="C194" s="322">
        <f>IF(C$48=0,0,C$48/NMM_fec!C$48)</f>
        <v>0.59520122008315945</v>
      </c>
      <c r="D194" s="322">
        <f>IF(D$48=0,0,D$48/NMM_fec!D$48)</f>
        <v>0.59581063813854207</v>
      </c>
      <c r="E194" s="322">
        <f>IF(E$48=0,0,E$48/NMM_fec!E$48)</f>
        <v>0.60218591505859653</v>
      </c>
      <c r="F194" s="322">
        <f>IF(F$48=0,0,F$48/NMM_fec!F$48)</f>
        <v>0.6028479946869324</v>
      </c>
      <c r="G194" s="322">
        <f>IF(G$48=0,0,G$48/NMM_fec!G$48)</f>
        <v>0.6039144596124365</v>
      </c>
      <c r="H194" s="322">
        <f>IF(H$48=0,0,H$48/NMM_fec!H$48)</f>
        <v>0.60456091781158328</v>
      </c>
      <c r="I194" s="322">
        <f>IF(I$48=0,0,I$48/NMM_fec!I$48)</f>
        <v>0.60617428347959901</v>
      </c>
      <c r="J194" s="322">
        <f>IF(J$48=0,0,J$48/NMM_fec!J$48)</f>
        <v>0.61208643016782804</v>
      </c>
      <c r="K194" s="322">
        <f>IF(K$48=0,0,K$48/NMM_fec!K$48)</f>
        <v>0.61122581088257533</v>
      </c>
      <c r="L194" s="322">
        <f>IF(L$48=0,0,L$48/NMM_fec!L$48)</f>
        <v>0.61232762647926275</v>
      </c>
      <c r="M194" s="322">
        <f>IF(M$48=0,0,M$48/NMM_fec!M$48)</f>
        <v>0.61206296573281427</v>
      </c>
      <c r="N194" s="322">
        <f>IF(N$48=0,0,N$48/NMM_fec!N$48)</f>
        <v>0.61085840696127536</v>
      </c>
      <c r="O194" s="322">
        <f>IF(O$48=0,0,O$48/NMM_fec!O$48)</f>
        <v>0.61142038021641798</v>
      </c>
      <c r="P194" s="322">
        <f>IF(P$48=0,0,P$48/NMM_fec!P$48)</f>
        <v>0.61090892620588755</v>
      </c>
      <c r="Q194" s="322">
        <f>IF(Q$48=0,0,Q$48/NMM_fec!Q$48)</f>
        <v>0.6096033846867992</v>
      </c>
      <c r="R194" s="322">
        <f>IF(R$48=0,0,R$48/NMM_fec!R$48)</f>
        <v>0.61047298514038995</v>
      </c>
      <c r="S194" s="322">
        <f>IF(S$48=0,0,S$48/NMM_fec!S$48)</f>
        <v>0.62280915751151122</v>
      </c>
      <c r="T194" s="322">
        <f>IF(T$48=0,0,T$48/NMM_fec!T$48)</f>
        <v>0.62410473798488864</v>
      </c>
      <c r="U194" s="322">
        <f>IF(U$48=0,0,U$48/NMM_fec!U$48)</f>
        <v>0.62444092386486039</v>
      </c>
      <c r="V194" s="322">
        <f>IF(V$48=0,0,V$48/NMM_fec!V$48)</f>
        <v>0.63361627996813608</v>
      </c>
      <c r="W194" s="322">
        <f>IF(W$48=0,0,W$48/NMM_fec!W$48)</f>
        <v>0.63460224493172779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0.53081986720746799</v>
      </c>
      <c r="C195" s="275">
        <f>IF(C$49=0,0,C$49/NMM_fec!C$49)</f>
        <v>0.5308198672074681</v>
      </c>
      <c r="D195" s="275">
        <f>IF(D$49=0,0,D$49/NMM_fec!D$49)</f>
        <v>0.5327378804867211</v>
      </c>
      <c r="E195" s="275">
        <f>IF(E$49=0,0,E$49/NMM_fec!E$49)</f>
        <v>0.53446409243804915</v>
      </c>
      <c r="F195" s="275">
        <f>IF(F$49=0,0,F$49/NMM_fec!F$49)</f>
        <v>0.53601768319424425</v>
      </c>
      <c r="G195" s="275">
        <f>IF(G$49=0,0,G$49/NMM_fec!G$49)</f>
        <v>0.53741591487481988</v>
      </c>
      <c r="H195" s="275">
        <f>IF(H$49=0,0,H$49/NMM_fec!H$49)</f>
        <v>0.53867432338733789</v>
      </c>
      <c r="I195" s="275">
        <f>IF(I$49=0,0,I$49/NMM_fec!I$49)</f>
        <v>0.5398068910486038</v>
      </c>
      <c r="J195" s="275">
        <f>IF(J$49=0,0,J$49/NMM_fec!J$49)</f>
        <v>0.54082620194374365</v>
      </c>
      <c r="K195" s="275">
        <f>IF(K$49=0,0,K$49/NMM_fec!K$49)</f>
        <v>0.54174358174936932</v>
      </c>
      <c r="L195" s="275">
        <f>IF(L$49=0,0,L$49/NMM_fec!L$49)</f>
        <v>0.54256922357443216</v>
      </c>
      <c r="M195" s="275">
        <f>IF(M$49=0,0,M$49/NMM_fec!M$49)</f>
        <v>0.54331230121698915</v>
      </c>
      <c r="N195" s="275">
        <f>IF(N$49=0,0,N$49/NMM_fec!N$49)</f>
        <v>0.54398107109529026</v>
      </c>
      <c r="O195" s="275">
        <f>IF(O$49=0,0,O$49/NMM_fec!O$49)</f>
        <v>0.54449999999999998</v>
      </c>
      <c r="P195" s="275">
        <f>IF(P$49=0,0,P$49/NMM_fec!P$49)</f>
        <v>0.54450000000000021</v>
      </c>
      <c r="Q195" s="275">
        <f>IF(Q$49=0,0,Q$49/NMM_fec!Q$49)</f>
        <v>0.54450000000000021</v>
      </c>
      <c r="R195" s="275">
        <f>IF(R$49=0,0,R$49/NMM_fec!R$49)</f>
        <v>0.54449999999999987</v>
      </c>
      <c r="S195" s="275">
        <f>IF(S$49=0,0,S$49/NMM_fec!S$49)</f>
        <v>0.5445000000000001</v>
      </c>
      <c r="T195" s="275">
        <f>IF(T$49=0,0,T$49/NMM_fec!T$49)</f>
        <v>0.54449999999999998</v>
      </c>
      <c r="U195" s="275">
        <f>IF(U$49=0,0,U$49/NMM_fec!U$49)</f>
        <v>0.54450000000000021</v>
      </c>
      <c r="V195" s="275">
        <f>IF(V$49=0,0,V$49/NMM_fec!V$49)</f>
        <v>0.54449999999999998</v>
      </c>
      <c r="W195" s="275">
        <f>IF(W$49=0,0,W$49/NMM_fec!W$49)</f>
        <v>0.54450000000000021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0.13779500792407223</v>
      </c>
      <c r="C196" s="276">
        <f>IF(C$50=0,0,C$50/NMM_fec!C$50)</f>
        <v>0.13779500792407223</v>
      </c>
      <c r="D196" s="276">
        <f>IF(D$50=0,0,D$50/NMM_fec!D$50)</f>
        <v>0.13853920611549433</v>
      </c>
      <c r="E196" s="276">
        <f>IF(E$50=0,0,E$50/NMM_fec!E$50)</f>
        <v>0.14011178248751985</v>
      </c>
      <c r="F196" s="276">
        <f>IF(F$50=0,0,F$50/NMM_fec!F$50)</f>
        <v>0.1405198969671736</v>
      </c>
      <c r="G196" s="276">
        <f>IF(G$50=0,0,G$50/NMM_fec!G$50)</f>
        <v>0.14051989696717357</v>
      </c>
      <c r="H196" s="276">
        <f>IF(H$50=0,0,H$50/NMM_fec!H$50)</f>
        <v>0.14051989696717365</v>
      </c>
      <c r="I196" s="276">
        <f>IF(I$50=0,0,I$50/NMM_fec!I$50)</f>
        <v>0.14051989696717365</v>
      </c>
      <c r="J196" s="276">
        <f>IF(J$50=0,0,J$50/NMM_fec!J$50)</f>
        <v>0.14149518077017137</v>
      </c>
      <c r="K196" s="276">
        <f>IF(K$50=0,0,K$50/NMM_fec!K$50)</f>
        <v>0.14149518077017137</v>
      </c>
      <c r="L196" s="276">
        <f>IF(L$50=0,0,L$50/NMM_fec!L$50)</f>
        <v>0.14149518077017137</v>
      </c>
      <c r="M196" s="276">
        <f>IF(M$50=0,0,M$50/NMM_fec!M$50)</f>
        <v>0.1414951807701714</v>
      </c>
      <c r="N196" s="276">
        <f>IF(N$50=0,0,N$50/NMM_fec!N$50)</f>
        <v>0.14149518077017142</v>
      </c>
      <c r="O196" s="276">
        <f>IF(O$50=0,0,O$50/NMM_fec!O$50)</f>
        <v>0.14149518077017142</v>
      </c>
      <c r="P196" s="276">
        <f>IF(P$50=0,0,P$50/NMM_fec!P$50)</f>
        <v>0.14149518077017134</v>
      </c>
      <c r="Q196" s="276">
        <f>IF(Q$50=0,0,Q$50/NMM_fec!Q$50)</f>
        <v>0.14149518077017142</v>
      </c>
      <c r="R196" s="276">
        <f>IF(R$50=0,0,R$50/NMM_fec!R$50)</f>
        <v>0.14149518077017131</v>
      </c>
      <c r="S196" s="276">
        <f>IF(S$50=0,0,S$50/NMM_fec!S$50)</f>
        <v>0.14404783365209625</v>
      </c>
      <c r="T196" s="276">
        <f>IF(T$50=0,0,T$50/NMM_fec!T$50)</f>
        <v>0.14404783365209636</v>
      </c>
      <c r="U196" s="276">
        <f>IF(U$50=0,0,U$50/NMM_fec!U$50)</f>
        <v>0.14404783365209634</v>
      </c>
      <c r="V196" s="276">
        <f>IF(V$50=0,0,V$50/NMM_fec!V$50)</f>
        <v>0.14641843644214414</v>
      </c>
      <c r="W196" s="276">
        <f>IF(W$50=0,0,W$50/NMM_fec!W$50)</f>
        <v>0.14699808577350121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0.75257289583719122</v>
      </c>
      <c r="C197" s="276">
        <f>IF(C$51=0,0,C$51/NMM_fec!C$51)</f>
        <v>0.75257289583719167</v>
      </c>
      <c r="D197" s="276">
        <f>IF(D$51=0,0,D$51/NMM_fec!D$51)</f>
        <v>0.75393160816920546</v>
      </c>
      <c r="E197" s="276">
        <f>IF(E$51=0,0,E$51/NMM_fec!E$51)</f>
        <v>0.75515444926801811</v>
      </c>
      <c r="F197" s="276">
        <f>IF(F$51=0,0,F$51/NMM_fec!F$51)</f>
        <v>0.75625500625694886</v>
      </c>
      <c r="G197" s="276">
        <f>IF(G$51=0,0,G$51/NMM_fec!G$51)</f>
        <v>0.75724550754698738</v>
      </c>
      <c r="H197" s="276">
        <f>IF(H$51=0,0,H$51/NMM_fec!H$51)</f>
        <v>0.75813695870802167</v>
      </c>
      <c r="I197" s="276">
        <f>IF(I$51=0,0,I$51/NMM_fec!I$51)</f>
        <v>0.75849841896575709</v>
      </c>
      <c r="J197" s="276">
        <f>IF(J$51=0,0,J$51/NMM_fec!J$51)</f>
        <v>0.75849841896575687</v>
      </c>
      <c r="K197" s="276">
        <f>IF(K$51=0,0,K$51/NMM_fec!K$51)</f>
        <v>0.75849841896575698</v>
      </c>
      <c r="L197" s="276">
        <f>IF(L$51=0,0,L$51/NMM_fec!L$51)</f>
        <v>0.7584984189657572</v>
      </c>
      <c r="M197" s="276">
        <f>IF(M$51=0,0,M$51/NMM_fec!M$51)</f>
        <v>0.75849841896575709</v>
      </c>
      <c r="N197" s="276">
        <f>IF(N$51=0,0,N$51/NMM_fec!N$51)</f>
        <v>0.75849841896575698</v>
      </c>
      <c r="O197" s="276">
        <f>IF(O$51=0,0,O$51/NMM_fec!O$51)</f>
        <v>0.75849841896575709</v>
      </c>
      <c r="P197" s="276">
        <f>IF(P$51=0,0,P$51/NMM_fec!P$51)</f>
        <v>0.75849841896575698</v>
      </c>
      <c r="Q197" s="276">
        <f>IF(Q$51=0,0,Q$51/NMM_fec!Q$51)</f>
        <v>0.75849841896575676</v>
      </c>
      <c r="R197" s="276">
        <f>IF(R$51=0,0,R$51/NMM_fec!R$51)</f>
        <v>0.75849841896575665</v>
      </c>
      <c r="S197" s="276">
        <f>IF(S$51=0,0,S$51/NMM_fec!S$51)</f>
        <v>0.7584984189657572</v>
      </c>
      <c r="T197" s="276">
        <f>IF(T$51=0,0,T$51/NMM_fec!T$51)</f>
        <v>0.75849841896575698</v>
      </c>
      <c r="U197" s="276">
        <f>IF(U$51=0,0,U$51/NMM_fec!U$51)</f>
        <v>0.75849841896575709</v>
      </c>
      <c r="V197" s="276">
        <f>IF(V$51=0,0,V$51/NMM_fec!V$51)</f>
        <v>0.75849841896575698</v>
      </c>
      <c r="W197" s="276">
        <f>IF(W$51=0,0,W$51/NMM_fec!W$51)</f>
        <v>0.75849841896575709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0.52574789279757539</v>
      </c>
      <c r="C198" s="276">
        <f>IF(C$52=0,0,C$52/NMM_fec!C$52)</f>
        <v>0.52574789279757539</v>
      </c>
      <c r="D198" s="276">
        <f>IF(D$52=0,0,D$52/NMM_fec!D$52)</f>
        <v>0.52858733260645085</v>
      </c>
      <c r="E198" s="276">
        <f>IF(E$52=0,0,E$52/NMM_fec!E$52)</f>
        <v>0.53458739549923173</v>
      </c>
      <c r="F198" s="276">
        <f>IF(F$52=0,0,F$52/NMM_fec!F$52)</f>
        <v>0.53614452975925064</v>
      </c>
      <c r="G198" s="276">
        <f>IF(G$52=0,0,G$52/NMM_fec!G$52)</f>
        <v>0.53614452975925075</v>
      </c>
      <c r="H198" s="276">
        <f>IF(H$52=0,0,H$52/NMM_fec!H$52)</f>
        <v>0.53614452975925042</v>
      </c>
      <c r="I198" s="276">
        <f>IF(I$52=0,0,I$52/NMM_fec!I$52)</f>
        <v>0.53614452975925053</v>
      </c>
      <c r="J198" s="276">
        <f>IF(J$52=0,0,J$52/NMM_fec!J$52)</f>
        <v>0.53986566169305905</v>
      </c>
      <c r="K198" s="276">
        <f>IF(K$52=0,0,K$52/NMM_fec!K$52)</f>
        <v>0.53986566169305905</v>
      </c>
      <c r="L198" s="276">
        <f>IF(L$52=0,0,L$52/NMM_fec!L$52)</f>
        <v>0.53986566169305916</v>
      </c>
      <c r="M198" s="276">
        <f>IF(M$52=0,0,M$52/NMM_fec!M$52)</f>
        <v>0.53986566169305916</v>
      </c>
      <c r="N198" s="276">
        <f>IF(N$52=0,0,N$52/NMM_fec!N$52)</f>
        <v>0.53986566169305916</v>
      </c>
      <c r="O198" s="276">
        <f>IF(O$52=0,0,O$52/NMM_fec!O$52)</f>
        <v>0.53986566169305916</v>
      </c>
      <c r="P198" s="276">
        <f>IF(P$52=0,0,P$52/NMM_fec!P$52)</f>
        <v>0.53986566169305927</v>
      </c>
      <c r="Q198" s="276">
        <f>IF(Q$52=0,0,Q$52/NMM_fec!Q$52)</f>
        <v>0.53986566169305927</v>
      </c>
      <c r="R198" s="276">
        <f>IF(R$52=0,0,R$52/NMM_fec!R$52)</f>
        <v>0.53986566169305916</v>
      </c>
      <c r="S198" s="276">
        <f>IF(S$52=0,0,S$52/NMM_fec!S$52)</f>
        <v>0.54960514278119244</v>
      </c>
      <c r="T198" s="276">
        <f>IF(T$52=0,0,T$52/NMM_fec!T$52)</f>
        <v>0.54960514278119244</v>
      </c>
      <c r="U198" s="276">
        <f>IF(U$52=0,0,U$52/NMM_fec!U$52)</f>
        <v>0.54960514278119266</v>
      </c>
      <c r="V198" s="276">
        <f>IF(V$52=0,0,V$52/NMM_fec!V$52)</f>
        <v>0.55979684642830196</v>
      </c>
      <c r="W198" s="276">
        <f>IF(W$52=0,0,W$52/NMM_fec!W$52)</f>
        <v>0.56086163791420107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0.84045633920699869</v>
      </c>
      <c r="C199" s="277">
        <f>IF(C$53=0,0,C$53/NMM_fec!C$53)</f>
        <v>0.84420899936839422</v>
      </c>
      <c r="D199" s="277">
        <f>IF(D$53=0,0,D$53/NMM_fec!D$53)</f>
        <v>0.85607280279520159</v>
      </c>
      <c r="E199" s="277">
        <f>IF(E$53=0,0,E$53/NMM_fec!E$53)</f>
        <v>0.86734496152053742</v>
      </c>
      <c r="F199" s="277">
        <f>IF(F$53=0,0,F$53/NMM_fec!F$53)</f>
        <v>0.86822724023820463</v>
      </c>
      <c r="G199" s="277">
        <f>IF(G$53=0,0,G$53/NMM_fec!G$53)</f>
        <v>0.87549294730025307</v>
      </c>
      <c r="H199" s="277">
        <f>IF(H$53=0,0,H$53/NMM_fec!H$53)</f>
        <v>0.87893299847106421</v>
      </c>
      <c r="I199" s="277">
        <f>IF(I$53=0,0,I$53/NMM_fec!I$53)</f>
        <v>0.87318201980740595</v>
      </c>
      <c r="J199" s="277">
        <f>IF(J$53=0,0,J$53/NMM_fec!J$53)</f>
        <v>0.8827857858215965</v>
      </c>
      <c r="K199" s="277">
        <f>IF(K$53=0,0,K$53/NMM_fec!K$53)</f>
        <v>0.89369307952437305</v>
      </c>
      <c r="L199" s="277">
        <f>IF(L$53=0,0,L$53/NMM_fec!L$53)</f>
        <v>0.90573950805193093</v>
      </c>
      <c r="M199" s="277">
        <f>IF(M$53=0,0,M$53/NMM_fec!M$53)</f>
        <v>0.91303759867553558</v>
      </c>
      <c r="N199" s="277">
        <f>IF(N$53=0,0,N$53/NMM_fec!N$53)</f>
        <v>0.92116265215630933</v>
      </c>
      <c r="O199" s="277">
        <f>IF(O$53=0,0,O$53/NMM_fec!O$53)</f>
        <v>0.92400513316769151</v>
      </c>
      <c r="P199" s="277">
        <f>IF(P$53=0,0,P$53/NMM_fec!P$53)</f>
        <v>0.91890023725025016</v>
      </c>
      <c r="Q199" s="277">
        <f>IF(Q$53=0,0,Q$53/NMM_fec!Q$53)</f>
        <v>0.91801029329157935</v>
      </c>
      <c r="R199" s="277">
        <f>IF(R$53=0,0,R$53/NMM_fec!R$53)</f>
        <v>0.92716585858073408</v>
      </c>
      <c r="S199" s="277">
        <f>IF(S$53=0,0,S$53/NMM_fec!S$53)</f>
        <v>0.95867830928615905</v>
      </c>
      <c r="T199" s="277">
        <f>IF(T$53=0,0,T$53/NMM_fec!T$53)</f>
        <v>0.95470255332764009</v>
      </c>
      <c r="U199" s="277">
        <f>IF(U$53=0,0,U$53/NMM_fec!U$53)</f>
        <v>0.95691994941314829</v>
      </c>
      <c r="V199" s="277">
        <f>IF(V$53=0,0,V$53/NMM_fec!V$53)</f>
        <v>0.97596842061292777</v>
      </c>
      <c r="W199" s="277">
        <f>IF(W$53=0,0,W$53/NMM_fec!W$53)</f>
        <v>0.97535568433219777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0.63915378113698817</v>
      </c>
      <c r="C200" s="278">
        <f>IF(C$59=0,0,C$59/NMM_fec!C$59)</f>
        <v>0.63915378113698817</v>
      </c>
      <c r="D200" s="278">
        <f>IF(D$59=0,0,D$59/NMM_fec!D$59)</f>
        <v>0.64192840302328924</v>
      </c>
      <c r="E200" s="278">
        <f>IF(E$59=0,0,E$59/NMM_fec!E$59)</f>
        <v>0.64442556272096041</v>
      </c>
      <c r="F200" s="278">
        <f>IF(F$59=0,0,F$59/NMM_fec!F$59)</f>
        <v>0.64667300644886438</v>
      </c>
      <c r="G200" s="278">
        <f>IF(G$59=0,0,G$59/NMM_fec!G$59)</f>
        <v>0.64869570580397795</v>
      </c>
      <c r="H200" s="278">
        <f>IF(H$59=0,0,H$59/NMM_fec!H$59)</f>
        <v>0.65051613522358032</v>
      </c>
      <c r="I200" s="278">
        <f>IF(I$59=0,0,I$59/NMM_fec!I$59)</f>
        <v>0.65179301358317854</v>
      </c>
      <c r="J200" s="278">
        <f>IF(J$59=0,0,J$59/NMM_fec!J$59)</f>
        <v>0.65330371222486072</v>
      </c>
      <c r="K200" s="278">
        <f>IF(K$59=0,0,K$59/NMM_fec!K$59)</f>
        <v>0.65466334100237467</v>
      </c>
      <c r="L200" s="278">
        <f>IF(L$59=0,0,L$59/NMM_fec!L$59)</f>
        <v>0.65588700690213719</v>
      </c>
      <c r="M200" s="278">
        <f>IF(M$59=0,0,M$59/NMM_fec!M$59)</f>
        <v>0.65631680831100447</v>
      </c>
      <c r="N200" s="278">
        <f>IF(N$59=0,0,N$59/NMM_fec!N$59)</f>
        <v>0.65631680831100447</v>
      </c>
      <c r="O200" s="278">
        <f>IF(O$59=0,0,O$59/NMM_fec!O$59)</f>
        <v>0.6563168083110047</v>
      </c>
      <c r="P200" s="278">
        <f>IF(P$59=0,0,P$59/NMM_fec!P$59)</f>
        <v>0.65631680831100481</v>
      </c>
      <c r="Q200" s="278">
        <f>IF(Q$59=0,0,Q$59/NMM_fec!Q$59)</f>
        <v>0.65631680831100481</v>
      </c>
      <c r="R200" s="278">
        <f>IF(R$59=0,0,R$59/NMM_fec!R$59)</f>
        <v>0.65631680831100458</v>
      </c>
      <c r="S200" s="278">
        <f>IF(S$59=0,0,S$59/NMM_fec!S$59)</f>
        <v>0.65737512747990412</v>
      </c>
      <c r="T200" s="278">
        <f>IF(T$59=0,0,T$59/NMM_fec!T$59)</f>
        <v>0.6583276147319137</v>
      </c>
      <c r="U200" s="278">
        <f>IF(U$59=0,0,U$59/NMM_fec!U$59)</f>
        <v>0.65918485325872245</v>
      </c>
      <c r="V200" s="278">
        <f>IF(V$59=0,0,V$59/NMM_fec!V$59)</f>
        <v>0.65995636793285006</v>
      </c>
      <c r="W200" s="278">
        <f>IF(W$59=0,0,W$59/NMM_fec!W$59)</f>
        <v>0.66023100000000012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0.49380888536715867</v>
      </c>
      <c r="C201" s="278">
        <f>IF(C$60=0,0,C$60/NMM_fec!C$60)</f>
        <v>0.48931488383061333</v>
      </c>
      <c r="D201" s="278">
        <f>IF(D$60=0,0,D$60/NMM_fec!D$60)</f>
        <v>0.48925516452741252</v>
      </c>
      <c r="E201" s="278">
        <f>IF(E$60=0,0,E$60/NMM_fec!E$60)</f>
        <v>0.49534829325044644</v>
      </c>
      <c r="F201" s="278">
        <f>IF(F$60=0,0,F$60/NMM_fec!F$60)</f>
        <v>0.49311180863774451</v>
      </c>
      <c r="G201" s="278">
        <f>IF(G$60=0,0,G$60/NMM_fec!G$60)</f>
        <v>0.49399306142887356</v>
      </c>
      <c r="H201" s="278">
        <f>IF(H$60=0,0,H$60/NMM_fec!H$60)</f>
        <v>0.49706041208034113</v>
      </c>
      <c r="I201" s="278">
        <f>IF(I$60=0,0,I$60/NMM_fec!I$60)</f>
        <v>0.52344747717997009</v>
      </c>
      <c r="J201" s="278">
        <f>IF(J$60=0,0,J$60/NMM_fec!J$60)</f>
        <v>0.53119174054481388</v>
      </c>
      <c r="K201" s="278">
        <f>IF(K$60=0,0,K$60/NMM_fec!K$60)</f>
        <v>0.53324995354354654</v>
      </c>
      <c r="L201" s="278">
        <f>IF(L$60=0,0,L$60/NMM_fec!L$60)</f>
        <v>0.53579485451012498</v>
      </c>
      <c r="M201" s="278">
        <f>IF(M$60=0,0,M$60/NMM_fec!M$60)</f>
        <v>0.53804107270604007</v>
      </c>
      <c r="N201" s="278">
        <f>IF(N$60=0,0,N$60/NMM_fec!N$60)</f>
        <v>0.54303972553599855</v>
      </c>
      <c r="O201" s="278">
        <f>IF(O$60=0,0,O$60/NMM_fec!O$60)</f>
        <v>0.53845907055587472</v>
      </c>
      <c r="P201" s="278">
        <f>IF(P$60=0,0,P$60/NMM_fec!P$60)</f>
        <v>0.53907965267991087</v>
      </c>
      <c r="Q201" s="278">
        <f>IF(Q$60=0,0,Q$60/NMM_fec!Q$60)</f>
        <v>0.55357515071106922</v>
      </c>
      <c r="R201" s="278">
        <f>IF(R$60=0,0,R$60/NMM_fec!R$60)</f>
        <v>0.55249585371063592</v>
      </c>
      <c r="S201" s="278">
        <f>IF(S$60=0,0,S$60/NMM_fec!S$60)</f>
        <v>0.55527812461013959</v>
      </c>
      <c r="T201" s="278">
        <f>IF(T$60=0,0,T$60/NMM_fec!T$60)</f>
        <v>0.55210976145689272</v>
      </c>
      <c r="U201" s="278">
        <f>IF(U$60=0,0,U$60/NMM_fec!U$60)</f>
        <v>0.55234645153912454</v>
      </c>
      <c r="V201" s="278">
        <f>IF(V$60=0,0,V$60/NMM_fec!V$60)</f>
        <v>0.56220588678072381</v>
      </c>
      <c r="W201" s="278">
        <f>IF(W$60=0,0,W$60/NMM_fec!W$60)</f>
        <v>0.56887854598330745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0.64060936752911968</v>
      </c>
      <c r="C202" s="278">
        <f>IF(C$79=0,0,C$79/NMM_fec!C$79)</f>
        <v>0.64595642377145046</v>
      </c>
      <c r="D202" s="278">
        <f>IF(D$79=0,0,D$79/NMM_fec!D$79)</f>
        <v>0.64304151781135266</v>
      </c>
      <c r="E202" s="278">
        <f>IF(E$79=0,0,E$79/NMM_fec!E$79)</f>
        <v>0.64905937154229765</v>
      </c>
      <c r="F202" s="278">
        <f>IF(F$79=0,0,F$79/NMM_fec!F$79)</f>
        <v>0.64854889022588746</v>
      </c>
      <c r="G202" s="278">
        <f>IF(G$79=0,0,G$79/NMM_fec!G$79)</f>
        <v>0.64996824712713552</v>
      </c>
      <c r="H202" s="278">
        <f>IF(H$79=0,0,H$79/NMM_fec!H$79)</f>
        <v>0.65028133422866352</v>
      </c>
      <c r="I202" s="278">
        <f>IF(I$79=0,0,I$79/NMM_fec!I$79)</f>
        <v>0.65071678691964596</v>
      </c>
      <c r="J202" s="278">
        <f>IF(J$79=0,0,J$79/NMM_fec!J$79)</f>
        <v>0.65761794076535263</v>
      </c>
      <c r="K202" s="278">
        <f>IF(K$79=0,0,K$79/NMM_fec!K$79)</f>
        <v>0.65462122306151727</v>
      </c>
      <c r="L202" s="278">
        <f>IF(L$79=0,0,L$79/NMM_fec!L$79)</f>
        <v>0.65618266796701719</v>
      </c>
      <c r="M202" s="278">
        <f>IF(M$79=0,0,M$79/NMM_fec!M$79)</f>
        <v>0.65356283616824162</v>
      </c>
      <c r="N202" s="278">
        <f>IF(N$79=0,0,N$79/NMM_fec!N$79)</f>
        <v>0.64889496876323227</v>
      </c>
      <c r="O202" s="278">
        <f>IF(O$79=0,0,O$79/NMM_fec!O$79)</f>
        <v>0.64898855587452142</v>
      </c>
      <c r="P202" s="278">
        <f>IF(P$79=0,0,P$79/NMM_fec!P$79)</f>
        <v>0.649725565762173</v>
      </c>
      <c r="Q202" s="278">
        <f>IF(Q$79=0,0,Q$79/NMM_fec!Q$79)</f>
        <v>0.64863082547735529</v>
      </c>
      <c r="R202" s="278">
        <f>IF(R$79=0,0,R$79/NMM_fec!R$79)</f>
        <v>0.64974544013196722</v>
      </c>
      <c r="S202" s="278">
        <f>IF(S$79=0,0,S$79/NMM_fec!S$79)</f>
        <v>0.66434642666087651</v>
      </c>
      <c r="T202" s="278">
        <f>IF(T$79=0,0,T$79/NMM_fec!T$79)</f>
        <v>0.66433081646043468</v>
      </c>
      <c r="U202" s="278">
        <f>IF(U$79=0,0,U$79/NMM_fec!U$79)</f>
        <v>0.66289215537755675</v>
      </c>
      <c r="V202" s="278">
        <f>IF(V$79=0,0,V$79/NMM_fec!V$79)</f>
        <v>0.67338210409519339</v>
      </c>
      <c r="W202" s="278">
        <f>IF(W$79=0,0,W$79/NMM_fec!W$79)</f>
        <v>0.67648875155311328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0.51706567914146617</v>
      </c>
      <c r="C203" s="279">
        <f>IF(C$89=0,0,C$89/NMM_fec!C$89)</f>
        <v>0.51774837855328715</v>
      </c>
      <c r="D203" s="279">
        <f>IF(D$89=0,0,D$89/NMM_fec!D$89)</f>
        <v>0.52243548548265872</v>
      </c>
      <c r="E203" s="279">
        <f>IF(E$89=0,0,E$89/NMM_fec!E$89)</f>
        <v>0.53120204418046546</v>
      </c>
      <c r="F203" s="279">
        <f>IF(F$89=0,0,F$89/NMM_fec!F$89)</f>
        <v>0.53134760274306925</v>
      </c>
      <c r="G203" s="279">
        <f>IF(G$89=0,0,G$89/NMM_fec!G$89)</f>
        <v>0.53322826589870109</v>
      </c>
      <c r="H203" s="279">
        <f>IF(H$89=0,0,H$89/NMM_fec!H$89)</f>
        <v>0.53590209506939235</v>
      </c>
      <c r="I203" s="279">
        <f>IF(I$89=0,0,I$89/NMM_fec!I$89)</f>
        <v>0.5351412895877784</v>
      </c>
      <c r="J203" s="279">
        <f>IF(J$89=0,0,J$89/NMM_fec!J$89)</f>
        <v>0.53812258372036836</v>
      </c>
      <c r="K203" s="279">
        <f>IF(K$89=0,0,K$89/NMM_fec!K$89)</f>
        <v>0.54442617030442109</v>
      </c>
      <c r="L203" s="279">
        <f>IF(L$89=0,0,L$89/NMM_fec!L$89)</f>
        <v>0.54355284492205391</v>
      </c>
      <c r="M203" s="279">
        <f>IF(M$89=0,0,M$89/NMM_fec!M$89)</f>
        <v>0.5479199598487694</v>
      </c>
      <c r="N203" s="279">
        <f>IF(N$89=0,0,N$89/NMM_fec!N$89)</f>
        <v>0.55017495499049263</v>
      </c>
      <c r="O203" s="279">
        <f>IF(O$89=0,0,O$89/NMM_fec!O$89)</f>
        <v>0.55149754438896459</v>
      </c>
      <c r="P203" s="279">
        <f>IF(P$89=0,0,P$89/NMM_fec!P$89)</f>
        <v>0.54854011989826323</v>
      </c>
      <c r="Q203" s="279">
        <f>IF(Q$89=0,0,Q$89/NMM_fec!Q$89)</f>
        <v>0.55093140357693082</v>
      </c>
      <c r="R203" s="279">
        <f>IF(R$89=0,0,R$89/NMM_fec!R$89)</f>
        <v>0.55410074292147871</v>
      </c>
      <c r="S203" s="279">
        <f>IF(S$89=0,0,S$89/NMM_fec!S$89)</f>
        <v>0.57062390741401381</v>
      </c>
      <c r="T203" s="279">
        <f>IF(T$89=0,0,T$89/NMM_fec!T$89)</f>
        <v>0.57189160546353923</v>
      </c>
      <c r="U203" s="279">
        <f>IF(U$89=0,0,U$89/NMM_fec!U$89)</f>
        <v>0.57509562361621602</v>
      </c>
      <c r="V203" s="279">
        <f>IF(V$89=0,0,V$89/NMM_fec!V$89)</f>
        <v>0.58721369354367192</v>
      </c>
      <c r="W203" s="279">
        <f>IF(W$89=0,0,W$89/NMM_fec!W$89)</f>
        <v>0.58770789114948307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0.41510289306421372</v>
      </c>
      <c r="C205" s="322">
        <f>IF(C$99=0,0,C$99/NMM_fec!C$99)</f>
        <v>0.41577001766895227</v>
      </c>
      <c r="D205" s="322">
        <f>IF(D$99=0,0,D$99/NMM_fec!D$99)</f>
        <v>0.41731292759591698</v>
      </c>
      <c r="E205" s="322">
        <f>IF(E$99=0,0,E$99/NMM_fec!E$99)</f>
        <v>0.42049340718622957</v>
      </c>
      <c r="F205" s="322">
        <f>IF(F$99=0,0,F$99/NMM_fec!F$99)</f>
        <v>0.42069491207215504</v>
      </c>
      <c r="G205" s="322">
        <f>IF(G$99=0,0,G$99/NMM_fec!G$99)</f>
        <v>0.42237963244267762</v>
      </c>
      <c r="H205" s="322">
        <f>IF(H$99=0,0,H$99/NMM_fec!H$99)</f>
        <v>0.42640358227001035</v>
      </c>
      <c r="I205" s="322">
        <f>IF(I$99=0,0,I$99/NMM_fec!I$99)</f>
        <v>0.42850369944398092</v>
      </c>
      <c r="J205" s="322">
        <f>IF(J$99=0,0,J$99/NMM_fec!J$99)</f>
        <v>0.4276759062997294</v>
      </c>
      <c r="K205" s="322">
        <f>IF(K$99=0,0,K$99/NMM_fec!K$99)</f>
        <v>0.43274523717231778</v>
      </c>
      <c r="L205" s="322">
        <f>IF(L$99=0,0,L$99/NMM_fec!L$99)</f>
        <v>0.43147088266566025</v>
      </c>
      <c r="M205" s="322">
        <f>IF(M$99=0,0,M$99/NMM_fec!M$99)</f>
        <v>0.43524624084033842</v>
      </c>
      <c r="N205" s="322">
        <f>IF(N$99=0,0,N$99/NMM_fec!N$99)</f>
        <v>0.43892954331382034</v>
      </c>
      <c r="O205" s="322">
        <f>IF(O$99=0,0,O$99/NMM_fec!O$99)</f>
        <v>0.44367820724959467</v>
      </c>
      <c r="P205" s="322">
        <f>IF(P$99=0,0,P$99/NMM_fec!P$99)</f>
        <v>0.4410354594396943</v>
      </c>
      <c r="Q205" s="322">
        <f>IF(Q$99=0,0,Q$99/NMM_fec!Q$99)</f>
        <v>0.44353533891528396</v>
      </c>
      <c r="R205" s="322">
        <f>IF(R$99=0,0,R$99/NMM_fec!R$99)</f>
        <v>0.45648513559445536</v>
      </c>
      <c r="S205" s="322">
        <f>IF(S$99=0,0,S$99/NMM_fec!S$99)</f>
        <v>0.46461623502716831</v>
      </c>
      <c r="T205" s="322">
        <f>IF(T$99=0,0,T$99/NMM_fec!T$99)</f>
        <v>0.47933880278060698</v>
      </c>
      <c r="U205" s="322">
        <f>IF(U$99=0,0,U$99/NMM_fec!U$99)</f>
        <v>0.49322866285607742</v>
      </c>
      <c r="V205" s="322">
        <f>IF(V$99=0,0,V$99/NMM_fec!V$99)</f>
        <v>0.49642875847674822</v>
      </c>
      <c r="W205" s="322">
        <f>IF(W$99=0,0,W$99/NMM_fec!W$99)</f>
        <v>0.50788801417196849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0.41718567038560717</v>
      </c>
      <c r="C206" s="275">
        <f>IF(C$100=0,0,C$100/NMM_fec!C$100)</f>
        <v>0.41753056305231218</v>
      </c>
      <c r="D206" s="275">
        <f>IF(D$100=0,0,D$100/NMM_fec!D$100)</f>
        <v>0.4175305630523119</v>
      </c>
      <c r="E206" s="275">
        <f>IF(E$100=0,0,E$100/NMM_fec!E$100)</f>
        <v>0.41836718972198261</v>
      </c>
      <c r="F206" s="275">
        <f>IF(F$100=0,0,F$100/NMM_fec!F$100)</f>
        <v>0.41942847216506246</v>
      </c>
      <c r="G206" s="275">
        <f>IF(G$100=0,0,G$100/NMM_fec!G$100)</f>
        <v>0.4198845330477039</v>
      </c>
      <c r="H206" s="275">
        <f>IF(H$100=0,0,H$100/NMM_fec!H$100)</f>
        <v>0.42171291804861805</v>
      </c>
      <c r="I206" s="275">
        <f>IF(I$100=0,0,I$100/NMM_fec!I$100)</f>
        <v>0.42426788112832736</v>
      </c>
      <c r="J206" s="275">
        <f>IF(J$100=0,0,J$100/NMM_fec!J$100)</f>
        <v>0.42426788112832731</v>
      </c>
      <c r="K206" s="275">
        <f>IF(K$100=0,0,K$100/NMM_fec!K$100)</f>
        <v>0.42426788112832736</v>
      </c>
      <c r="L206" s="275">
        <f>IF(L$100=0,0,L$100/NMM_fec!L$100)</f>
        <v>0.42426788112832736</v>
      </c>
      <c r="M206" s="275">
        <f>IF(M$100=0,0,M$100/NMM_fec!M$100)</f>
        <v>0.42426788112832731</v>
      </c>
      <c r="N206" s="275">
        <f>IF(N$100=0,0,N$100/NMM_fec!N$100)</f>
        <v>0.42575290589913872</v>
      </c>
      <c r="O206" s="275">
        <f>IF(O$100=0,0,O$100/NMM_fec!O$100)</f>
        <v>0.42911184028977778</v>
      </c>
      <c r="P206" s="275">
        <f>IF(P$100=0,0,P$100/NMM_fec!P$100)</f>
        <v>0.42911184028977778</v>
      </c>
      <c r="Q206" s="275">
        <f>IF(Q$100=0,0,Q$100/NMM_fec!Q$100)</f>
        <v>0.42911184028977784</v>
      </c>
      <c r="R206" s="275">
        <f>IF(R$100=0,0,R$100/NMM_fec!R$100)</f>
        <v>0.43911654855076165</v>
      </c>
      <c r="S206" s="275">
        <f>IF(S$100=0,0,S$100/NMM_fec!S$100)</f>
        <v>0.44141857413015428</v>
      </c>
      <c r="T206" s="275">
        <f>IF(T$100=0,0,T$100/NMM_fec!T$100)</f>
        <v>0.45227671671713898</v>
      </c>
      <c r="U206" s="275">
        <f>IF(U$100=0,0,U$100/NMM_fec!U$100)</f>
        <v>0.46204904504542488</v>
      </c>
      <c r="V206" s="275">
        <f>IF(V$100=0,0,V$100/NMM_fec!V$100)</f>
        <v>0.46650898159254794</v>
      </c>
      <c r="W206" s="275">
        <f>IF(W$100=0,0,W$100/NMM_fec!W$100)</f>
        <v>0.47485808343329322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0.10828536042399255</v>
      </c>
      <c r="C207" s="276">
        <f>IF(C$101=0,0,C$101/NMM_fec!C$101)</f>
        <v>0.10837488130012252</v>
      </c>
      <c r="D207" s="276">
        <f>IF(D$101=0,0,D$101/NMM_fec!D$101)</f>
        <v>0.10837488130012238</v>
      </c>
      <c r="E207" s="276">
        <f>IF(E$101=0,0,E$101/NMM_fec!E$101)</f>
        <v>0.10859203741764174</v>
      </c>
      <c r="F207" s="276">
        <f>IF(F$101=0,0,F$101/NMM_fec!F$101)</f>
        <v>0.10886750553655937</v>
      </c>
      <c r="G207" s="276">
        <f>IF(G$101=0,0,G$101/NMM_fec!G$101)</f>
        <v>0.10898588140744314</v>
      </c>
      <c r="H207" s="276">
        <f>IF(H$101=0,0,H$101/NMM_fec!H$101)</f>
        <v>0.10946045985745277</v>
      </c>
      <c r="I207" s="276">
        <f>IF(I$101=0,0,I$101/NMM_fec!I$101)</f>
        <v>0.11012363004184714</v>
      </c>
      <c r="J207" s="276">
        <f>IF(J$101=0,0,J$101/NMM_fec!J$101)</f>
        <v>0.11012363004184712</v>
      </c>
      <c r="K207" s="276">
        <f>IF(K$101=0,0,K$101/NMM_fec!K$101)</f>
        <v>0.11012363004184714</v>
      </c>
      <c r="L207" s="276">
        <f>IF(L$101=0,0,L$101/NMM_fec!L$101)</f>
        <v>0.11012363004184714</v>
      </c>
      <c r="M207" s="276">
        <f>IF(M$101=0,0,M$101/NMM_fec!M$101)</f>
        <v>0.11012363004184714</v>
      </c>
      <c r="N207" s="276">
        <f>IF(N$101=0,0,N$101/NMM_fec!N$101)</f>
        <v>0.11050908537735092</v>
      </c>
      <c r="O207" s="276">
        <f>IF(O$101=0,0,O$101/NMM_fec!O$101)</f>
        <v>0.11138093560364158</v>
      </c>
      <c r="P207" s="276">
        <f>IF(P$101=0,0,P$101/NMM_fec!P$101)</f>
        <v>0.1113809356036416</v>
      </c>
      <c r="Q207" s="276">
        <f>IF(Q$101=0,0,Q$101/NMM_fec!Q$101)</f>
        <v>0.11138093560364155</v>
      </c>
      <c r="R207" s="276">
        <f>IF(R$101=0,0,R$101/NMM_fec!R$101)</f>
        <v>0.11397777321548036</v>
      </c>
      <c r="S207" s="276">
        <f>IF(S$101=0,0,S$101/NMM_fec!S$101)</f>
        <v>0.11457529054952346</v>
      </c>
      <c r="T207" s="276">
        <f>IF(T$101=0,0,T$101/NMM_fec!T$101)</f>
        <v>0.11790647217869585</v>
      </c>
      <c r="U207" s="276">
        <f>IF(U$101=0,0,U$101/NMM_fec!U$101)</f>
        <v>0.12049070794112138</v>
      </c>
      <c r="V207" s="276">
        <f>IF(V$101=0,0,V$101/NMM_fec!V$101)</f>
        <v>0.12108779567161661</v>
      </c>
      <c r="W207" s="276">
        <f>IF(W$101=0,0,W$101/NMM_fec!W$101)</f>
        <v>0.12379412554356055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0.59167659617584023</v>
      </c>
      <c r="C208" s="276">
        <f>IF(C$102=0,0,C$102/NMM_fec!C$102)</f>
        <v>0.59216574269636502</v>
      </c>
      <c r="D208" s="276">
        <f>IF(D$102=0,0,D$102/NMM_fec!D$102)</f>
        <v>0.59216574269636502</v>
      </c>
      <c r="E208" s="276">
        <f>IF(E$102=0,0,E$102/NMM_fec!E$102)</f>
        <v>0.59335229452524985</v>
      </c>
      <c r="F208" s="276">
        <f>IF(F$102=0,0,F$102/NMM_fec!F$102)</f>
        <v>0.59485746603059475</v>
      </c>
      <c r="G208" s="276">
        <f>IF(G$102=0,0,G$102/NMM_fec!G$102)</f>
        <v>0.5955042776778906</v>
      </c>
      <c r="H208" s="276">
        <f>IF(H$102=0,0,H$102/NMM_fec!H$102)</f>
        <v>0.59809739793736616</v>
      </c>
      <c r="I208" s="276">
        <f>IF(I$102=0,0,I$102/NMM_fec!I$102)</f>
        <v>0.60172099281530156</v>
      </c>
      <c r="J208" s="276">
        <f>IF(J$102=0,0,J$102/NMM_fec!J$102)</f>
        <v>0.60172099281530178</v>
      </c>
      <c r="K208" s="276">
        <f>IF(K$102=0,0,K$102/NMM_fec!K$102)</f>
        <v>0.601720992815302</v>
      </c>
      <c r="L208" s="276">
        <f>IF(L$102=0,0,L$102/NMM_fec!L$102)</f>
        <v>0.60172099281530167</v>
      </c>
      <c r="M208" s="276">
        <f>IF(M$102=0,0,M$102/NMM_fec!M$102)</f>
        <v>0.601720992815302</v>
      </c>
      <c r="N208" s="276">
        <f>IF(N$102=0,0,N$102/NMM_fec!N$102)</f>
        <v>0.60382713994355364</v>
      </c>
      <c r="O208" s="276">
        <f>IF(O$102=0,0,O$102/NMM_fec!O$102)</f>
        <v>0.60859097295151454</v>
      </c>
      <c r="P208" s="276">
        <f>IF(P$102=0,0,P$102/NMM_fec!P$102)</f>
        <v>0.60859097295151443</v>
      </c>
      <c r="Q208" s="276">
        <f>IF(Q$102=0,0,Q$102/NMM_fec!Q$102)</f>
        <v>0.60859097295151465</v>
      </c>
      <c r="R208" s="276">
        <f>IF(R$102=0,0,R$102/NMM_fec!R$102)</f>
        <v>0.62278022284621881</v>
      </c>
      <c r="S208" s="276">
        <f>IF(S$102=0,0,S$102/NMM_fec!S$102)</f>
        <v>0.62604508728383479</v>
      </c>
      <c r="T208" s="276">
        <f>IF(T$102=0,0,T$102/NMM_fec!T$102)</f>
        <v>0.6400565804711843</v>
      </c>
      <c r="U208" s="276">
        <f>IF(U$102=0,0,U$102/NMM_fec!U$102)</f>
        <v>0.652666924339799</v>
      </c>
      <c r="V208" s="276">
        <f>IF(V$102=0,0,V$102/NMM_fec!V$102)</f>
        <v>0.66162973924537549</v>
      </c>
      <c r="W208" s="276">
        <f>IF(W$102=0,0,W$102/NMM_fec!W$102)</f>
        <v>0.6720827672365709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0.41332260498247542</v>
      </c>
      <c r="C209" s="276">
        <f>IF(C$103=0,0,C$103/NMM_fec!C$103)</f>
        <v>0.41366430400418436</v>
      </c>
      <c r="D209" s="276">
        <f>IF(D$103=0,0,D$103/NMM_fec!D$103)</f>
        <v>0.41366430400418436</v>
      </c>
      <c r="E209" s="276">
        <f>IF(E$103=0,0,E$103/NMM_fec!E$103)</f>
        <v>0.41449318365910282</v>
      </c>
      <c r="F209" s="276">
        <f>IF(F$103=0,0,F$103/NMM_fec!F$103)</f>
        <v>0.41554463881476622</v>
      </c>
      <c r="G209" s="276">
        <f>IF(G$103=0,0,G$103/NMM_fec!G$103)</f>
        <v>0.41599647665442602</v>
      </c>
      <c r="H209" s="276">
        <f>IF(H$103=0,0,H$103/NMM_fec!H$103)</f>
        <v>0.41780793113413067</v>
      </c>
      <c r="I209" s="276">
        <f>IF(I$103=0,0,I$103/NMM_fec!I$103)</f>
        <v>0.42033923570833504</v>
      </c>
      <c r="J209" s="276">
        <f>IF(J$103=0,0,J$103/NMM_fec!J$103)</f>
        <v>0.42033923570833515</v>
      </c>
      <c r="K209" s="276">
        <f>IF(K$103=0,0,K$103/NMM_fec!K$103)</f>
        <v>0.42033923570833492</v>
      </c>
      <c r="L209" s="276">
        <f>IF(L$103=0,0,L$103/NMM_fec!L$103)</f>
        <v>0.42033923570833515</v>
      </c>
      <c r="M209" s="276">
        <f>IF(M$103=0,0,M$103/NMM_fec!M$103)</f>
        <v>0.42033923570833498</v>
      </c>
      <c r="N209" s="276">
        <f>IF(N$103=0,0,N$103/NMM_fec!N$103)</f>
        <v>0.42181050941284143</v>
      </c>
      <c r="O209" s="276">
        <f>IF(O$103=0,0,O$103/NMM_fec!O$103)</f>
        <v>0.42513834066606027</v>
      </c>
      <c r="P209" s="276">
        <f>IF(P$103=0,0,P$103/NMM_fec!P$103)</f>
        <v>0.4251383406660601</v>
      </c>
      <c r="Q209" s="276">
        <f>IF(Q$103=0,0,Q$103/NMM_fec!Q$103)</f>
        <v>0.4251383406660601</v>
      </c>
      <c r="R209" s="276">
        <f>IF(R$103=0,0,R$103/NMM_fec!R$103)</f>
        <v>0.43505040710088605</v>
      </c>
      <c r="S209" s="276">
        <f>IF(S$103=0,0,S$103/NMM_fec!S$103)</f>
        <v>0.43733111633121874</v>
      </c>
      <c r="T209" s="276">
        <f>IF(T$103=0,0,T$103/NMM_fec!T$103)</f>
        <v>0.45004615614129279</v>
      </c>
      <c r="U209" s="276">
        <f>IF(U$103=0,0,U$103/NMM_fec!U$103)</f>
        <v>0.45991012162132039</v>
      </c>
      <c r="V209" s="276">
        <f>IF(V$103=0,0,V$103/NMM_fec!V$103)</f>
        <v>0.46218919106528772</v>
      </c>
      <c r="W209" s="276">
        <f>IF(W$103=0,0,W$103/NMM_fec!W$103)</f>
        <v>0.47251918681202548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0.65980303400829066</v>
      </c>
      <c r="C210" s="277">
        <f>IF(C$104=0,0,C$104/NMM_fec!C$104)</f>
        <v>0.66329697533756438</v>
      </c>
      <c r="D210" s="277">
        <f>IF(D$104=0,0,D$104/NMM_fec!D$104)</f>
        <v>0.66900525441943481</v>
      </c>
      <c r="E210" s="277">
        <f>IF(E$104=0,0,E$104/NMM_fec!E$104)</f>
        <v>0.67154956487598438</v>
      </c>
      <c r="F210" s="277">
        <f>IF(F$104=0,0,F$104/NMM_fec!F$104)</f>
        <v>0.67198061619237281</v>
      </c>
      <c r="G210" s="277">
        <f>IF(G$104=0,0,G$104/NMM_fec!G$104)</f>
        <v>0.67834083048945981</v>
      </c>
      <c r="H210" s="277">
        <f>IF(H$104=0,0,H$104/NMM_fec!H$104)</f>
        <v>0.6839716550941829</v>
      </c>
      <c r="I210" s="277">
        <f>IF(I$104=0,0,I$104/NMM_fec!I$104)</f>
        <v>0.68361308843508195</v>
      </c>
      <c r="J210" s="277">
        <f>IF(J$104=0,0,J$104/NMM_fec!J$104)</f>
        <v>0.68636810012662397</v>
      </c>
      <c r="K210" s="277">
        <f>IF(K$104=0,0,K$104/NMM_fec!K$104)</f>
        <v>0.69484854756533121</v>
      </c>
      <c r="L210" s="277">
        <f>IF(L$104=0,0,L$104/NMM_fec!L$104)</f>
        <v>0.70421467510676572</v>
      </c>
      <c r="M210" s="277">
        <f>IF(M$104=0,0,M$104/NMM_fec!M$104)</f>
        <v>0.7098889583545569</v>
      </c>
      <c r="N210" s="277">
        <f>IF(N$104=0,0,N$104/NMM_fec!N$104)</f>
        <v>0.71871307614478486</v>
      </c>
      <c r="O210" s="277">
        <f>IF(O$104=0,0,O$104/NMM_fec!O$104)</f>
        <v>0.72661855847759849</v>
      </c>
      <c r="P210" s="277">
        <f>IF(P$104=0,0,P$104/NMM_fec!P$104)</f>
        <v>0.72260417373062902</v>
      </c>
      <c r="Q210" s="277">
        <f>IF(Q$104=0,0,Q$104/NMM_fec!Q$104)</f>
        <v>0.72190434017650329</v>
      </c>
      <c r="R210" s="277">
        <f>IF(R$104=0,0,R$104/NMM_fec!R$104)</f>
        <v>0.74610309121487417</v>
      </c>
      <c r="S210" s="277">
        <f>IF(S$104=0,0,S$104/NMM_fec!S$104)</f>
        <v>0.7617632657299549</v>
      </c>
      <c r="T210" s="277">
        <f>IF(T$104=0,0,T$104/NMM_fec!T$104)</f>
        <v>0.78065992725376454</v>
      </c>
      <c r="U210" s="277">
        <f>IF(U$104=0,0,U$104/NMM_fec!U$104)</f>
        <v>0.7996230822928394</v>
      </c>
      <c r="V210" s="277">
        <f>IF(V$104=0,0,V$104/NMM_fec!V$104)</f>
        <v>0.80313277250846471</v>
      </c>
      <c r="W210" s="277">
        <f>IF(W$104=0,0,W$104/NMM_fec!W$104)</f>
        <v>0.82056741150864132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0.39171687940157007</v>
      </c>
      <c r="C211" s="278">
        <f>IF(C$110=0,0,C$110/NMM_fec!C$110)</f>
        <v>0.39177357851052341</v>
      </c>
      <c r="D211" s="278">
        <f>IF(D$110=0,0,D$110/NMM_fec!D$110)</f>
        <v>0.39292810214804069</v>
      </c>
      <c r="E211" s="278">
        <f>IF(E$110=0,0,E$110/NMM_fec!E$110)</f>
        <v>0.39577644672946405</v>
      </c>
      <c r="F211" s="278">
        <f>IF(F$110=0,0,F$110/NMM_fec!F$110)</f>
        <v>0.39664490652389273</v>
      </c>
      <c r="G211" s="278">
        <f>IF(G$110=0,0,G$110/NMM_fec!G$110)</f>
        <v>0.39731002136133331</v>
      </c>
      <c r="H211" s="278">
        <f>IF(H$110=0,0,H$110/NMM_fec!H$110)</f>
        <v>0.40078543744986739</v>
      </c>
      <c r="I211" s="278">
        <f>IF(I$110=0,0,I$110/NMM_fec!I$110)</f>
        <v>0.40327787431689105</v>
      </c>
      <c r="J211" s="278">
        <f>IF(J$110=0,0,J$110/NMM_fec!J$110)</f>
        <v>0.40199311874534488</v>
      </c>
      <c r="K211" s="278">
        <f>IF(K$110=0,0,K$110/NMM_fec!K$110)</f>
        <v>0.40561059835712876</v>
      </c>
      <c r="L211" s="278">
        <f>IF(L$110=0,0,L$110/NMM_fec!L$110)</f>
        <v>0.40277822864065255</v>
      </c>
      <c r="M211" s="278">
        <f>IF(M$110=0,0,M$110/NMM_fec!M$110)</f>
        <v>0.40583392344714231</v>
      </c>
      <c r="N211" s="278">
        <f>IF(N$110=0,0,N$110/NMM_fec!N$110)</f>
        <v>0.40917252680682575</v>
      </c>
      <c r="O211" s="278">
        <f>IF(O$110=0,0,O$110/NMM_fec!O$110)</f>
        <v>0.41369814587691944</v>
      </c>
      <c r="P211" s="278">
        <f>IF(P$110=0,0,P$110/NMM_fec!P$110)</f>
        <v>0.4115416174455947</v>
      </c>
      <c r="Q211" s="278">
        <f>IF(Q$110=0,0,Q$110/NMM_fec!Q$110)</f>
        <v>0.41481019532764152</v>
      </c>
      <c r="R211" s="278">
        <f>IF(R$110=0,0,R$110/NMM_fec!R$110)</f>
        <v>0.425546484574155</v>
      </c>
      <c r="S211" s="278">
        <f>IF(S$110=0,0,S$110/NMM_fec!S$110)</f>
        <v>0.43090551137704469</v>
      </c>
      <c r="T211" s="278">
        <f>IF(T$110=0,0,T$110/NMM_fec!T$110)</f>
        <v>0.44549133456114542</v>
      </c>
      <c r="U211" s="278">
        <f>IF(U$110=0,0,U$110/NMM_fec!U$110)</f>
        <v>0.45895317254985074</v>
      </c>
      <c r="V211" s="278">
        <f>IF(V$110=0,0,V$110/NMM_fec!V$110)</f>
        <v>0.4625353548494201</v>
      </c>
      <c r="W211" s="278">
        <f>IF(W$110=0,0,W$110/NMM_fec!W$110)</f>
        <v>0.47346241505761122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0.5044839659502417</v>
      </c>
      <c r="C212" s="278">
        <f>IF(C$118=0,0,C$118/NMM_fec!C$118)</f>
        <v>0.50490102922129199</v>
      </c>
      <c r="D212" s="278">
        <f>IF(D$118=0,0,D$118/NMM_fec!D$118)</f>
        <v>0.50490102922129187</v>
      </c>
      <c r="E212" s="278">
        <f>IF(E$118=0,0,E$118/NMM_fec!E$118)</f>
        <v>0.50591272442152535</v>
      </c>
      <c r="F212" s="278">
        <f>IF(F$118=0,0,F$118/NMM_fec!F$118)</f>
        <v>0.50719608579724884</v>
      </c>
      <c r="G212" s="278">
        <f>IF(G$118=0,0,G$118/NMM_fec!G$118)</f>
        <v>0.50774757981806951</v>
      </c>
      <c r="H212" s="278">
        <f>IF(H$118=0,0,H$118/NMM_fec!H$118)</f>
        <v>0.50995856399615136</v>
      </c>
      <c r="I212" s="278">
        <f>IF(I$118=0,0,I$118/NMM_fec!I$118)</f>
        <v>0.51304816653719021</v>
      </c>
      <c r="J212" s="278">
        <f>IF(J$118=0,0,J$118/NMM_fec!J$118)</f>
        <v>0.5130481665371901</v>
      </c>
      <c r="K212" s="278">
        <f>IF(K$118=0,0,K$118/NMM_fec!K$118)</f>
        <v>0.51304816653719021</v>
      </c>
      <c r="L212" s="278">
        <f>IF(L$118=0,0,L$118/NMM_fec!L$118)</f>
        <v>0.5130481665371901</v>
      </c>
      <c r="M212" s="278">
        <f>IF(M$118=0,0,M$118/NMM_fec!M$118)</f>
        <v>0.5130481665371901</v>
      </c>
      <c r="N212" s="278">
        <f>IF(N$118=0,0,N$118/NMM_fec!N$118)</f>
        <v>0.51484394055124183</v>
      </c>
      <c r="O212" s="278">
        <f>IF(O$118=0,0,O$118/NMM_fec!O$118)</f>
        <v>0.51890574962821712</v>
      </c>
      <c r="P212" s="278">
        <f>IF(P$118=0,0,P$118/NMM_fec!P$118)</f>
        <v>0.51890574962821712</v>
      </c>
      <c r="Q212" s="278">
        <f>IF(Q$118=0,0,Q$118/NMM_fec!Q$118)</f>
        <v>0.51890574962821712</v>
      </c>
      <c r="R212" s="278">
        <f>IF(R$118=0,0,R$118/NMM_fec!R$118)</f>
        <v>0.53100399570893952</v>
      </c>
      <c r="S212" s="278">
        <f>IF(S$118=0,0,S$118/NMM_fec!S$118)</f>
        <v>0.53378773224748732</v>
      </c>
      <c r="T212" s="278">
        <f>IF(T$118=0,0,T$118/NMM_fec!T$118)</f>
        <v>0.54930716823592896</v>
      </c>
      <c r="U212" s="278">
        <f>IF(U$118=0,0,U$118/NMM_fec!U$118)</f>
        <v>0.56134670434010947</v>
      </c>
      <c r="V212" s="278">
        <f>IF(V$118=0,0,V$118/NMM_fec!V$118)</f>
        <v>0.56412843942526825</v>
      </c>
      <c r="W212" s="278">
        <f>IF(W$118=0,0,W$118/NMM_fec!W$118)</f>
        <v>0.57673679222219365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0.42692692469110627</v>
      </c>
      <c r="C213" s="278">
        <f>IF(C$119=0,0,C$119/NMM_fec!C$119)</f>
        <v>0.42758402938081203</v>
      </c>
      <c r="D213" s="278">
        <f>IF(D$119=0,0,D$119/NMM_fec!D$119)</f>
        <v>0.42913291299766793</v>
      </c>
      <c r="E213" s="278">
        <f>IF(E$119=0,0,E$119/NMM_fec!E$119)</f>
        <v>0.43243004521484846</v>
      </c>
      <c r="F213" s="278">
        <f>IF(F$119=0,0,F$119/NMM_fec!F$119)</f>
        <v>0.4326447175161528</v>
      </c>
      <c r="G213" s="278">
        <f>IF(G$119=0,0,G$119/NMM_fec!G$119)</f>
        <v>0.43432103259568727</v>
      </c>
      <c r="H213" s="278">
        <f>IF(H$119=0,0,H$119/NMM_fec!H$119)</f>
        <v>0.43845947396146995</v>
      </c>
      <c r="I213" s="278">
        <f>IF(I$119=0,0,I$119/NMM_fec!I$119)</f>
        <v>0.44067249652537949</v>
      </c>
      <c r="J213" s="278">
        <f>IF(J$119=0,0,J$119/NMM_fec!J$119)</f>
        <v>0.43976916640013841</v>
      </c>
      <c r="K213" s="278">
        <f>IF(K$119=0,0,K$119/NMM_fec!K$119)</f>
        <v>0.44492805333238811</v>
      </c>
      <c r="L213" s="278">
        <f>IF(L$119=0,0,L$119/NMM_fec!L$119)</f>
        <v>0.44341885005811643</v>
      </c>
      <c r="M213" s="278">
        <f>IF(M$119=0,0,M$119/NMM_fec!M$119)</f>
        <v>0.44724055933639251</v>
      </c>
      <c r="N213" s="278">
        <f>IF(N$119=0,0,N$119/NMM_fec!N$119)</f>
        <v>0.45090660040214614</v>
      </c>
      <c r="O213" s="278">
        <f>IF(O$119=0,0,O$119/NMM_fec!O$119)</f>
        <v>0.45576070887129494</v>
      </c>
      <c r="P213" s="278">
        <f>IF(P$119=0,0,P$119/NMM_fec!P$119)</f>
        <v>0.45310447941057502</v>
      </c>
      <c r="Q213" s="278">
        <f>IF(Q$119=0,0,Q$119/NMM_fec!Q$119)</f>
        <v>0.45574212387538893</v>
      </c>
      <c r="R213" s="278">
        <f>IF(R$119=0,0,R$119/NMM_fec!R$119)</f>
        <v>0.46887445695175139</v>
      </c>
      <c r="S213" s="278">
        <f>IF(S$119=0,0,S$119/NMM_fec!S$119)</f>
        <v>0.47685504636384457</v>
      </c>
      <c r="T213" s="278">
        <f>IF(T$119=0,0,T$119/NMM_fec!T$119)</f>
        <v>0.49225535303273049</v>
      </c>
      <c r="U213" s="278">
        <f>IF(U$119=0,0,U$119/NMM_fec!U$119)</f>
        <v>0.50654792786684888</v>
      </c>
      <c r="V213" s="278">
        <f>IF(V$119=0,0,V$119/NMM_fec!V$119)</f>
        <v>0.50968748226241223</v>
      </c>
      <c r="W213" s="278">
        <f>IF(W$119=0,0,W$119/NMM_fec!W$119)</f>
        <v>0.52162774324959005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0.51849740944885947</v>
      </c>
      <c r="C214" s="279">
        <f>IF(C$127=0,0,C$127/NMM_fec!C$127)</f>
        <v>0.51892605781077228</v>
      </c>
      <c r="D214" s="279">
        <f>IF(D$127=0,0,D$127/NMM_fec!D$127)</f>
        <v>0.51892605781077217</v>
      </c>
      <c r="E214" s="279">
        <f>IF(E$127=0,0,E$127/NMM_fec!E$127)</f>
        <v>0.51996585565545661</v>
      </c>
      <c r="F214" s="279">
        <f>IF(F$127=0,0,F$127/NMM_fec!F$127)</f>
        <v>0.52128486595828327</v>
      </c>
      <c r="G214" s="279">
        <f>IF(G$127=0,0,G$127/NMM_fec!G$127)</f>
        <v>0.52185167925746034</v>
      </c>
      <c r="H214" s="279">
        <f>IF(H$127=0,0,H$127/NMM_fec!H$127)</f>
        <v>0.52412407966271113</v>
      </c>
      <c r="I214" s="279">
        <f>IF(I$127=0,0,I$127/NMM_fec!I$127)</f>
        <v>0.52729950449655649</v>
      </c>
      <c r="J214" s="279">
        <f>IF(J$127=0,0,J$127/NMM_fec!J$127)</f>
        <v>0.52729950449655649</v>
      </c>
      <c r="K214" s="279">
        <f>IF(K$127=0,0,K$127/NMM_fec!K$127)</f>
        <v>0.5272995044965566</v>
      </c>
      <c r="L214" s="279">
        <f>IF(L$127=0,0,L$127/NMM_fec!L$127)</f>
        <v>0.52729950449655638</v>
      </c>
      <c r="M214" s="279">
        <f>IF(M$127=0,0,M$127/NMM_fec!M$127)</f>
        <v>0.52729950449655649</v>
      </c>
      <c r="N214" s="279">
        <f>IF(N$127=0,0,N$127/NMM_fec!N$127)</f>
        <v>0.52914516112210985</v>
      </c>
      <c r="O214" s="279">
        <f>IF(O$127=0,0,O$127/NMM_fec!O$127)</f>
        <v>0.53331979822900111</v>
      </c>
      <c r="P214" s="279">
        <f>IF(P$127=0,0,P$127/NMM_fec!P$127)</f>
        <v>0.53331979822900111</v>
      </c>
      <c r="Q214" s="279">
        <f>IF(Q$127=0,0,Q$127/NMM_fec!Q$127)</f>
        <v>0.53331979822900111</v>
      </c>
      <c r="R214" s="279">
        <f>IF(R$127=0,0,R$127/NMM_fec!R$127)</f>
        <v>0.54575410670085456</v>
      </c>
      <c r="S214" s="279">
        <f>IF(S$127=0,0,S$127/NMM_fec!S$127)</f>
        <v>0.54861516925436193</v>
      </c>
      <c r="T214" s="279">
        <f>IF(T$127=0,0,T$127/NMM_fec!T$127)</f>
        <v>0.56456570068692691</v>
      </c>
      <c r="U214" s="279">
        <f>IF(U$127=0,0,U$127/NMM_fec!U$127)</f>
        <v>0.57693966834955723</v>
      </c>
      <c r="V214" s="279">
        <f>IF(V$127=0,0,V$127/NMM_fec!V$127)</f>
        <v>0.57979867385374773</v>
      </c>
      <c r="W214" s="279">
        <f>IF(W$127=0,0,W$127/NMM_fec!W$127)</f>
        <v>0.59275725867281004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FI: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1277.8191968718511</v>
      </c>
      <c r="C5" s="225">
        <f t="shared" si="0"/>
        <v>1282.1767922978731</v>
      </c>
      <c r="D5" s="225">
        <f t="shared" si="0"/>
        <v>1247.8889769263174</v>
      </c>
      <c r="E5" s="225">
        <f t="shared" si="0"/>
        <v>1321.9187416302843</v>
      </c>
      <c r="F5" s="225">
        <f t="shared" si="0"/>
        <v>1369.1918726489016</v>
      </c>
      <c r="G5" s="225">
        <f t="shared" si="0"/>
        <v>1378.8187384525424</v>
      </c>
      <c r="H5" s="225">
        <f t="shared" si="0"/>
        <v>1523.2237742592324</v>
      </c>
      <c r="I5" s="225">
        <f t="shared" si="0"/>
        <v>1506.1341933629019</v>
      </c>
      <c r="J5" s="225">
        <f t="shared" si="0"/>
        <v>1436.1643409860258</v>
      </c>
      <c r="K5" s="225">
        <f t="shared" si="0"/>
        <v>993.83866749523281</v>
      </c>
      <c r="L5" s="225">
        <f t="shared" si="0"/>
        <v>1186.7800739623694</v>
      </c>
      <c r="M5" s="225">
        <f t="shared" si="0"/>
        <v>1273.2077773146257</v>
      </c>
      <c r="N5" s="225">
        <f t="shared" si="0"/>
        <v>1146.3072051053746</v>
      </c>
      <c r="O5" s="225">
        <f t="shared" si="0"/>
        <v>1136.8426548970156</v>
      </c>
      <c r="P5" s="225">
        <f t="shared" si="0"/>
        <v>1079.6425128048206</v>
      </c>
      <c r="Q5" s="225">
        <f t="shared" si="0"/>
        <v>1050.1253897708757</v>
      </c>
      <c r="R5" s="225">
        <f t="shared" si="0"/>
        <v>1211.8181042781421</v>
      </c>
      <c r="S5" s="225">
        <f t="shared" si="0"/>
        <v>1287.1009331210614</v>
      </c>
      <c r="T5" s="225">
        <f t="shared" si="0"/>
        <v>1181.819020534153</v>
      </c>
      <c r="U5" s="225">
        <f t="shared" si="0"/>
        <v>1124.4709790104694</v>
      </c>
      <c r="V5" s="225">
        <f t="shared" si="0"/>
        <v>1097.6695940739251</v>
      </c>
      <c r="W5" s="225">
        <f t="shared" si="0"/>
        <v>1213.4471990809882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0.52721544696577216</v>
      </c>
      <c r="C10" s="262">
        <v>0.53990686961008527</v>
      </c>
      <c r="D10" s="262">
        <v>0.4508576442876514</v>
      </c>
      <c r="E10" s="262">
        <v>0.4960298004929512</v>
      </c>
      <c r="F10" s="262">
        <v>0.4509042828075378</v>
      </c>
      <c r="G10" s="262">
        <v>0.44831485761556839</v>
      </c>
      <c r="H10" s="262">
        <v>0.54005735750579342</v>
      </c>
      <c r="I10" s="262">
        <v>0.53706839480745527</v>
      </c>
      <c r="J10" s="262">
        <v>0.49416886504858393</v>
      </c>
      <c r="K10" s="262">
        <v>0.29652282317643142</v>
      </c>
      <c r="L10" s="262">
        <v>0.27697905256728489</v>
      </c>
      <c r="M10" s="262">
        <v>0.28787966321984382</v>
      </c>
      <c r="N10" s="262">
        <v>0.21859253403943271</v>
      </c>
      <c r="O10" s="262">
        <v>0.21136162128642791</v>
      </c>
      <c r="P10" s="262">
        <v>0.19847348858427069</v>
      </c>
      <c r="Q10" s="262">
        <v>0.1871289281152545</v>
      </c>
      <c r="R10" s="262">
        <v>0.19354861893090511</v>
      </c>
      <c r="S10" s="262">
        <v>0.1485763188856197</v>
      </c>
      <c r="T10" s="262">
        <v>0.1760307775096431</v>
      </c>
      <c r="U10" s="262">
        <v>0.16817559016923969</v>
      </c>
      <c r="V10" s="262">
        <v>0.15363259976106841</v>
      </c>
      <c r="W10" s="262">
        <v>0.17377203637066821</v>
      </c>
      <c r="DA10" s="68" t="s">
        <v>1698</v>
      </c>
    </row>
    <row r="11" spans="1:105" ht="12" customHeight="1" x14ac:dyDescent="0.25">
      <c r="A11" s="37" t="s">
        <v>160</v>
      </c>
      <c r="B11" s="228">
        <v>0.15739026887323879</v>
      </c>
      <c r="C11" s="228">
        <v>0.14904236407607019</v>
      </c>
      <c r="D11" s="228">
        <v>0.12473274004196711</v>
      </c>
      <c r="E11" s="228">
        <v>0.14224849673120599</v>
      </c>
      <c r="F11" s="228">
        <v>0.1238635211632136</v>
      </c>
      <c r="G11" s="228">
        <v>0.1206296864413287</v>
      </c>
      <c r="H11" s="228">
        <v>0.1404531665619389</v>
      </c>
      <c r="I11" s="228">
        <v>0.15736598413786571</v>
      </c>
      <c r="J11" s="228">
        <v>0.1234650383364064</v>
      </c>
      <c r="K11" s="228">
        <v>9.8878648837176869E-2</v>
      </c>
      <c r="L11" s="228">
        <v>9.4310226329135383E-2</v>
      </c>
      <c r="M11" s="228">
        <v>9.920270530378493E-2</v>
      </c>
      <c r="N11" s="228">
        <v>9.2749147803399434E-2</v>
      </c>
      <c r="O11" s="228">
        <v>7.3669996041732994E-2</v>
      </c>
      <c r="P11" s="228">
        <v>7.9362775578608935E-2</v>
      </c>
      <c r="Q11" s="228">
        <v>7.0394820567885721E-2</v>
      </c>
      <c r="R11" s="228">
        <v>7.4957646359203475E-2</v>
      </c>
      <c r="S11" s="228">
        <v>4.4896907462710009E-2</v>
      </c>
      <c r="T11" s="228">
        <v>6.0965246087064523E-2</v>
      </c>
      <c r="U11" s="228">
        <v>4.3840090786112687E-2</v>
      </c>
      <c r="V11" s="228">
        <v>4.2279112776249149E-2</v>
      </c>
      <c r="W11" s="228">
        <v>4.3135451743168483E-2</v>
      </c>
      <c r="DA11" s="69" t="s">
        <v>1699</v>
      </c>
    </row>
    <row r="12" spans="1:105" ht="12" customHeight="1" x14ac:dyDescent="0.25">
      <c r="A12" s="37" t="s">
        <v>162</v>
      </c>
      <c r="B12" s="228">
        <v>0.3698251780925334</v>
      </c>
      <c r="C12" s="228">
        <v>0.39086450553401503</v>
      </c>
      <c r="D12" s="228">
        <v>0.32612490424568441</v>
      </c>
      <c r="E12" s="228">
        <v>0.35378130376174532</v>
      </c>
      <c r="F12" s="228">
        <v>0.32704076164432422</v>
      </c>
      <c r="G12" s="228">
        <v>0.32768517117423968</v>
      </c>
      <c r="H12" s="228">
        <v>0.39960419094385452</v>
      </c>
      <c r="I12" s="228">
        <v>0.37970241066958949</v>
      </c>
      <c r="J12" s="228">
        <v>0.3707038267121775</v>
      </c>
      <c r="K12" s="228">
        <v>0.19764417433925449</v>
      </c>
      <c r="L12" s="228">
        <v>0.18266882623814959</v>
      </c>
      <c r="M12" s="228">
        <v>0.18867695791605879</v>
      </c>
      <c r="N12" s="228">
        <v>0.12584338623603331</v>
      </c>
      <c r="O12" s="228">
        <v>0.13769162524469489</v>
      </c>
      <c r="P12" s="228">
        <v>0.1191107130056618</v>
      </c>
      <c r="Q12" s="228">
        <v>0.11673410754736881</v>
      </c>
      <c r="R12" s="228">
        <v>0.11859097257170161</v>
      </c>
      <c r="S12" s="228">
        <v>0.10367941142290971</v>
      </c>
      <c r="T12" s="228">
        <v>0.1150655314225786</v>
      </c>
      <c r="U12" s="228">
        <v>0.124335499383127</v>
      </c>
      <c r="V12" s="228">
        <v>0.1113534869848193</v>
      </c>
      <c r="W12" s="228">
        <v>0.13063658462749969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162.81071258576651</v>
      </c>
      <c r="C17" s="263">
        <v>164.65883512815401</v>
      </c>
      <c r="D17" s="263">
        <v>151.11029617353779</v>
      </c>
      <c r="E17" s="263">
        <v>164.29014895204389</v>
      </c>
      <c r="F17" s="263">
        <v>152.25659710434491</v>
      </c>
      <c r="G17" s="263">
        <v>159.23014857155999</v>
      </c>
      <c r="H17" s="263">
        <v>193.61299123640089</v>
      </c>
      <c r="I17" s="263">
        <v>182.74143603319229</v>
      </c>
      <c r="J17" s="263">
        <v>173.06197844060941</v>
      </c>
      <c r="K17" s="263">
        <v>109.8876200127855</v>
      </c>
      <c r="L17" s="263">
        <v>120.8844455290167</v>
      </c>
      <c r="M17" s="263">
        <v>135.09105305194771</v>
      </c>
      <c r="N17" s="263">
        <v>119.5545764692295</v>
      </c>
      <c r="O17" s="263">
        <v>123.8186386444159</v>
      </c>
      <c r="P17" s="263">
        <v>108.36923072631021</v>
      </c>
      <c r="Q17" s="263">
        <v>101.924173698774</v>
      </c>
      <c r="R17" s="263">
        <v>119.58383963869539</v>
      </c>
      <c r="S17" s="263">
        <v>127.5589555259324</v>
      </c>
      <c r="T17" s="263">
        <v>126.1857875031844</v>
      </c>
      <c r="U17" s="263">
        <v>128.35501950156839</v>
      </c>
      <c r="V17" s="263">
        <v>120.7492762873766</v>
      </c>
      <c r="W17" s="263">
        <v>127.6003482948657</v>
      </c>
      <c r="DA17" s="70" t="s">
        <v>1705</v>
      </c>
    </row>
    <row r="18" spans="1:105" ht="12" customHeight="1" x14ac:dyDescent="0.25">
      <c r="A18" s="18" t="s">
        <v>30</v>
      </c>
      <c r="B18" s="232">
        <v>72.558387168265895</v>
      </c>
      <c r="C18" s="232">
        <v>86.289598493145249</v>
      </c>
      <c r="D18" s="232">
        <v>66.466918587370799</v>
      </c>
      <c r="E18" s="232">
        <v>67.517996782948586</v>
      </c>
      <c r="F18" s="232">
        <v>58.092573511186721</v>
      </c>
      <c r="G18" s="232">
        <v>64.017745596882918</v>
      </c>
      <c r="H18" s="232">
        <v>75.725102602960476</v>
      </c>
      <c r="I18" s="232">
        <v>72.036912074185267</v>
      </c>
      <c r="J18" s="232">
        <v>73.260425394139943</v>
      </c>
      <c r="K18" s="232">
        <v>39.220383671572527</v>
      </c>
      <c r="L18" s="232">
        <v>48.358451835781622</v>
      </c>
      <c r="M18" s="232">
        <v>47.6119250538747</v>
      </c>
      <c r="N18" s="232">
        <v>31.6484152559464</v>
      </c>
      <c r="O18" s="232">
        <v>27.548833077682929</v>
      </c>
      <c r="P18" s="232">
        <v>25.950178077176641</v>
      </c>
      <c r="Q18" s="232">
        <v>19.892326096437401</v>
      </c>
      <c r="R18" s="232">
        <v>23.901171643661911</v>
      </c>
      <c r="S18" s="232">
        <v>30.481370439807399</v>
      </c>
      <c r="T18" s="232">
        <v>28.987699758111731</v>
      </c>
      <c r="U18" s="232">
        <v>26.389796763410558</v>
      </c>
      <c r="V18" s="232">
        <v>19.524636896821789</v>
      </c>
      <c r="W18" s="232">
        <v>22.290410565124908</v>
      </c>
      <c r="DA18" s="71" t="s">
        <v>1706</v>
      </c>
    </row>
    <row r="19" spans="1:105" ht="12" customHeight="1" x14ac:dyDescent="0.25">
      <c r="A19" s="18" t="s">
        <v>33</v>
      </c>
      <c r="B19" s="232">
        <v>10.49566281523264</v>
      </c>
      <c r="C19" s="232">
        <v>11.413500364718731</v>
      </c>
      <c r="D19" s="232">
        <v>9.7428588705927588</v>
      </c>
      <c r="E19" s="232">
        <v>10.53572423797109</v>
      </c>
      <c r="F19" s="232">
        <v>11.725778267211799</v>
      </c>
      <c r="G19" s="232">
        <v>10.93904200005683</v>
      </c>
      <c r="H19" s="232">
        <v>13.412363404463999</v>
      </c>
      <c r="I19" s="232">
        <v>13.99511298675155</v>
      </c>
      <c r="J19" s="232">
        <v>11.44500730591403</v>
      </c>
      <c r="K19" s="232">
        <v>6.2001808109765744</v>
      </c>
      <c r="L19" s="232">
        <v>5.8658465365661288</v>
      </c>
      <c r="M19" s="232">
        <v>6.2371312794334033</v>
      </c>
      <c r="N19" s="232">
        <v>7.4250780310543076</v>
      </c>
      <c r="O19" s="232">
        <v>6.3396643316949763</v>
      </c>
      <c r="P19" s="232">
        <v>5.0186881524513716</v>
      </c>
      <c r="Q19" s="232">
        <v>5.2245690286537281</v>
      </c>
      <c r="R19" s="232">
        <v>5.4915434508069261</v>
      </c>
      <c r="S19" s="232">
        <v>8.2384337817632876</v>
      </c>
      <c r="T19" s="232">
        <v>8.0853640159876381</v>
      </c>
      <c r="U19" s="232">
        <v>8.4536270898618344</v>
      </c>
      <c r="V19" s="232">
        <v>7.7101475399582906</v>
      </c>
      <c r="W19" s="232">
        <v>9.5609886606524341</v>
      </c>
      <c r="DA19" s="71" t="s">
        <v>1707</v>
      </c>
    </row>
    <row r="20" spans="1:105" ht="12" customHeight="1" x14ac:dyDescent="0.25">
      <c r="A20" s="18" t="s">
        <v>160</v>
      </c>
      <c r="B20" s="297">
        <v>9.8979893051130219</v>
      </c>
      <c r="C20" s="297">
        <v>9.8439356220475371</v>
      </c>
      <c r="D20" s="297">
        <v>7.9818396746865092</v>
      </c>
      <c r="E20" s="297">
        <v>9.5490367861097489</v>
      </c>
      <c r="F20" s="297">
        <v>7.6226295637562771</v>
      </c>
      <c r="G20" s="297">
        <v>7.97018495546964</v>
      </c>
      <c r="H20" s="297">
        <v>9.9371738984852858</v>
      </c>
      <c r="I20" s="297">
        <v>11.153872613313011</v>
      </c>
      <c r="J20" s="297">
        <v>8.507846965360093</v>
      </c>
      <c r="K20" s="297">
        <v>8.0052779248865296</v>
      </c>
      <c r="L20" s="297">
        <v>7.2109003785403676</v>
      </c>
      <c r="M20" s="297">
        <v>8.1553474513578639</v>
      </c>
      <c r="N20" s="297">
        <v>7.1069995963825541</v>
      </c>
      <c r="O20" s="297">
        <v>5.5043257689849856</v>
      </c>
      <c r="P20" s="297">
        <v>5.442354434335706</v>
      </c>
      <c r="Q20" s="297">
        <v>4.8520242715299444</v>
      </c>
      <c r="R20" s="297">
        <v>5.492172213884027</v>
      </c>
      <c r="S20" s="297">
        <v>4.1947695838115537</v>
      </c>
      <c r="T20" s="297">
        <v>6.0137627596825816</v>
      </c>
      <c r="U20" s="297">
        <v>4.5769613421642834</v>
      </c>
      <c r="V20" s="297">
        <v>4.1736778147408904</v>
      </c>
      <c r="W20" s="297">
        <v>4.4559396150101094</v>
      </c>
      <c r="DA20" s="122" t="s">
        <v>1708</v>
      </c>
    </row>
    <row r="21" spans="1:105" ht="12" customHeight="1" x14ac:dyDescent="0.25">
      <c r="A21" s="18" t="s">
        <v>70</v>
      </c>
      <c r="B21" s="297">
        <v>9.0670152136902278</v>
      </c>
      <c r="C21" s="297">
        <v>7.9709763853402027</v>
      </c>
      <c r="D21" s="297">
        <v>7.654746397653021</v>
      </c>
      <c r="E21" s="297">
        <v>7.8177982868677951</v>
      </c>
      <c r="F21" s="297">
        <v>6.5915471176872904</v>
      </c>
      <c r="G21" s="297">
        <v>6.8210916402321571</v>
      </c>
      <c r="H21" s="297">
        <v>9.0842876601531373</v>
      </c>
      <c r="I21" s="297">
        <v>8.3748049738027941</v>
      </c>
      <c r="J21" s="297">
        <v>8.1330840402977032</v>
      </c>
      <c r="K21" s="297">
        <v>7.1878118962204072</v>
      </c>
      <c r="L21" s="297">
        <v>5.4644634056874093</v>
      </c>
      <c r="M21" s="297">
        <v>5.8127693794771442</v>
      </c>
      <c r="N21" s="297">
        <v>4.9402422843759224</v>
      </c>
      <c r="O21" s="297">
        <v>6.3291551670197883</v>
      </c>
      <c r="P21" s="297">
        <v>3.7166984941340391</v>
      </c>
      <c r="Q21" s="297">
        <v>2.7929888158054901</v>
      </c>
      <c r="R21" s="297">
        <v>1.3563658809015411</v>
      </c>
      <c r="S21" s="297">
        <v>1.556084022147874</v>
      </c>
      <c r="T21" s="297">
        <v>2.1634764268275259</v>
      </c>
      <c r="U21" s="297">
        <v>1.130982814241114</v>
      </c>
      <c r="V21" s="297">
        <v>1.0315151437675669</v>
      </c>
      <c r="W21" s="297">
        <v>1.7055632442888189</v>
      </c>
      <c r="DA21" s="122" t="s">
        <v>1709</v>
      </c>
    </row>
    <row r="22" spans="1:105" ht="12" customHeight="1" x14ac:dyDescent="0.25">
      <c r="A22" s="18" t="s">
        <v>34</v>
      </c>
      <c r="B22" s="297">
        <v>32.960970391542759</v>
      </c>
      <c r="C22" s="297">
        <v>18.671242084934249</v>
      </c>
      <c r="D22" s="297">
        <v>35.002594870603012</v>
      </c>
      <c r="E22" s="297">
        <v>41.235573554878087</v>
      </c>
      <c r="F22" s="297">
        <v>44.898720135611718</v>
      </c>
      <c r="G22" s="297">
        <v>44.836123945679851</v>
      </c>
      <c r="H22" s="297">
        <v>53.341530180120778</v>
      </c>
      <c r="I22" s="297">
        <v>49.967576548083663</v>
      </c>
      <c r="J22" s="297">
        <v>40.339070598810302</v>
      </c>
      <c r="K22" s="297">
        <v>30.324634028674829</v>
      </c>
      <c r="L22" s="297">
        <v>34.295644960000203</v>
      </c>
      <c r="M22" s="297">
        <v>48.691068475972678</v>
      </c>
      <c r="N22" s="297">
        <v>54.331296630776748</v>
      </c>
      <c r="O22" s="297">
        <v>55.877920127883932</v>
      </c>
      <c r="P22" s="297">
        <v>48.386933492074533</v>
      </c>
      <c r="Q22" s="297">
        <v>48.830433741296297</v>
      </c>
      <c r="R22" s="297">
        <v>59.119578321556013</v>
      </c>
      <c r="S22" s="297">
        <v>57.911630651021383</v>
      </c>
      <c r="T22" s="297">
        <v>56.335782228863891</v>
      </c>
      <c r="U22" s="297">
        <v>61.917385025913113</v>
      </c>
      <c r="V22" s="297">
        <v>62.511166393076749</v>
      </c>
      <c r="W22" s="297">
        <v>61.949173913719022</v>
      </c>
      <c r="DA22" s="122" t="s">
        <v>1710</v>
      </c>
    </row>
    <row r="23" spans="1:105" ht="12" customHeight="1" x14ac:dyDescent="0.25">
      <c r="A23" s="18" t="s">
        <v>162</v>
      </c>
      <c r="B23" s="297">
        <v>23.257636470966201</v>
      </c>
      <c r="C23" s="297">
        <v>25.815780991346038</v>
      </c>
      <c r="D23" s="297">
        <v>20.869233681034519</v>
      </c>
      <c r="E23" s="297">
        <v>23.749078278432599</v>
      </c>
      <c r="F23" s="297">
        <v>20.12626925871513</v>
      </c>
      <c r="G23" s="297">
        <v>21.650652492524632</v>
      </c>
      <c r="H23" s="297">
        <v>28.272316197452518</v>
      </c>
      <c r="I23" s="297">
        <v>26.912755909600641</v>
      </c>
      <c r="J23" s="297">
        <v>25.544813897413899</v>
      </c>
      <c r="K23" s="297">
        <v>16.001397313042339</v>
      </c>
      <c r="L23" s="297">
        <v>13.966743157536779</v>
      </c>
      <c r="M23" s="297">
        <v>15.510929295312049</v>
      </c>
      <c r="N23" s="297">
        <v>9.6428799225487012</v>
      </c>
      <c r="O23" s="297">
        <v>10.28776437803063</v>
      </c>
      <c r="P23" s="297">
        <v>8.1680953365997908</v>
      </c>
      <c r="Q23" s="297">
        <v>8.0459999551957466</v>
      </c>
      <c r="R23" s="297">
        <v>8.6892008488979418</v>
      </c>
      <c r="S23" s="297">
        <v>9.6868863822197451</v>
      </c>
      <c r="T23" s="297">
        <v>11.350348800429281</v>
      </c>
      <c r="U23" s="297">
        <v>12.98078457254317</v>
      </c>
      <c r="V23" s="297">
        <v>10.99251019486057</v>
      </c>
      <c r="W23" s="297">
        <v>13.49490289512239</v>
      </c>
      <c r="DA23" s="122" t="s">
        <v>1711</v>
      </c>
    </row>
    <row r="24" spans="1:105" ht="12" customHeight="1" x14ac:dyDescent="0.25">
      <c r="A24" s="18" t="s">
        <v>73</v>
      </c>
      <c r="B24" s="297">
        <v>4.5730512209557972</v>
      </c>
      <c r="C24" s="297">
        <v>4.6538011866220126</v>
      </c>
      <c r="D24" s="297">
        <v>3.3921040915972389</v>
      </c>
      <c r="E24" s="297">
        <v>3.8849410248359648</v>
      </c>
      <c r="F24" s="297">
        <v>3.1990792501760059</v>
      </c>
      <c r="G24" s="297">
        <v>2.9953079407139671</v>
      </c>
      <c r="H24" s="297">
        <v>3.8402172927646632</v>
      </c>
      <c r="I24" s="297">
        <v>0.30040092745540931</v>
      </c>
      <c r="J24" s="297">
        <v>5.8317302386734831</v>
      </c>
      <c r="K24" s="297">
        <v>2.9479343674122722</v>
      </c>
      <c r="L24" s="297">
        <v>5.7223952549042361</v>
      </c>
      <c r="M24" s="297">
        <v>3.0718821165198782</v>
      </c>
      <c r="N24" s="297">
        <v>4.4596647481449034</v>
      </c>
      <c r="O24" s="297">
        <v>11.930975793118639</v>
      </c>
      <c r="P24" s="297">
        <v>11.68628273953809</v>
      </c>
      <c r="Q24" s="297">
        <v>12.28583178985539</v>
      </c>
      <c r="R24" s="297">
        <v>15.533807278987069</v>
      </c>
      <c r="S24" s="297">
        <v>15.48978066516117</v>
      </c>
      <c r="T24" s="297">
        <v>13.24935351328172</v>
      </c>
      <c r="U24" s="297">
        <v>12.90548189343432</v>
      </c>
      <c r="V24" s="297">
        <v>14.805622304150701</v>
      </c>
      <c r="W24" s="297">
        <v>14.143369400948011</v>
      </c>
      <c r="DA24" s="122" t="s">
        <v>1712</v>
      </c>
    </row>
    <row r="25" spans="1:105" ht="12" customHeight="1" x14ac:dyDescent="0.25">
      <c r="A25" s="57" t="s">
        <v>1463</v>
      </c>
      <c r="B25" s="263">
        <v>157.42498558050559</v>
      </c>
      <c r="C25" s="263">
        <v>159.21197281227691</v>
      </c>
      <c r="D25" s="263">
        <v>146.11161525169081</v>
      </c>
      <c r="E25" s="263">
        <v>158.8554826585513</v>
      </c>
      <c r="F25" s="263">
        <v>147.21999690936681</v>
      </c>
      <c r="G25" s="263">
        <v>153.9628654942145</v>
      </c>
      <c r="H25" s="263">
        <v>187.2083345715518</v>
      </c>
      <c r="I25" s="263">
        <v>176.69640698447</v>
      </c>
      <c r="J25" s="263">
        <v>167.33714279516329</v>
      </c>
      <c r="K25" s="263">
        <v>106.25257221250661</v>
      </c>
      <c r="L25" s="263">
        <v>116.8856262101795</v>
      </c>
      <c r="M25" s="263">
        <v>130.62228363846239</v>
      </c>
      <c r="N25" s="263">
        <v>115.599748799314</v>
      </c>
      <c r="O25" s="263">
        <v>119.7227571430645</v>
      </c>
      <c r="P25" s="263">
        <v>104.78441076457339</v>
      </c>
      <c r="Q25" s="263">
        <v>98.552554190080883</v>
      </c>
      <c r="R25" s="263">
        <v>115.6280439523665</v>
      </c>
      <c r="S25" s="263">
        <v>123.3393455222172</v>
      </c>
      <c r="T25" s="263">
        <v>122.0116014644247</v>
      </c>
      <c r="U25" s="263">
        <v>124.1090759526988</v>
      </c>
      <c r="V25" s="263">
        <v>116.75492832440661</v>
      </c>
      <c r="W25" s="263">
        <v>123.3793690314137</v>
      </c>
      <c r="DA25" s="70" t="s">
        <v>1713</v>
      </c>
    </row>
    <row r="26" spans="1:105" ht="12" customHeight="1" x14ac:dyDescent="0.25">
      <c r="A26" s="18" t="s">
        <v>30</v>
      </c>
      <c r="B26" s="232">
        <v>70.158178613042892</v>
      </c>
      <c r="C26" s="232">
        <v>83.435165799517378</v>
      </c>
      <c r="D26" s="232">
        <v>64.268213890934405</v>
      </c>
      <c r="E26" s="232">
        <v>65.28452275141953</v>
      </c>
      <c r="F26" s="232">
        <v>56.170889507749358</v>
      </c>
      <c r="G26" s="232">
        <v>61.900058770253302</v>
      </c>
      <c r="H26" s="232">
        <v>73.220140100262242</v>
      </c>
      <c r="I26" s="232">
        <v>69.653953750548112</v>
      </c>
      <c r="J26" s="232">
        <v>70.836993635899347</v>
      </c>
      <c r="K26" s="232">
        <v>37.922985753819333</v>
      </c>
      <c r="L26" s="232">
        <v>46.758769506233541</v>
      </c>
      <c r="M26" s="232">
        <v>46.036937594741538</v>
      </c>
      <c r="N26" s="232">
        <v>30.601495664412329</v>
      </c>
      <c r="O26" s="232">
        <v>26.637526371180162</v>
      </c>
      <c r="P26" s="232">
        <v>25.09175437371206</v>
      </c>
      <c r="Q26" s="232">
        <v>19.23429422523234</v>
      </c>
      <c r="R26" s="232">
        <v>23.11052842655274</v>
      </c>
      <c r="S26" s="232">
        <v>29.473056322586419</v>
      </c>
      <c r="T26" s="232">
        <v>28.028795795785442</v>
      </c>
      <c r="U26" s="232">
        <v>25.516830612505849</v>
      </c>
      <c r="V26" s="232">
        <v>18.878768068333411</v>
      </c>
      <c r="W26" s="232">
        <v>21.553050816295681</v>
      </c>
      <c r="DA26" s="71" t="s">
        <v>1714</v>
      </c>
    </row>
    <row r="27" spans="1:105" ht="12" customHeight="1" x14ac:dyDescent="0.25">
      <c r="A27" s="18" t="s">
        <v>33</v>
      </c>
      <c r="B27" s="297">
        <v>10.14846960070548</v>
      </c>
      <c r="C27" s="297">
        <v>11.035945373633959</v>
      </c>
      <c r="D27" s="297">
        <v>9.4205681730432609</v>
      </c>
      <c r="E27" s="297">
        <v>10.187205804219181</v>
      </c>
      <c r="F27" s="297">
        <v>11.33789322163682</v>
      </c>
      <c r="G27" s="297">
        <v>10.577181941982611</v>
      </c>
      <c r="H27" s="297">
        <v>12.9686866546694</v>
      </c>
      <c r="I27" s="297">
        <v>13.532159064633429</v>
      </c>
      <c r="J27" s="297">
        <v>11.066410075155041</v>
      </c>
      <c r="K27" s="297">
        <v>5.995080785917799</v>
      </c>
      <c r="L27" s="297">
        <v>5.6718061838217819</v>
      </c>
      <c r="M27" s="297">
        <v>6.030808944536016</v>
      </c>
      <c r="N27" s="297">
        <v>7.1794587924126656</v>
      </c>
      <c r="O27" s="297">
        <v>6.1299502357781437</v>
      </c>
      <c r="P27" s="297">
        <v>4.8526715317735301</v>
      </c>
      <c r="Q27" s="297">
        <v>5.0517419335469009</v>
      </c>
      <c r="R27" s="297">
        <v>5.3098849260461893</v>
      </c>
      <c r="S27" s="297">
        <v>7.9659089915034134</v>
      </c>
      <c r="T27" s="297">
        <v>7.8179027252858306</v>
      </c>
      <c r="U27" s="297">
        <v>8.1739837728639362</v>
      </c>
      <c r="V27" s="297">
        <v>7.455098291902055</v>
      </c>
      <c r="W27" s="297">
        <v>9.2447141722673774</v>
      </c>
      <c r="DA27" s="122" t="s">
        <v>1715</v>
      </c>
    </row>
    <row r="28" spans="1:105" ht="12" customHeight="1" x14ac:dyDescent="0.25">
      <c r="A28" s="18" t="s">
        <v>160</v>
      </c>
      <c r="B28" s="297">
        <v>9.5705669417335262</v>
      </c>
      <c r="C28" s="297">
        <v>9.5183013374498078</v>
      </c>
      <c r="D28" s="297">
        <v>7.7178029365328262</v>
      </c>
      <c r="E28" s="297">
        <v>9.2331576619637268</v>
      </c>
      <c r="F28" s="297">
        <v>7.3704753827407226</v>
      </c>
      <c r="G28" s="297">
        <v>7.7065337517505661</v>
      </c>
      <c r="H28" s="297">
        <v>9.6084553211198465</v>
      </c>
      <c r="I28" s="297">
        <v>10.784906026331729</v>
      </c>
      <c r="J28" s="297">
        <v>8.2264100719871855</v>
      </c>
      <c r="K28" s="297">
        <v>7.7404658568110403</v>
      </c>
      <c r="L28" s="297">
        <v>6.9723660690704463</v>
      </c>
      <c r="M28" s="297">
        <v>7.8855711306939096</v>
      </c>
      <c r="N28" s="297">
        <v>6.8719022920055268</v>
      </c>
      <c r="O28" s="297">
        <v>5.3222444091717636</v>
      </c>
      <c r="P28" s="297">
        <v>5.2623230667206133</v>
      </c>
      <c r="Q28" s="297">
        <v>4.6915208394502237</v>
      </c>
      <c r="R28" s="297">
        <v>5.3104928898390771</v>
      </c>
      <c r="S28" s="297">
        <v>4.0560079294365066</v>
      </c>
      <c r="T28" s="297">
        <v>5.8148293849453792</v>
      </c>
      <c r="U28" s="297">
        <v>4.4255569050051227</v>
      </c>
      <c r="V28" s="297">
        <v>4.0356138694322086</v>
      </c>
      <c r="W28" s="297">
        <v>4.3085385384026358</v>
      </c>
      <c r="DA28" s="122" t="s">
        <v>1716</v>
      </c>
    </row>
    <row r="29" spans="1:105" ht="12" customHeight="1" x14ac:dyDescent="0.25">
      <c r="A29" s="18" t="s">
        <v>70</v>
      </c>
      <c r="B29" s="297">
        <v>8.7670812110811607</v>
      </c>
      <c r="C29" s="297">
        <v>7.7072990013707043</v>
      </c>
      <c r="D29" s="297">
        <v>7.4015298019050837</v>
      </c>
      <c r="E29" s="297">
        <v>7.5591879860677977</v>
      </c>
      <c r="F29" s="297">
        <v>6.3735008186793083</v>
      </c>
      <c r="G29" s="297">
        <v>6.5954520808401069</v>
      </c>
      <c r="H29" s="297">
        <v>8.783782290464563</v>
      </c>
      <c r="I29" s="297">
        <v>8.0977690675356104</v>
      </c>
      <c r="J29" s="297">
        <v>7.8640441862474741</v>
      </c>
      <c r="K29" s="297">
        <v>6.9500413464611714</v>
      </c>
      <c r="L29" s="297">
        <v>5.2837006802754223</v>
      </c>
      <c r="M29" s="297">
        <v>5.6204848023433618</v>
      </c>
      <c r="N29" s="297">
        <v>4.7768206282642014</v>
      </c>
      <c r="O29" s="297">
        <v>6.11978871095475</v>
      </c>
      <c r="P29" s="297">
        <v>3.5937512805732261</v>
      </c>
      <c r="Q29" s="297">
        <v>2.7005976269716991</v>
      </c>
      <c r="R29" s="297">
        <v>1.311497725497222</v>
      </c>
      <c r="S29" s="297">
        <v>1.504609253642563</v>
      </c>
      <c r="T29" s="297">
        <v>2.0919093092088219</v>
      </c>
      <c r="U29" s="297">
        <v>1.093570259573154</v>
      </c>
      <c r="V29" s="297">
        <v>0.99739294825664149</v>
      </c>
      <c r="W29" s="297">
        <v>1.6491437502760531</v>
      </c>
      <c r="DA29" s="122" t="s">
        <v>1717</v>
      </c>
    </row>
    <row r="30" spans="1:105" ht="12" customHeight="1" x14ac:dyDescent="0.25">
      <c r="A30" s="18" t="s">
        <v>34</v>
      </c>
      <c r="B30" s="297">
        <v>31.870631890236691</v>
      </c>
      <c r="C30" s="297">
        <v>18.053603287575481</v>
      </c>
      <c r="D30" s="297">
        <v>33.844720075665848</v>
      </c>
      <c r="E30" s="297">
        <v>39.871513791581243</v>
      </c>
      <c r="F30" s="297">
        <v>43.413484639153609</v>
      </c>
      <c r="G30" s="297">
        <v>43.352959111435489</v>
      </c>
      <c r="H30" s="297">
        <v>51.577009191112239</v>
      </c>
      <c r="I30" s="297">
        <v>48.314664880734398</v>
      </c>
      <c r="J30" s="297">
        <v>39.00466687045185</v>
      </c>
      <c r="K30" s="297">
        <v>29.321504702483491</v>
      </c>
      <c r="L30" s="297">
        <v>33.161155845061813</v>
      </c>
      <c r="M30" s="297">
        <v>47.080383292908238</v>
      </c>
      <c r="N30" s="297">
        <v>52.534034479853638</v>
      </c>
      <c r="O30" s="297">
        <v>54.029496159639038</v>
      </c>
      <c r="P30" s="297">
        <v>46.786308998322298</v>
      </c>
      <c r="Q30" s="297">
        <v>47.215138399224948</v>
      </c>
      <c r="R30" s="297">
        <v>57.163921323013547</v>
      </c>
      <c r="S30" s="297">
        <v>55.995932180310469</v>
      </c>
      <c r="T30" s="297">
        <v>54.472212326774908</v>
      </c>
      <c r="U30" s="297">
        <v>59.869177464303583</v>
      </c>
      <c r="V30" s="297">
        <v>60.443316731180552</v>
      </c>
      <c r="W30" s="297">
        <v>59.899914785730317</v>
      </c>
      <c r="DA30" s="122" t="s">
        <v>1718</v>
      </c>
    </row>
    <row r="31" spans="1:105" ht="12" customHeight="1" x14ac:dyDescent="0.25">
      <c r="A31" s="18" t="s">
        <v>162</v>
      </c>
      <c r="B31" s="297">
        <v>22.488281194333279</v>
      </c>
      <c r="C31" s="297">
        <v>24.9618031010782</v>
      </c>
      <c r="D31" s="297">
        <v>20.178886015147111</v>
      </c>
      <c r="E31" s="297">
        <v>22.96346626185948</v>
      </c>
      <c r="F31" s="297">
        <v>19.46049862151142</v>
      </c>
      <c r="G31" s="297">
        <v>20.93445573889219</v>
      </c>
      <c r="H31" s="297">
        <v>27.337076897608011</v>
      </c>
      <c r="I31" s="297">
        <v>26.022490435134529</v>
      </c>
      <c r="J31" s="297">
        <v>24.69979951312272</v>
      </c>
      <c r="K31" s="297">
        <v>15.47207613839687</v>
      </c>
      <c r="L31" s="297">
        <v>13.504727700418361</v>
      </c>
      <c r="M31" s="297">
        <v>14.997832647949551</v>
      </c>
      <c r="N31" s="297">
        <v>9.3238964970569604</v>
      </c>
      <c r="O31" s="297">
        <v>9.9474483782137639</v>
      </c>
      <c r="P31" s="297">
        <v>7.8978973199140166</v>
      </c>
      <c r="Q31" s="297">
        <v>7.7798408152054996</v>
      </c>
      <c r="R31" s="297">
        <v>8.4017648262750857</v>
      </c>
      <c r="S31" s="297">
        <v>9.3664472369262022</v>
      </c>
      <c r="T31" s="297">
        <v>10.974882843166791</v>
      </c>
      <c r="U31" s="297">
        <v>12.55138431434461</v>
      </c>
      <c r="V31" s="297">
        <v>10.62888142577156</v>
      </c>
      <c r="W31" s="297">
        <v>13.048495765018171</v>
      </c>
      <c r="DA31" s="122" t="s">
        <v>1719</v>
      </c>
    </row>
    <row r="32" spans="1:105" ht="12" customHeight="1" x14ac:dyDescent="0.25">
      <c r="A32" s="18" t="s">
        <v>73</v>
      </c>
      <c r="B32" s="297">
        <v>4.4217761293725646</v>
      </c>
      <c r="C32" s="297">
        <v>4.4998549116512994</v>
      </c>
      <c r="D32" s="297">
        <v>3.2798943584622191</v>
      </c>
      <c r="E32" s="297">
        <v>3.7564284014403579</v>
      </c>
      <c r="F32" s="297">
        <v>3.0932547178955101</v>
      </c>
      <c r="G32" s="297">
        <v>2.896224099060257</v>
      </c>
      <c r="H32" s="297">
        <v>3.7131841163155541</v>
      </c>
      <c r="I32" s="297">
        <v>0.2904637595522237</v>
      </c>
      <c r="J32" s="297">
        <v>5.6388184422996677</v>
      </c>
      <c r="K32" s="297">
        <v>2.850417628616932</v>
      </c>
      <c r="L32" s="297">
        <v>5.5331002252981243</v>
      </c>
      <c r="M32" s="297">
        <v>2.9702652252898001</v>
      </c>
      <c r="N32" s="297">
        <v>4.312140445308617</v>
      </c>
      <c r="O32" s="297">
        <v>11.53630287812685</v>
      </c>
      <c r="P32" s="297">
        <v>11.299704193557639</v>
      </c>
      <c r="Q32" s="297">
        <v>11.87942035044926</v>
      </c>
      <c r="R32" s="297">
        <v>15.01995383514266</v>
      </c>
      <c r="S32" s="297">
        <v>14.97738360781163</v>
      </c>
      <c r="T32" s="297">
        <v>12.811069079257511</v>
      </c>
      <c r="U32" s="297">
        <v>12.47857262410254</v>
      </c>
      <c r="V32" s="297">
        <v>14.315856989530181</v>
      </c>
      <c r="W32" s="297">
        <v>13.67551120342344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11.021944891602651</v>
      </c>
      <c r="C33" s="263">
        <f t="shared" si="1"/>
        <v>10.432929227334469</v>
      </c>
      <c r="D33" s="263">
        <f t="shared" si="1"/>
        <v>8.623474932635979</v>
      </c>
      <c r="E33" s="263">
        <f t="shared" si="1"/>
        <v>9.3456197179486598</v>
      </c>
      <c r="F33" s="263">
        <f t="shared" si="1"/>
        <v>7.7594452458561598</v>
      </c>
      <c r="G33" s="263">
        <f t="shared" si="1"/>
        <v>8.3944477041464953</v>
      </c>
      <c r="H33" s="263">
        <f t="shared" si="1"/>
        <v>10.85578389163094</v>
      </c>
      <c r="I33" s="263">
        <f t="shared" si="1"/>
        <v>9.9225841441052047</v>
      </c>
      <c r="J33" s="263">
        <f t="shared" si="1"/>
        <v>7.6428026816846248</v>
      </c>
      <c r="K33" s="263">
        <f t="shared" si="1"/>
        <v>6.1555691795923844</v>
      </c>
      <c r="L33" s="263">
        <f t="shared" si="1"/>
        <v>6.4760474142936966</v>
      </c>
      <c r="M33" s="263">
        <f t="shared" si="1"/>
        <v>7.81331629662228</v>
      </c>
      <c r="N33" s="263">
        <f t="shared" si="1"/>
        <v>7.4014848070086732</v>
      </c>
      <c r="O33" s="263">
        <f t="shared" si="1"/>
        <v>7.4170066314338419</v>
      </c>
      <c r="P33" s="263">
        <f t="shared" si="1"/>
        <v>8.3740925473527952</v>
      </c>
      <c r="Q33" s="263">
        <f t="shared" si="1"/>
        <v>27.875190868905619</v>
      </c>
      <c r="R33" s="263">
        <f t="shared" si="1"/>
        <v>36.841206532149393</v>
      </c>
      <c r="S33" s="263">
        <f t="shared" si="1"/>
        <v>35.884954233026207</v>
      </c>
      <c r="T33" s="263">
        <f t="shared" si="1"/>
        <v>22.694876442034289</v>
      </c>
      <c r="U33" s="263">
        <f t="shared" si="1"/>
        <v>26.46763342703294</v>
      </c>
      <c r="V33" s="263">
        <f t="shared" si="1"/>
        <v>24.937972314380719</v>
      </c>
      <c r="W33" s="263">
        <f t="shared" si="1"/>
        <v>30.56288772335332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11.021944891602651</v>
      </c>
      <c r="C35" s="264">
        <v>10.432929227334469</v>
      </c>
      <c r="D35" s="264">
        <v>8.623474932635979</v>
      </c>
      <c r="E35" s="264">
        <v>9.3456197179486598</v>
      </c>
      <c r="F35" s="264">
        <v>7.7594452458561598</v>
      </c>
      <c r="G35" s="264">
        <v>8.3944477041464953</v>
      </c>
      <c r="H35" s="264">
        <v>10.85578389163094</v>
      </c>
      <c r="I35" s="264">
        <v>9.9225841441052047</v>
      </c>
      <c r="J35" s="264">
        <v>7.6428026816846248</v>
      </c>
      <c r="K35" s="264">
        <v>6.1555691795923844</v>
      </c>
      <c r="L35" s="264">
        <v>6.4760474142936966</v>
      </c>
      <c r="M35" s="264">
        <v>7.81331629662228</v>
      </c>
      <c r="N35" s="264">
        <v>7.4014848070086732</v>
      </c>
      <c r="O35" s="264">
        <v>7.4170066314338419</v>
      </c>
      <c r="P35" s="264">
        <v>8.3740925473527952</v>
      </c>
      <c r="Q35" s="264">
        <v>27.875190868905619</v>
      </c>
      <c r="R35" s="264">
        <v>36.841206532149393</v>
      </c>
      <c r="S35" s="264">
        <v>35.884954233026207</v>
      </c>
      <c r="T35" s="264">
        <v>22.694876442034289</v>
      </c>
      <c r="U35" s="264">
        <v>26.46763342703294</v>
      </c>
      <c r="V35" s="264">
        <v>24.937972314380719</v>
      </c>
      <c r="W35" s="264">
        <v>30.56288772335332</v>
      </c>
      <c r="DA35" s="72" t="s">
        <v>1722</v>
      </c>
    </row>
    <row r="36" spans="1:105" ht="12" customHeight="1" x14ac:dyDescent="0.25">
      <c r="A36" s="64" t="s">
        <v>30</v>
      </c>
      <c r="B36" s="231">
        <v>0.32250463846088778</v>
      </c>
      <c r="C36" s="231">
        <v>0.41814526831936372</v>
      </c>
      <c r="D36" s="231">
        <v>0.3578442991512592</v>
      </c>
      <c r="E36" s="231">
        <v>0.36833764712794143</v>
      </c>
      <c r="F36" s="231">
        <v>0.35906475949594041</v>
      </c>
      <c r="G36" s="231">
        <v>0.3779992976007428</v>
      </c>
      <c r="H36" s="231">
        <v>0.41828036005263652</v>
      </c>
      <c r="I36" s="231">
        <v>0.26300012679925278</v>
      </c>
      <c r="J36" s="231">
        <v>0.25660685718914472</v>
      </c>
      <c r="K36" s="231">
        <v>0.12465399535534449</v>
      </c>
      <c r="L36" s="231">
        <v>0.14307440988059189</v>
      </c>
      <c r="M36" s="231">
        <v>0.13666577862112719</v>
      </c>
      <c r="N36" s="231">
        <v>8.5285437924712049E-2</v>
      </c>
      <c r="O36" s="231">
        <v>8.4452402740491372E-2</v>
      </c>
      <c r="P36" s="231">
        <v>7.5102443049382003E-2</v>
      </c>
      <c r="Q36" s="231">
        <v>3.6310615621737617E-2</v>
      </c>
      <c r="R36" s="231">
        <v>4.2810655791313858E-2</v>
      </c>
      <c r="S36" s="231">
        <v>5.9540168458572559E-2</v>
      </c>
      <c r="T36" s="231">
        <v>6.8295613134012279E-2</v>
      </c>
      <c r="U36" s="231">
        <v>6.4441400207227856E-2</v>
      </c>
      <c r="V36" s="231">
        <v>4.5401045783177822E-2</v>
      </c>
      <c r="W36" s="231">
        <v>4.201210149622539E-2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4.6650705366207579E-2</v>
      </c>
      <c r="C38" s="231">
        <v>5.5307954328325991E-2</v>
      </c>
      <c r="D38" s="231">
        <v>5.2453560032183308E-2</v>
      </c>
      <c r="E38" s="231">
        <v>5.7476584933028582E-2</v>
      </c>
      <c r="F38" s="231">
        <v>7.2475937954588315E-2</v>
      </c>
      <c r="G38" s="231">
        <v>6.4590687377279993E-2</v>
      </c>
      <c r="H38" s="231">
        <v>7.4085448565066422E-2</v>
      </c>
      <c r="I38" s="231">
        <v>5.1094867674159043E-2</v>
      </c>
      <c r="J38" s="231">
        <v>4.0088046711128131E-2</v>
      </c>
      <c r="K38" s="231">
        <v>1.9706010947923541E-2</v>
      </c>
      <c r="L38" s="231">
        <v>1.7354826298395461E-2</v>
      </c>
      <c r="M38" s="231">
        <v>1.790312829614487E-2</v>
      </c>
      <c r="N38" s="231">
        <v>2.0008933350450901E-2</v>
      </c>
      <c r="O38" s="231">
        <v>1.943457582650044E-2</v>
      </c>
      <c r="P38" s="231">
        <v>1.4524591701495381E-2</v>
      </c>
      <c r="Q38" s="231">
        <v>9.5367086216556641E-3</v>
      </c>
      <c r="R38" s="231">
        <v>9.8361946410222157E-3</v>
      </c>
      <c r="S38" s="231">
        <v>1.6092378004119709E-2</v>
      </c>
      <c r="T38" s="231">
        <v>1.904928288520143E-2</v>
      </c>
      <c r="U38" s="231">
        <v>2.0642961800136479E-2</v>
      </c>
      <c r="V38" s="231">
        <v>1.792856703592182E-2</v>
      </c>
      <c r="W38" s="231">
        <v>1.8020180689002019E-2</v>
      </c>
      <c r="DA38" s="73" t="s">
        <v>1725</v>
      </c>
    </row>
    <row r="39" spans="1:105" ht="12" customHeight="1" x14ac:dyDescent="0.25">
      <c r="A39" s="64" t="s">
        <v>160</v>
      </c>
      <c r="B39" s="231">
        <v>4.3994189878180288E-2</v>
      </c>
      <c r="C39" s="231">
        <v>4.7702100529840738E-2</v>
      </c>
      <c r="D39" s="231">
        <v>4.2972592757874871E-2</v>
      </c>
      <c r="E39" s="231">
        <v>5.2093810683407252E-2</v>
      </c>
      <c r="F39" s="231">
        <v>4.7114759867020392E-2</v>
      </c>
      <c r="G39" s="231">
        <v>4.7060768648220321E-2</v>
      </c>
      <c r="H39" s="231">
        <v>5.4889653936257429E-2</v>
      </c>
      <c r="I39" s="231">
        <v>4.0721760929772782E-2</v>
      </c>
      <c r="J39" s="231">
        <v>2.9800152803943249E-2</v>
      </c>
      <c r="K39" s="231">
        <v>2.5443144198263719E-2</v>
      </c>
      <c r="L39" s="231">
        <v>2.133433303181188E-2</v>
      </c>
      <c r="M39" s="231">
        <v>2.340919650076077E-2</v>
      </c>
      <c r="N39" s="231">
        <v>1.91517827356096E-2</v>
      </c>
      <c r="O39" s="231">
        <v>1.6873801345646072E-2</v>
      </c>
      <c r="P39" s="231">
        <v>1.5750724821373512E-2</v>
      </c>
      <c r="Q39" s="231">
        <v>8.8566810868045288E-3</v>
      </c>
      <c r="R39" s="231">
        <v>9.8373208519071578E-3</v>
      </c>
      <c r="S39" s="231">
        <v>8.193768326730598E-3</v>
      </c>
      <c r="T39" s="231">
        <v>1.416854798215164E-2</v>
      </c>
      <c r="U39" s="231">
        <v>1.11765088692294E-2</v>
      </c>
      <c r="V39" s="231">
        <v>9.7051401545976811E-3</v>
      </c>
      <c r="W39" s="231">
        <v>8.3983822020645364E-3</v>
      </c>
      <c r="DA39" s="73" t="s">
        <v>1726</v>
      </c>
    </row>
    <row r="40" spans="1:105" ht="12" customHeight="1" x14ac:dyDescent="0.25">
      <c r="A40" s="64" t="s">
        <v>70</v>
      </c>
      <c r="B40" s="231">
        <v>4.0300709229234982E-2</v>
      </c>
      <c r="C40" s="231">
        <v>3.8626046680239938E-2</v>
      </c>
      <c r="D40" s="231">
        <v>4.1211589435247893E-2</v>
      </c>
      <c r="E40" s="231">
        <v>4.2649213008537662E-2</v>
      </c>
      <c r="F40" s="231">
        <v>4.0741735775619917E-2</v>
      </c>
      <c r="G40" s="231">
        <v>4.0275830159873627E-2</v>
      </c>
      <c r="H40" s="231">
        <v>5.0178593130912753E-2</v>
      </c>
      <c r="I40" s="231">
        <v>3.057564110689372E-2</v>
      </c>
      <c r="J40" s="231">
        <v>2.8487483161719701E-2</v>
      </c>
      <c r="K40" s="231">
        <v>2.2844995047204851E-2</v>
      </c>
      <c r="L40" s="231">
        <v>1.6167285084679319E-2</v>
      </c>
      <c r="M40" s="231">
        <v>1.6685035362304489E-2</v>
      </c>
      <c r="N40" s="231">
        <v>1.3312853843385311E-2</v>
      </c>
      <c r="O40" s="231">
        <v>1.9402359427166491E-2</v>
      </c>
      <c r="P40" s="231">
        <v>1.075650179190581E-2</v>
      </c>
      <c r="Q40" s="231">
        <v>5.0982043444727223E-3</v>
      </c>
      <c r="R40" s="231">
        <v>2.429458844949813E-3</v>
      </c>
      <c r="S40" s="231">
        <v>3.0395452526432729E-3</v>
      </c>
      <c r="T40" s="231">
        <v>5.0971946827143722E-3</v>
      </c>
      <c r="U40" s="231">
        <v>2.7617535979306768E-3</v>
      </c>
      <c r="V40" s="231">
        <v>2.3986036982770109E-3</v>
      </c>
      <c r="W40" s="231">
        <v>3.2145794676120558E-3</v>
      </c>
      <c r="DA40" s="73" t="s">
        <v>1727</v>
      </c>
    </row>
    <row r="41" spans="1:105" ht="12" customHeight="1" x14ac:dyDescent="0.25">
      <c r="A41" s="64" t="s">
        <v>34</v>
      </c>
      <c r="B41" s="231">
        <v>0.1465036125292169</v>
      </c>
      <c r="C41" s="231">
        <v>9.047778258095418E-2</v>
      </c>
      <c r="D41" s="231">
        <v>0.18844681378574279</v>
      </c>
      <c r="E41" s="231">
        <v>0.2249565281091214</v>
      </c>
      <c r="F41" s="231">
        <v>0.27751478670616092</v>
      </c>
      <c r="G41" s="231">
        <v>0.2647394593575324</v>
      </c>
      <c r="H41" s="231">
        <v>0.29464092728251018</v>
      </c>
      <c r="I41" s="231">
        <v>0.1824270167836175</v>
      </c>
      <c r="J41" s="231">
        <v>0.14129432190165431</v>
      </c>
      <c r="K41" s="231">
        <v>9.6380668302916486E-2</v>
      </c>
      <c r="L41" s="231">
        <v>0.10146787123767349</v>
      </c>
      <c r="M41" s="231">
        <v>0.13976336343539389</v>
      </c>
      <c r="N41" s="231">
        <v>0.14641075670613901</v>
      </c>
      <c r="O41" s="231">
        <v>0.17129671524141271</v>
      </c>
      <c r="P41" s="231">
        <v>0.1400366851477936</v>
      </c>
      <c r="Q41" s="231">
        <v>8.9133020523953763E-2</v>
      </c>
      <c r="R41" s="231">
        <v>0.10589221130182171</v>
      </c>
      <c r="S41" s="231">
        <v>0.1131205124612578</v>
      </c>
      <c r="T41" s="231">
        <v>0.1327282544254928</v>
      </c>
      <c r="U41" s="231">
        <v>0.15119642731663921</v>
      </c>
      <c r="V41" s="231">
        <v>0.14535852023111909</v>
      </c>
      <c r="W41" s="231">
        <v>0.1167594008403989</v>
      </c>
      <c r="DA41" s="73" t="s">
        <v>1728</v>
      </c>
    </row>
    <row r="42" spans="1:105" ht="12" customHeight="1" x14ac:dyDescent="0.25">
      <c r="A42" s="64" t="s">
        <v>162</v>
      </c>
      <c r="B42" s="231">
        <v>0.103374619175717</v>
      </c>
      <c r="C42" s="231">
        <v>0.12509904852967699</v>
      </c>
      <c r="D42" s="231">
        <v>0.11235568699633711</v>
      </c>
      <c r="E42" s="231">
        <v>0.129560710200815</v>
      </c>
      <c r="F42" s="231">
        <v>0.12439858649986429</v>
      </c>
      <c r="G42" s="231">
        <v>0.12783848225937161</v>
      </c>
      <c r="H42" s="231">
        <v>0.15616690096277391</v>
      </c>
      <c r="I42" s="231">
        <v>9.8255991448566837E-2</v>
      </c>
      <c r="J42" s="231">
        <v>8.9474970646584467E-2</v>
      </c>
      <c r="K42" s="231">
        <v>5.0857179854279261E-2</v>
      </c>
      <c r="L42" s="231">
        <v>4.1322322352341949E-2</v>
      </c>
      <c r="M42" s="231">
        <v>4.4522737252955483E-2</v>
      </c>
      <c r="N42" s="231">
        <v>2.5985416027915011E-2</v>
      </c>
      <c r="O42" s="231">
        <v>3.1537685030171098E-2</v>
      </c>
      <c r="P42" s="231">
        <v>2.3639294998843811E-2</v>
      </c>
      <c r="Q42" s="231">
        <v>1.4686829999129861E-2</v>
      </c>
      <c r="R42" s="231">
        <v>1.5563688349244849E-2</v>
      </c>
      <c r="S42" s="231">
        <v>1.892168359606277E-2</v>
      </c>
      <c r="T42" s="231">
        <v>2.6741653773107589E-2</v>
      </c>
      <c r="U42" s="231">
        <v>3.169785433144641E-2</v>
      </c>
      <c r="V42" s="231">
        <v>2.5561113441764031E-2</v>
      </c>
      <c r="W42" s="231">
        <v>2.5434669695973411E-2</v>
      </c>
      <c r="DA42" s="73" t="s">
        <v>1729</v>
      </c>
    </row>
    <row r="43" spans="1:105" ht="12" customHeight="1" x14ac:dyDescent="0.25">
      <c r="A43" s="64" t="s">
        <v>36</v>
      </c>
      <c r="B43" s="231">
        <v>10.298290300462609</v>
      </c>
      <c r="C43" s="231">
        <v>9.635019467662973</v>
      </c>
      <c r="D43" s="231">
        <v>7.8099279956333456</v>
      </c>
      <c r="E43" s="231">
        <v>8.4493513184901978</v>
      </c>
      <c r="F43" s="231">
        <v>6.8183614701405908</v>
      </c>
      <c r="G43" s="231">
        <v>7.454257078004825</v>
      </c>
      <c r="H43" s="231">
        <v>9.7863299206030625</v>
      </c>
      <c r="I43" s="231">
        <v>9.2554120032628422</v>
      </c>
      <c r="J43" s="231">
        <v>7.0366242415832856</v>
      </c>
      <c r="K43" s="231">
        <v>5.8063137773661149</v>
      </c>
      <c r="L43" s="231">
        <v>6.1183959583178193</v>
      </c>
      <c r="M43" s="231">
        <v>7.4255494938895277</v>
      </c>
      <c r="N43" s="231">
        <v>7.0793118221175586</v>
      </c>
      <c r="O43" s="231">
        <v>7.0374340554161474</v>
      </c>
      <c r="P43" s="231">
        <v>8.0604610202502442</v>
      </c>
      <c r="Q43" s="231">
        <v>27.68914276795466</v>
      </c>
      <c r="R43" s="231">
        <v>36.627013576536108</v>
      </c>
      <c r="S43" s="231">
        <v>35.635789527147537</v>
      </c>
      <c r="T43" s="231">
        <v>22.397580147459671</v>
      </c>
      <c r="U43" s="231">
        <v>26.154202548634689</v>
      </c>
      <c r="V43" s="231">
        <v>24.657191501401751</v>
      </c>
      <c r="W43" s="231">
        <v>30.322391534740941</v>
      </c>
      <c r="DA43" s="73" t="s">
        <v>1730</v>
      </c>
    </row>
    <row r="44" spans="1:105" ht="12" customHeight="1" x14ac:dyDescent="0.25">
      <c r="A44" s="64" t="s">
        <v>73</v>
      </c>
      <c r="B44" s="231">
        <v>2.03261165005953E-2</v>
      </c>
      <c r="C44" s="231">
        <v>2.25515587030993E-2</v>
      </c>
      <c r="D44" s="231">
        <v>1.8262394843987419E-2</v>
      </c>
      <c r="E44" s="231">
        <v>2.119390539560969E-2</v>
      </c>
      <c r="F44" s="231">
        <v>1.9773209416375809E-2</v>
      </c>
      <c r="G44" s="231">
        <v>1.7686100738651091E-2</v>
      </c>
      <c r="H44" s="231">
        <v>2.1212087097722411E-2</v>
      </c>
      <c r="I44" s="231">
        <v>1.0967361000985729E-3</v>
      </c>
      <c r="J44" s="231">
        <v>2.04266076871648E-2</v>
      </c>
      <c r="K44" s="231">
        <v>9.3694085203357737E-3</v>
      </c>
      <c r="L44" s="231">
        <v>1.6930408090383191E-2</v>
      </c>
      <c r="M44" s="231">
        <v>8.8175632640659172E-3</v>
      </c>
      <c r="N44" s="231">
        <v>1.2017804302901889E-2</v>
      </c>
      <c r="O44" s="231">
        <v>3.6575036406306313E-2</v>
      </c>
      <c r="P44" s="231">
        <v>3.3821285591756692E-2</v>
      </c>
      <c r="Q44" s="231">
        <v>2.2426040753205759E-2</v>
      </c>
      <c r="R44" s="231">
        <v>2.7823425833003831E-2</v>
      </c>
      <c r="S44" s="231">
        <v>3.025664977928939E-2</v>
      </c>
      <c r="T44" s="231">
        <v>3.1215747691937541E-2</v>
      </c>
      <c r="U44" s="231">
        <v>3.1513972275641497E-2</v>
      </c>
      <c r="V44" s="231">
        <v>3.4427822634110219E-2</v>
      </c>
      <c r="W44" s="231">
        <v>2.6656874221101051E-2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946.0343383670106</v>
      </c>
      <c r="C46" s="281">
        <v>947.33314826049764</v>
      </c>
      <c r="D46" s="281">
        <v>941.59273292416503</v>
      </c>
      <c r="E46" s="281">
        <v>988.93146050124767</v>
      </c>
      <c r="F46" s="281">
        <v>1061.5049291065261</v>
      </c>
      <c r="G46" s="281">
        <v>1056.7829618250059</v>
      </c>
      <c r="H46" s="281">
        <v>1131.006607202143</v>
      </c>
      <c r="I46" s="281">
        <v>1136.2366978063269</v>
      </c>
      <c r="J46" s="281">
        <v>1087.6282482035199</v>
      </c>
      <c r="K46" s="281">
        <v>771.24638326717184</v>
      </c>
      <c r="L46" s="281">
        <v>942.25697575631239</v>
      </c>
      <c r="M46" s="281">
        <v>999.39324466437336</v>
      </c>
      <c r="N46" s="281">
        <v>903.53280249578302</v>
      </c>
      <c r="O46" s="281">
        <v>885.672890856815</v>
      </c>
      <c r="P46" s="281">
        <v>857.91630527799987</v>
      </c>
      <c r="Q46" s="281">
        <v>821.58634208499996</v>
      </c>
      <c r="R46" s="281">
        <v>939.57146553599989</v>
      </c>
      <c r="S46" s="281">
        <v>1000.169101521</v>
      </c>
      <c r="T46" s="281">
        <v>910.75072434700007</v>
      </c>
      <c r="U46" s="281">
        <v>845.37107453900001</v>
      </c>
      <c r="V46" s="281">
        <v>835.07378454800005</v>
      </c>
      <c r="W46" s="281">
        <v>931.73082199498481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477.95450483108925</v>
      </c>
      <c r="C48" s="225">
        <f t="shared" si="2"/>
        <v>511.7815527814513</v>
      </c>
      <c r="D48" s="225">
        <f t="shared" si="2"/>
        <v>590.43504597168646</v>
      </c>
      <c r="E48" s="225">
        <f t="shared" si="2"/>
        <v>587.89181426019115</v>
      </c>
      <c r="F48" s="225">
        <f t="shared" si="2"/>
        <v>655.17503193253094</v>
      </c>
      <c r="G48" s="225">
        <f t="shared" si="2"/>
        <v>607.19548837618356</v>
      </c>
      <c r="H48" s="225">
        <f t="shared" si="2"/>
        <v>585.59506871841529</v>
      </c>
      <c r="I48" s="225">
        <f t="shared" si="2"/>
        <v>591.77959982833397</v>
      </c>
      <c r="J48" s="225">
        <f t="shared" si="2"/>
        <v>617.55924395204681</v>
      </c>
      <c r="K48" s="225">
        <f t="shared" si="2"/>
        <v>493.65831809804325</v>
      </c>
      <c r="L48" s="225">
        <f t="shared" si="2"/>
        <v>636.58631733334789</v>
      </c>
      <c r="M48" s="225">
        <f t="shared" si="2"/>
        <v>662.87930274101609</v>
      </c>
      <c r="N48" s="225">
        <f t="shared" si="2"/>
        <v>577.89009661581201</v>
      </c>
      <c r="O48" s="225">
        <f t="shared" si="2"/>
        <v>508.55657657954555</v>
      </c>
      <c r="P48" s="225">
        <f t="shared" si="2"/>
        <v>506.85173092444683</v>
      </c>
      <c r="Q48" s="225">
        <f t="shared" si="2"/>
        <v>512.74310198304795</v>
      </c>
      <c r="R48" s="225">
        <f t="shared" si="2"/>
        <v>540.58028821687208</v>
      </c>
      <c r="S48" s="225">
        <f t="shared" si="2"/>
        <v>571.99310302272215</v>
      </c>
      <c r="T48" s="225">
        <f t="shared" si="2"/>
        <v>530.22675870649891</v>
      </c>
      <c r="U48" s="225">
        <f t="shared" si="2"/>
        <v>483.46397768746328</v>
      </c>
      <c r="V48" s="225">
        <f t="shared" si="2"/>
        <v>482.17354897443596</v>
      </c>
      <c r="W48" s="225">
        <f t="shared" si="2"/>
        <v>452.50813538736173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1.2405343220340499</v>
      </c>
      <c r="C53" s="262">
        <v>1.3667542883417569</v>
      </c>
      <c r="D53" s="262">
        <v>1.491171407894903</v>
      </c>
      <c r="E53" s="262">
        <v>1.518445487903435</v>
      </c>
      <c r="F53" s="262">
        <v>1.7466238401061791</v>
      </c>
      <c r="G53" s="262">
        <v>1.534600080132517</v>
      </c>
      <c r="H53" s="262">
        <v>1.3940750924776379</v>
      </c>
      <c r="I53" s="262">
        <v>1.4303682706175771</v>
      </c>
      <c r="J53" s="262">
        <v>1.5309763542627051</v>
      </c>
      <c r="K53" s="262">
        <v>1.047643668370364</v>
      </c>
      <c r="L53" s="262">
        <v>1.007187242760109</v>
      </c>
      <c r="M53" s="262">
        <v>0.91785778634230675</v>
      </c>
      <c r="N53" s="262">
        <v>0.69973473756601323</v>
      </c>
      <c r="O53" s="262">
        <v>0.60801969194071515</v>
      </c>
      <c r="P53" s="262">
        <v>0.63699693265722246</v>
      </c>
      <c r="Q53" s="262">
        <v>0.57504995830564831</v>
      </c>
      <c r="R53" s="262">
        <v>0.52526595439357759</v>
      </c>
      <c r="S53" s="262">
        <v>0.42455135613371092</v>
      </c>
      <c r="T53" s="262">
        <v>0.48943521891194169</v>
      </c>
      <c r="U53" s="262">
        <v>0.42186227721145758</v>
      </c>
      <c r="V53" s="262">
        <v>0.42926377823334522</v>
      </c>
      <c r="W53" s="262">
        <v>0.4385524763135128</v>
      </c>
      <c r="DA53" s="68" t="s">
        <v>1738</v>
      </c>
    </row>
    <row r="54" spans="1:105" ht="12" customHeight="1" x14ac:dyDescent="0.25">
      <c r="A54" s="37" t="s">
        <v>160</v>
      </c>
      <c r="B54" s="228">
        <v>0.37033822057967131</v>
      </c>
      <c r="C54" s="228">
        <v>0.37729523684830191</v>
      </c>
      <c r="D54" s="228">
        <v>0.41254240209865572</v>
      </c>
      <c r="E54" s="228">
        <v>0.43545082938140028</v>
      </c>
      <c r="F54" s="228">
        <v>0.47979801308631198</v>
      </c>
      <c r="G54" s="228">
        <v>0.41292034679333123</v>
      </c>
      <c r="H54" s="228">
        <v>0.36255826986212608</v>
      </c>
      <c r="I54" s="228">
        <v>0.41911107181425128</v>
      </c>
      <c r="J54" s="228">
        <v>0.38250498491561791</v>
      </c>
      <c r="K54" s="228">
        <v>0.34934778133300431</v>
      </c>
      <c r="L54" s="228">
        <v>0.34294310685263379</v>
      </c>
      <c r="M54" s="228">
        <v>0.31629179522752687</v>
      </c>
      <c r="N54" s="228">
        <v>0.29689852346912982</v>
      </c>
      <c r="O54" s="228">
        <v>0.2119249844221576</v>
      </c>
      <c r="P54" s="228">
        <v>0.25471333713808608</v>
      </c>
      <c r="Q54" s="228">
        <v>0.21632432270206731</v>
      </c>
      <c r="R54" s="228">
        <v>0.20342537121393231</v>
      </c>
      <c r="S54" s="228">
        <v>0.12829125861017759</v>
      </c>
      <c r="T54" s="228">
        <v>0.1695075087821403</v>
      </c>
      <c r="U54" s="228">
        <v>0.1099712539350986</v>
      </c>
      <c r="V54" s="228">
        <v>0.11813177488965119</v>
      </c>
      <c r="W54" s="228">
        <v>0.10886192953690731</v>
      </c>
      <c r="DA54" s="69" t="s">
        <v>1739</v>
      </c>
    </row>
    <row r="55" spans="1:105" ht="12" customHeight="1" x14ac:dyDescent="0.25">
      <c r="A55" s="37" t="s">
        <v>162</v>
      </c>
      <c r="B55" s="228">
        <v>0.87019610145437876</v>
      </c>
      <c r="C55" s="228">
        <v>0.98945905149345514</v>
      </c>
      <c r="D55" s="228">
        <v>1.0786290057962471</v>
      </c>
      <c r="E55" s="228">
        <v>1.082994658522034</v>
      </c>
      <c r="F55" s="228">
        <v>1.2668258270198669</v>
      </c>
      <c r="G55" s="228">
        <v>1.121679733339185</v>
      </c>
      <c r="H55" s="228">
        <v>1.031516822615512</v>
      </c>
      <c r="I55" s="228">
        <v>1.0112571988033261</v>
      </c>
      <c r="J55" s="228">
        <v>1.1484713693470869</v>
      </c>
      <c r="K55" s="228">
        <v>0.69829588703736023</v>
      </c>
      <c r="L55" s="228">
        <v>0.66424413590747489</v>
      </c>
      <c r="M55" s="228">
        <v>0.60156599111477982</v>
      </c>
      <c r="N55" s="228">
        <v>0.40283621409688353</v>
      </c>
      <c r="O55" s="228">
        <v>0.39609470751855758</v>
      </c>
      <c r="P55" s="228">
        <v>0.38228359551913638</v>
      </c>
      <c r="Q55" s="228">
        <v>0.35872563560358101</v>
      </c>
      <c r="R55" s="228">
        <v>0.32184058317964531</v>
      </c>
      <c r="S55" s="228">
        <v>0.29626009752353322</v>
      </c>
      <c r="T55" s="228">
        <v>0.31992771012980148</v>
      </c>
      <c r="U55" s="228">
        <v>0.31189102327635898</v>
      </c>
      <c r="V55" s="228">
        <v>0.31113200334369401</v>
      </c>
      <c r="W55" s="228">
        <v>0.32969054677660548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79.772686724840725</v>
      </c>
      <c r="C60" s="263">
        <f t="shared" si="3"/>
        <v>87.061474982031584</v>
      </c>
      <c r="D60" s="263">
        <f t="shared" si="3"/>
        <v>98.107953358235449</v>
      </c>
      <c r="E60" s="263">
        <f t="shared" si="3"/>
        <v>98.465812742148302</v>
      </c>
      <c r="F60" s="263">
        <f t="shared" si="3"/>
        <v>110.0358850228035</v>
      </c>
      <c r="G60" s="263">
        <f t="shared" si="3"/>
        <v>103.12300972097106</v>
      </c>
      <c r="H60" s="263">
        <f t="shared" si="3"/>
        <v>96.323030896941958</v>
      </c>
      <c r="I60" s="263">
        <f t="shared" si="3"/>
        <v>93.197610010504505</v>
      </c>
      <c r="J60" s="263">
        <f t="shared" si="3"/>
        <v>97.446625143027873</v>
      </c>
      <c r="K60" s="263">
        <f t="shared" si="3"/>
        <v>75.895651907217385</v>
      </c>
      <c r="L60" s="263">
        <f t="shared" si="3"/>
        <v>85.459162549061929</v>
      </c>
      <c r="M60" s="263">
        <f t="shared" si="3"/>
        <v>86.031843323881503</v>
      </c>
      <c r="N60" s="263">
        <f t="shared" si="3"/>
        <v>77.611806133387944</v>
      </c>
      <c r="O60" s="263">
        <f t="shared" si="3"/>
        <v>70.290765788489566</v>
      </c>
      <c r="P60" s="263">
        <f t="shared" si="3"/>
        <v>76.223738677967148</v>
      </c>
      <c r="Q60" s="263">
        <f t="shared" si="3"/>
        <v>137.92651130721191</v>
      </c>
      <c r="R60" s="263">
        <f t="shared" si="3"/>
        <v>156.96774752381251</v>
      </c>
      <c r="S60" s="263">
        <f t="shared" si="3"/>
        <v>167.7745071819987</v>
      </c>
      <c r="T60" s="263">
        <f t="shared" si="3"/>
        <v>120.68188150631528</v>
      </c>
      <c r="U60" s="263">
        <f t="shared" si="3"/>
        <v>119.17741948762507</v>
      </c>
      <c r="V60" s="263">
        <f t="shared" si="3"/>
        <v>122.43668489214693</v>
      </c>
      <c r="W60" s="263">
        <f t="shared" si="3"/>
        <v>130.28858874850408</v>
      </c>
      <c r="DA60" s="70"/>
    </row>
    <row r="61" spans="1:105" ht="12" customHeight="1" x14ac:dyDescent="0.25">
      <c r="A61" s="60" t="s">
        <v>1501</v>
      </c>
      <c r="B61" s="264">
        <v>49.780153299176988</v>
      </c>
      <c r="C61" s="264">
        <v>56.518445510529183</v>
      </c>
      <c r="D61" s="264">
        <v>65.123849173253546</v>
      </c>
      <c r="E61" s="264">
        <v>65.380610038531955</v>
      </c>
      <c r="F61" s="264">
        <v>75.275870100620935</v>
      </c>
      <c r="G61" s="264">
        <v>69.89238771762453</v>
      </c>
      <c r="H61" s="264">
        <v>63.915814586964707</v>
      </c>
      <c r="I61" s="264">
        <v>62.635923240277378</v>
      </c>
      <c r="J61" s="264">
        <v>70.063689284478571</v>
      </c>
      <c r="K61" s="264">
        <v>50.744496495984507</v>
      </c>
      <c r="L61" s="264">
        <v>58.225404881502669</v>
      </c>
      <c r="M61" s="264">
        <v>57.222452566021687</v>
      </c>
      <c r="N61" s="264">
        <v>50.211764678842812</v>
      </c>
      <c r="O61" s="264">
        <v>45.61592047704444</v>
      </c>
      <c r="P61" s="264">
        <v>45.141889269352639</v>
      </c>
      <c r="Q61" s="264">
        <v>38.8623073205504</v>
      </c>
      <c r="R61" s="264">
        <v>41.34127449777241</v>
      </c>
      <c r="S61" s="264">
        <v>49.190180210037887</v>
      </c>
      <c r="T61" s="264">
        <v>47.707791048342159</v>
      </c>
      <c r="U61" s="264">
        <v>42.395829472437143</v>
      </c>
      <c r="V61" s="264">
        <v>41.855015462005873</v>
      </c>
      <c r="W61" s="264">
        <v>41.087465914137447</v>
      </c>
      <c r="DA61" s="72" t="s">
        <v>1745</v>
      </c>
    </row>
    <row r="62" spans="1:105" ht="12" customHeight="1" x14ac:dyDescent="0.25">
      <c r="A62" s="59" t="s">
        <v>30</v>
      </c>
      <c r="B62" s="232">
        <v>28.831920833126471</v>
      </c>
      <c r="C62" s="232">
        <v>34.506637842905967</v>
      </c>
      <c r="D62" s="232">
        <v>38.402685060337539</v>
      </c>
      <c r="E62" s="232">
        <v>37.042723521805101</v>
      </c>
      <c r="F62" s="232">
        <v>41.983674094000833</v>
      </c>
      <c r="G62" s="232">
        <v>40.165212214346766</v>
      </c>
      <c r="H62" s="232">
        <v>35.475976646076923</v>
      </c>
      <c r="I62" s="232">
        <v>34.060396280675242</v>
      </c>
      <c r="J62" s="232">
        <v>40.451162788620117</v>
      </c>
      <c r="K62" s="232">
        <v>25.97686198464309</v>
      </c>
      <c r="L62" s="232">
        <v>34.819037975583839</v>
      </c>
      <c r="M62" s="232">
        <v>32.695705801028737</v>
      </c>
      <c r="N62" s="232">
        <v>26.152538438144269</v>
      </c>
      <c r="O62" s="232">
        <v>22.43654974657904</v>
      </c>
      <c r="P62" s="232">
        <v>24.255418951982129</v>
      </c>
      <c r="Q62" s="232">
        <v>18.943918588155309</v>
      </c>
      <c r="R62" s="232">
        <v>21.991874306455031</v>
      </c>
      <c r="S62" s="232">
        <v>27.685599981712571</v>
      </c>
      <c r="T62" s="232">
        <v>24.433272056136001</v>
      </c>
      <c r="U62" s="232">
        <v>20.89991284537674</v>
      </c>
      <c r="V62" s="232">
        <v>18.815500206160781</v>
      </c>
      <c r="W62" s="232">
        <v>17.780926301534009</v>
      </c>
      <c r="DA62" s="71" t="s">
        <v>1746</v>
      </c>
    </row>
    <row r="63" spans="1:105" ht="12" customHeight="1" x14ac:dyDescent="0.25">
      <c r="A63" s="59" t="s">
        <v>33</v>
      </c>
      <c r="B63" s="297">
        <v>4.1705739500274666</v>
      </c>
      <c r="C63" s="297">
        <v>4.5641830589408787</v>
      </c>
      <c r="D63" s="297">
        <v>5.629145276275545</v>
      </c>
      <c r="E63" s="297">
        <v>5.7802650944126617</v>
      </c>
      <c r="F63" s="297">
        <v>8.4742545133473772</v>
      </c>
      <c r="G63" s="297">
        <v>6.8632367362734508</v>
      </c>
      <c r="H63" s="297">
        <v>6.2834737035649706</v>
      </c>
      <c r="I63" s="297">
        <v>6.6171505773413379</v>
      </c>
      <c r="J63" s="297">
        <v>6.3194262271579342</v>
      </c>
      <c r="K63" s="297">
        <v>4.1065697509560648</v>
      </c>
      <c r="L63" s="297">
        <v>4.2235250625727927</v>
      </c>
      <c r="M63" s="297">
        <v>4.2831162387153396</v>
      </c>
      <c r="N63" s="297">
        <v>6.1356828467701234</v>
      </c>
      <c r="O63" s="297">
        <v>5.1632021492015463</v>
      </c>
      <c r="P63" s="297">
        <v>4.690926719848596</v>
      </c>
      <c r="Q63" s="297">
        <v>4.9754769682133606</v>
      </c>
      <c r="R63" s="297">
        <v>5.0528624754932352</v>
      </c>
      <c r="S63" s="297">
        <v>7.4827994564133853</v>
      </c>
      <c r="T63" s="297">
        <v>6.8150250045361611</v>
      </c>
      <c r="U63" s="297">
        <v>6.6950144023236664</v>
      </c>
      <c r="V63" s="297">
        <v>7.4301142394729904</v>
      </c>
      <c r="W63" s="297">
        <v>7.6267430897323516</v>
      </c>
      <c r="DA63" s="122" t="s">
        <v>1747</v>
      </c>
    </row>
    <row r="64" spans="1:105" ht="12" customHeight="1" x14ac:dyDescent="0.25">
      <c r="A64" s="59" t="s">
        <v>160</v>
      </c>
      <c r="B64" s="297">
        <v>3.933081414700518</v>
      </c>
      <c r="C64" s="297">
        <v>3.936524533554985</v>
      </c>
      <c r="D64" s="297">
        <v>4.6116787379900428</v>
      </c>
      <c r="E64" s="297">
        <v>5.2389340090247023</v>
      </c>
      <c r="F64" s="297">
        <v>5.5088968520634198</v>
      </c>
      <c r="G64" s="297">
        <v>5.0005536299238118</v>
      </c>
      <c r="H64" s="297">
        <v>4.6554040474404976</v>
      </c>
      <c r="I64" s="297">
        <v>5.2737591095295251</v>
      </c>
      <c r="J64" s="297">
        <v>4.6976563502725348</v>
      </c>
      <c r="K64" s="297">
        <v>5.3021408853328929</v>
      </c>
      <c r="L64" s="297">
        <v>5.1919903261413154</v>
      </c>
      <c r="M64" s="297">
        <v>5.6003793308724097</v>
      </c>
      <c r="N64" s="297">
        <v>5.8728400338891573</v>
      </c>
      <c r="O64" s="297">
        <v>4.482878769818142</v>
      </c>
      <c r="P64" s="297">
        <v>5.0869241242737706</v>
      </c>
      <c r="Q64" s="297">
        <v>4.6206940476447622</v>
      </c>
      <c r="R64" s="297">
        <v>5.0534410110883234</v>
      </c>
      <c r="S64" s="297">
        <v>3.8100226806467492</v>
      </c>
      <c r="T64" s="297">
        <v>5.0689051844227873</v>
      </c>
      <c r="U64" s="297">
        <v>3.6248135597816349</v>
      </c>
      <c r="V64" s="297">
        <v>4.0220894349379126</v>
      </c>
      <c r="W64" s="297">
        <v>3.5544762025399081</v>
      </c>
      <c r="DA64" s="122" t="s">
        <v>1748</v>
      </c>
    </row>
    <row r="65" spans="1:105" ht="12" customHeight="1" x14ac:dyDescent="0.25">
      <c r="A65" s="59" t="s">
        <v>70</v>
      </c>
      <c r="B65" s="297">
        <v>3.6028841741979112</v>
      </c>
      <c r="C65" s="297">
        <v>3.1875405632480689</v>
      </c>
      <c r="D65" s="297">
        <v>4.4226935951515198</v>
      </c>
      <c r="E65" s="297">
        <v>4.2891162991793736</v>
      </c>
      <c r="F65" s="297">
        <v>4.7637305293583401</v>
      </c>
      <c r="G65" s="297">
        <v>4.2796038927801776</v>
      </c>
      <c r="H65" s="297">
        <v>4.255840742370129</v>
      </c>
      <c r="I65" s="297">
        <v>3.9597640704995389</v>
      </c>
      <c r="J65" s="297">
        <v>4.490728858283787</v>
      </c>
      <c r="K65" s="297">
        <v>4.7607080839198446</v>
      </c>
      <c r="L65" s="297">
        <v>3.9345213011561828</v>
      </c>
      <c r="M65" s="297">
        <v>3.991701602183936</v>
      </c>
      <c r="N65" s="297">
        <v>4.0823489957087711</v>
      </c>
      <c r="O65" s="297">
        <v>5.1546431879067054</v>
      </c>
      <c r="P65" s="297">
        <v>3.47396764774843</v>
      </c>
      <c r="Q65" s="297">
        <v>2.6598273368202729</v>
      </c>
      <c r="R65" s="297">
        <v>1.2480153028088421</v>
      </c>
      <c r="S65" s="297">
        <v>1.413359017442938</v>
      </c>
      <c r="T65" s="297">
        <v>1.8235599431763021</v>
      </c>
      <c r="U65" s="297">
        <v>0.89570383808455412</v>
      </c>
      <c r="V65" s="297">
        <v>0.99405041449840825</v>
      </c>
      <c r="W65" s="297">
        <v>1.3605175311015989</v>
      </c>
      <c r="DA65" s="122" t="s">
        <v>1749</v>
      </c>
    </row>
    <row r="66" spans="1:105" ht="12" customHeight="1" x14ac:dyDescent="0.25">
      <c r="A66" s="59" t="s">
        <v>162</v>
      </c>
      <c r="B66" s="297">
        <v>9.241692927124614</v>
      </c>
      <c r="C66" s="297">
        <v>10.32355951187928</v>
      </c>
      <c r="D66" s="297">
        <v>12.0576465034989</v>
      </c>
      <c r="E66" s="297">
        <v>13.02957111411011</v>
      </c>
      <c r="F66" s="297">
        <v>14.545314111850971</v>
      </c>
      <c r="G66" s="297">
        <v>13.583781244300321</v>
      </c>
      <c r="H66" s="297">
        <v>13.24511944751219</v>
      </c>
      <c r="I66" s="297">
        <v>12.72485320223174</v>
      </c>
      <c r="J66" s="297">
        <v>14.10471506014418</v>
      </c>
      <c r="K66" s="297">
        <v>10.59821579113261</v>
      </c>
      <c r="L66" s="297">
        <v>10.056330216048551</v>
      </c>
      <c r="M66" s="297">
        <v>10.65154959322127</v>
      </c>
      <c r="N66" s="297">
        <v>7.9683543643304997</v>
      </c>
      <c r="O66" s="297">
        <v>8.3786466235390105</v>
      </c>
      <c r="P66" s="297">
        <v>7.6346518254997147</v>
      </c>
      <c r="Q66" s="297">
        <v>7.6623903797167001</v>
      </c>
      <c r="R66" s="297">
        <v>7.9950814019269822</v>
      </c>
      <c r="S66" s="297">
        <v>8.7983990738222602</v>
      </c>
      <c r="T66" s="297">
        <v>9.567028860070911</v>
      </c>
      <c r="U66" s="297">
        <v>10.28038482687054</v>
      </c>
      <c r="V66" s="297">
        <v>10.59326116693577</v>
      </c>
      <c r="W66" s="297">
        <v>10.76480278922959</v>
      </c>
      <c r="DA66" s="122" t="s">
        <v>1750</v>
      </c>
    </row>
    <row r="67" spans="1:105" ht="12" customHeight="1" x14ac:dyDescent="0.25">
      <c r="A67" s="60" t="s">
        <v>1508</v>
      </c>
      <c r="B67" s="264">
        <v>29.99253342566373</v>
      </c>
      <c r="C67" s="264">
        <v>30.5430294715024</v>
      </c>
      <c r="D67" s="264">
        <v>32.984104184981909</v>
      </c>
      <c r="E67" s="264">
        <v>33.085202703616339</v>
      </c>
      <c r="F67" s="264">
        <v>34.760014922182563</v>
      </c>
      <c r="G67" s="264">
        <v>33.230622003346518</v>
      </c>
      <c r="H67" s="264">
        <v>32.407216309977251</v>
      </c>
      <c r="I67" s="264">
        <v>30.56168677022713</v>
      </c>
      <c r="J67" s="264">
        <v>27.382935858549299</v>
      </c>
      <c r="K67" s="264">
        <v>25.151155411232882</v>
      </c>
      <c r="L67" s="264">
        <v>27.23375766755926</v>
      </c>
      <c r="M67" s="264">
        <v>28.809390757859809</v>
      </c>
      <c r="N67" s="264">
        <v>27.400041454545129</v>
      </c>
      <c r="O67" s="264">
        <v>24.674845311445129</v>
      </c>
      <c r="P67" s="264">
        <v>31.081849408614509</v>
      </c>
      <c r="Q67" s="264">
        <v>99.064203986661525</v>
      </c>
      <c r="R67" s="264">
        <v>115.6264730260401</v>
      </c>
      <c r="S67" s="264">
        <v>118.58432697196081</v>
      </c>
      <c r="T67" s="264">
        <v>72.974090457973119</v>
      </c>
      <c r="U67" s="264">
        <v>76.78159001518793</v>
      </c>
      <c r="V67" s="264">
        <v>80.581669430141062</v>
      </c>
      <c r="W67" s="264">
        <v>89.201122834366643</v>
      </c>
      <c r="DA67" s="72" t="s">
        <v>1751</v>
      </c>
    </row>
    <row r="68" spans="1:105" ht="12" customHeight="1" x14ac:dyDescent="0.25">
      <c r="A68" s="147" t="s">
        <v>30</v>
      </c>
      <c r="B68" s="231">
        <v>0.8775884151207467</v>
      </c>
      <c r="C68" s="231">
        <v>1.2241454892827439</v>
      </c>
      <c r="D68" s="231">
        <v>1.368725918195373</v>
      </c>
      <c r="E68" s="231">
        <v>1.303982623559603</v>
      </c>
      <c r="F68" s="231">
        <v>1.608503701314751</v>
      </c>
      <c r="G68" s="231">
        <v>1.4963642896835381</v>
      </c>
      <c r="H68" s="231">
        <v>1.2486709611906659</v>
      </c>
      <c r="I68" s="231">
        <v>0.81004377277504114</v>
      </c>
      <c r="J68" s="231">
        <v>0.91938120136387635</v>
      </c>
      <c r="K68" s="231">
        <v>0.50932609452388278</v>
      </c>
      <c r="L68" s="231">
        <v>0.60167159964224071</v>
      </c>
      <c r="M68" s="231">
        <v>0.50391634871166113</v>
      </c>
      <c r="N68" s="231">
        <v>0.31572374942840398</v>
      </c>
      <c r="O68" s="231">
        <v>0.28095565736317052</v>
      </c>
      <c r="P68" s="231">
        <v>0.2787553172931988</v>
      </c>
      <c r="Q68" s="231">
        <v>0.12904242520705281</v>
      </c>
      <c r="R68" s="231">
        <v>0.1343616456415942</v>
      </c>
      <c r="S68" s="231">
        <v>0.19675462754133699</v>
      </c>
      <c r="T68" s="231">
        <v>0.21960067786460341</v>
      </c>
      <c r="U68" s="231">
        <v>0.186942031835095</v>
      </c>
      <c r="V68" s="231">
        <v>0.14670367008840701</v>
      </c>
      <c r="W68" s="231">
        <v>0.1226169025654983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0.1269442783272095</v>
      </c>
      <c r="C70" s="231">
        <v>0.16191737164598441</v>
      </c>
      <c r="D70" s="231">
        <v>0.2006306857142888</v>
      </c>
      <c r="E70" s="231">
        <v>0.2034776205978851</v>
      </c>
      <c r="F70" s="231">
        <v>0.32467072129235641</v>
      </c>
      <c r="G70" s="231">
        <v>0.25569147522480762</v>
      </c>
      <c r="H70" s="231">
        <v>0.22116349966405771</v>
      </c>
      <c r="I70" s="231">
        <v>0.15737284952645461</v>
      </c>
      <c r="J70" s="231">
        <v>0.143629039961475</v>
      </c>
      <c r="K70" s="231">
        <v>8.0517159246596526E-2</v>
      </c>
      <c r="L70" s="231">
        <v>7.2982346103566034E-2</v>
      </c>
      <c r="M70" s="231">
        <v>6.6012714613218351E-2</v>
      </c>
      <c r="N70" s="231">
        <v>7.4072381090944911E-2</v>
      </c>
      <c r="O70" s="231">
        <v>6.4654809688331732E-2</v>
      </c>
      <c r="P70" s="231">
        <v>5.3910458886700943E-2</v>
      </c>
      <c r="Q70" s="231">
        <v>3.3892017195509223E-2</v>
      </c>
      <c r="R70" s="231">
        <v>3.0870989345762941E-2</v>
      </c>
      <c r="S70" s="231">
        <v>5.3178382299304758E-2</v>
      </c>
      <c r="T70" s="231">
        <v>6.1251890750527671E-2</v>
      </c>
      <c r="U70" s="231">
        <v>5.9884440896722263E-2</v>
      </c>
      <c r="V70" s="231">
        <v>5.793229072644647E-2</v>
      </c>
      <c r="W70" s="231">
        <v>5.2593863697928948E-2</v>
      </c>
      <c r="DA70" s="73" t="s">
        <v>1754</v>
      </c>
    </row>
    <row r="71" spans="1:105" ht="12" customHeight="1" x14ac:dyDescent="0.25">
      <c r="A71" s="147" t="s">
        <v>160</v>
      </c>
      <c r="B71" s="231">
        <v>0.119715460695291</v>
      </c>
      <c r="C71" s="231">
        <v>0.13965077597940709</v>
      </c>
      <c r="D71" s="231">
        <v>0.1643667416786096</v>
      </c>
      <c r="E71" s="231">
        <v>0.18442161548198061</v>
      </c>
      <c r="F71" s="231">
        <v>0.21106016011998741</v>
      </c>
      <c r="G71" s="231">
        <v>0.18629678440470501</v>
      </c>
      <c r="H71" s="231">
        <v>0.16385927594445171</v>
      </c>
      <c r="I71" s="231">
        <v>0.1254235473535526</v>
      </c>
      <c r="J71" s="231">
        <v>0.10676916659916701</v>
      </c>
      <c r="K71" s="231">
        <v>0.10395861945674929</v>
      </c>
      <c r="L71" s="231">
        <v>8.9717387569611756E-2</v>
      </c>
      <c r="M71" s="231">
        <v>8.6314781549223688E-2</v>
      </c>
      <c r="N71" s="231">
        <v>7.0899239080682186E-2</v>
      </c>
      <c r="O71" s="231">
        <v>5.613564321963966E-2</v>
      </c>
      <c r="P71" s="231">
        <v>5.8461457669131897E-2</v>
      </c>
      <c r="Q71" s="231">
        <v>3.1475302391802323E-2</v>
      </c>
      <c r="R71" s="231">
        <v>3.087452396921226E-2</v>
      </c>
      <c r="S71" s="231">
        <v>2.7076877291800229E-2</v>
      </c>
      <c r="T71" s="231">
        <v>4.5558163964826072E-2</v>
      </c>
      <c r="U71" s="231">
        <v>3.2422623811987829E-2</v>
      </c>
      <c r="V71" s="231">
        <v>3.1360063514867177E-2</v>
      </c>
      <c r="W71" s="231">
        <v>2.451159488584222E-2</v>
      </c>
      <c r="DA71" s="73" t="s">
        <v>1755</v>
      </c>
    </row>
    <row r="72" spans="1:105" ht="12" customHeight="1" x14ac:dyDescent="0.25">
      <c r="A72" s="147" t="s">
        <v>70</v>
      </c>
      <c r="B72" s="231">
        <v>0.10966488950209501</v>
      </c>
      <c r="C72" s="231">
        <v>0.11308008100267861</v>
      </c>
      <c r="D72" s="231">
        <v>0.15763104435040129</v>
      </c>
      <c r="E72" s="231">
        <v>0.15098601271215681</v>
      </c>
      <c r="F72" s="231">
        <v>0.1825109010560339</v>
      </c>
      <c r="G72" s="231">
        <v>0.1594376348610328</v>
      </c>
      <c r="H72" s="231">
        <v>0.14979558712268359</v>
      </c>
      <c r="I72" s="231">
        <v>9.4173367817989156E-2</v>
      </c>
      <c r="J72" s="231">
        <v>0.10206608186526291</v>
      </c>
      <c r="K72" s="231">
        <v>9.3342793174349903E-2</v>
      </c>
      <c r="L72" s="231">
        <v>6.7988372532093694E-2</v>
      </c>
      <c r="M72" s="231">
        <v>6.1521341938907688E-2</v>
      </c>
      <c r="N72" s="231">
        <v>4.9283725725092951E-2</v>
      </c>
      <c r="O72" s="231">
        <v>6.4547632398414254E-2</v>
      </c>
      <c r="P72" s="231">
        <v>3.9924561015891473E-2</v>
      </c>
      <c r="Q72" s="231">
        <v>1.811824563002026E-2</v>
      </c>
      <c r="R72" s="231">
        <v>7.6248794229453066E-3</v>
      </c>
      <c r="S72" s="231">
        <v>1.0044388680139189E-2</v>
      </c>
      <c r="T72" s="231">
        <v>1.6389740953573428E-2</v>
      </c>
      <c r="U72" s="231">
        <v>8.011741324129967E-3</v>
      </c>
      <c r="V72" s="231">
        <v>7.750569608139842E-3</v>
      </c>
      <c r="W72" s="231">
        <v>9.3821009502381755E-3</v>
      </c>
      <c r="DA72" s="73" t="s">
        <v>1756</v>
      </c>
    </row>
    <row r="73" spans="1:105" ht="12" customHeight="1" x14ac:dyDescent="0.25">
      <c r="A73" s="147" t="s">
        <v>34</v>
      </c>
      <c r="B73" s="231">
        <v>0.39866053940359641</v>
      </c>
      <c r="C73" s="231">
        <v>0.26487916477435092</v>
      </c>
      <c r="D73" s="231">
        <v>0.72079404042945694</v>
      </c>
      <c r="E73" s="231">
        <v>0.79638724414368878</v>
      </c>
      <c r="F73" s="231">
        <v>1.2431839933639599</v>
      </c>
      <c r="G73" s="231">
        <v>1.048009018977498</v>
      </c>
      <c r="H73" s="231">
        <v>0.87957648747759354</v>
      </c>
      <c r="I73" s="231">
        <v>0.56187755774084702</v>
      </c>
      <c r="J73" s="231">
        <v>0.50623488724654597</v>
      </c>
      <c r="K73" s="231">
        <v>0.39380357793097848</v>
      </c>
      <c r="L73" s="231">
        <v>0.42670339476371622</v>
      </c>
      <c r="M73" s="231">
        <v>0.51533781533760614</v>
      </c>
      <c r="N73" s="231">
        <v>0.54200757114853171</v>
      </c>
      <c r="O73" s="231">
        <v>0.56986870323498984</v>
      </c>
      <c r="P73" s="231">
        <v>0.5197696508407017</v>
      </c>
      <c r="Q73" s="231">
        <v>0.31676524722856209</v>
      </c>
      <c r="R73" s="231">
        <v>0.33234370060799151</v>
      </c>
      <c r="S73" s="231">
        <v>0.37381460067729128</v>
      </c>
      <c r="T73" s="231">
        <v>0.42678018844973231</v>
      </c>
      <c r="U73" s="231">
        <v>0.43861503998805917</v>
      </c>
      <c r="V73" s="231">
        <v>0.46969465193302679</v>
      </c>
      <c r="W73" s="231">
        <v>0.34077505210586662</v>
      </c>
      <c r="DA73" s="73" t="s">
        <v>1757</v>
      </c>
    </row>
    <row r="74" spans="1:105" ht="12" customHeight="1" x14ac:dyDescent="0.25">
      <c r="A74" s="147" t="s">
        <v>162</v>
      </c>
      <c r="B74" s="231">
        <v>0.28129942142562531</v>
      </c>
      <c r="C74" s="231">
        <v>0.36623500867694858</v>
      </c>
      <c r="D74" s="231">
        <v>0.42975154617044642</v>
      </c>
      <c r="E74" s="231">
        <v>0.45866860505633139</v>
      </c>
      <c r="F74" s="231">
        <v>0.55726879770727566</v>
      </c>
      <c r="G74" s="231">
        <v>0.50606691841612106</v>
      </c>
      <c r="H74" s="231">
        <v>0.4661970605237491</v>
      </c>
      <c r="I74" s="231">
        <v>0.30262971725295529</v>
      </c>
      <c r="J74" s="231">
        <v>0.32057446518048222</v>
      </c>
      <c r="K74" s="231">
        <v>0.20779830377549291</v>
      </c>
      <c r="L74" s="231">
        <v>0.1737729885548073</v>
      </c>
      <c r="M74" s="231">
        <v>0.16416498275955119</v>
      </c>
      <c r="N74" s="231">
        <v>9.6197113814819782E-2</v>
      </c>
      <c r="O74" s="231">
        <v>0.1049193479620919</v>
      </c>
      <c r="P74" s="231">
        <v>8.7741209345978247E-2</v>
      </c>
      <c r="Q74" s="231">
        <v>5.219476809302083E-2</v>
      </c>
      <c r="R74" s="231">
        <v>4.8846782190188592E-2</v>
      </c>
      <c r="S74" s="231">
        <v>6.2528019399016865E-2</v>
      </c>
      <c r="T74" s="231">
        <v>8.5986273880750433E-2</v>
      </c>
      <c r="U74" s="231">
        <v>9.19542603742E-2</v>
      </c>
      <c r="V74" s="231">
        <v>8.2595215347271295E-2</v>
      </c>
      <c r="W74" s="231">
        <v>7.4233858931741545E-2</v>
      </c>
      <c r="DA74" s="73" t="s">
        <v>1758</v>
      </c>
    </row>
    <row r="75" spans="1:105" ht="12" customHeight="1" x14ac:dyDescent="0.25">
      <c r="A75" s="147" t="s">
        <v>36</v>
      </c>
      <c r="B75" s="231">
        <v>28.023349699301729</v>
      </c>
      <c r="C75" s="231">
        <v>28.20710053206373</v>
      </c>
      <c r="D75" s="231">
        <v>29.87235200397739</v>
      </c>
      <c r="E75" s="231">
        <v>29.912248681532748</v>
      </c>
      <c r="F75" s="231">
        <v>30.544238529615491</v>
      </c>
      <c r="G75" s="231">
        <v>29.50874292213302</v>
      </c>
      <c r="H75" s="231">
        <v>29.214630079573059</v>
      </c>
      <c r="I75" s="231">
        <v>28.50678799646775</v>
      </c>
      <c r="J75" s="231">
        <v>25.211095758070378</v>
      </c>
      <c r="K75" s="231">
        <v>23.72412622135263</v>
      </c>
      <c r="L75" s="231">
        <v>25.729724040504809</v>
      </c>
      <c r="M75" s="231">
        <v>27.379610505947671</v>
      </c>
      <c r="N75" s="231">
        <v>26.207368177260008</v>
      </c>
      <c r="O75" s="231">
        <v>23.412085944612429</v>
      </c>
      <c r="P75" s="231">
        <v>29.917753377901679</v>
      </c>
      <c r="Q75" s="231">
        <v>98.403017230645588</v>
      </c>
      <c r="R75" s="231">
        <v>114.95422642133209</v>
      </c>
      <c r="S75" s="231">
        <v>117.7609448726019</v>
      </c>
      <c r="T75" s="231">
        <v>72.018151052507747</v>
      </c>
      <c r="U75" s="231">
        <v>75.872339051378873</v>
      </c>
      <c r="V75" s="231">
        <v>79.674386898563711</v>
      </c>
      <c r="W75" s="231">
        <v>88.49920846502458</v>
      </c>
      <c r="DA75" s="73" t="s">
        <v>1759</v>
      </c>
    </row>
    <row r="76" spans="1:105" ht="12" customHeight="1" x14ac:dyDescent="0.25">
      <c r="A76" s="147" t="s">
        <v>73</v>
      </c>
      <c r="B76" s="231">
        <v>5.5310721887432357E-2</v>
      </c>
      <c r="C76" s="231">
        <v>6.6021048076548586E-2</v>
      </c>
      <c r="D76" s="231">
        <v>6.9852204465935486E-2</v>
      </c>
      <c r="E76" s="231">
        <v>7.5030300531950977E-2</v>
      </c>
      <c r="F76" s="231">
        <v>8.8578117712695609E-2</v>
      </c>
      <c r="G76" s="231">
        <v>7.0012959645804174E-2</v>
      </c>
      <c r="H76" s="231">
        <v>6.3323358480996003E-2</v>
      </c>
      <c r="I76" s="231">
        <v>3.377961292545497E-3</v>
      </c>
      <c r="J76" s="231">
        <v>7.3185258262103134E-2</v>
      </c>
      <c r="K76" s="231">
        <v>3.8282641772194197E-2</v>
      </c>
      <c r="L76" s="231">
        <v>7.1197537888420107E-2</v>
      </c>
      <c r="M76" s="231">
        <v>3.2512267001969727E-2</v>
      </c>
      <c r="N76" s="231">
        <v>4.4489496996644548E-2</v>
      </c>
      <c r="O76" s="231">
        <v>0.12167757296606541</v>
      </c>
      <c r="P76" s="231">
        <v>0.12553337566122769</v>
      </c>
      <c r="Q76" s="231">
        <v>7.9698750269973723E-2</v>
      </c>
      <c r="R76" s="231">
        <v>8.7324083530337979E-2</v>
      </c>
      <c r="S76" s="231">
        <v>9.9985203470072351E-2</v>
      </c>
      <c r="T76" s="231">
        <v>0.1003724696013603</v>
      </c>
      <c r="U76" s="231">
        <v>9.1420825578872128E-2</v>
      </c>
      <c r="V76" s="231">
        <v>0.1112460703592008</v>
      </c>
      <c r="W76" s="231">
        <v>7.7800996204942505E-2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257.46473851884627</v>
      </c>
      <c r="C79" s="263">
        <f t="shared" si="4"/>
        <v>280.13718044538018</v>
      </c>
      <c r="D79" s="263">
        <f t="shared" si="4"/>
        <v>335.88940859973383</v>
      </c>
      <c r="E79" s="263">
        <f t="shared" si="4"/>
        <v>338.00029752009942</v>
      </c>
      <c r="F79" s="263">
        <f t="shared" si="4"/>
        <v>396.37409652029288</v>
      </c>
      <c r="G79" s="263">
        <f t="shared" si="4"/>
        <v>366.31230491723983</v>
      </c>
      <c r="H79" s="263">
        <f t="shared" si="4"/>
        <v>335.88831682524312</v>
      </c>
      <c r="I79" s="263">
        <f t="shared" si="4"/>
        <v>327.09162759999128</v>
      </c>
      <c r="J79" s="263">
        <f t="shared" si="4"/>
        <v>360.33702670415698</v>
      </c>
      <c r="K79" s="263">
        <f t="shared" si="4"/>
        <v>260.92660060521098</v>
      </c>
      <c r="L79" s="263">
        <f t="shared" si="4"/>
        <v>295.42540279736522</v>
      </c>
      <c r="M79" s="263">
        <f t="shared" si="4"/>
        <v>289.47103919056377</v>
      </c>
      <c r="N79" s="263">
        <f t="shared" si="4"/>
        <v>257.2044260353756</v>
      </c>
      <c r="O79" s="263">
        <f t="shared" si="4"/>
        <v>239.38209350710511</v>
      </c>
      <c r="P79" s="263">
        <f t="shared" si="4"/>
        <v>233.75179298848269</v>
      </c>
      <c r="Q79" s="263">
        <f t="shared" si="4"/>
        <v>210.50187486963651</v>
      </c>
      <c r="R79" s="263">
        <f t="shared" si="4"/>
        <v>218.11010768929381</v>
      </c>
      <c r="S79" s="263">
        <f t="shared" si="4"/>
        <v>244.96594628891009</v>
      </c>
      <c r="T79" s="263">
        <f t="shared" si="4"/>
        <v>235.7931449831207</v>
      </c>
      <c r="U79" s="263">
        <f t="shared" si="4"/>
        <v>216.38876681943839</v>
      </c>
      <c r="V79" s="263">
        <f t="shared" si="4"/>
        <v>226.74594189054019</v>
      </c>
      <c r="W79" s="263">
        <f t="shared" si="4"/>
        <v>216.42511631855601</v>
      </c>
      <c r="DA79" s="70"/>
    </row>
    <row r="80" spans="1:105" ht="12" customHeight="1" x14ac:dyDescent="0.25">
      <c r="A80" s="60" t="s">
        <v>1523</v>
      </c>
      <c r="B80" s="264">
        <v>257.46473851884627</v>
      </c>
      <c r="C80" s="264">
        <v>280.13718044538018</v>
      </c>
      <c r="D80" s="264">
        <v>335.88940859973383</v>
      </c>
      <c r="E80" s="264">
        <v>338.00029752009942</v>
      </c>
      <c r="F80" s="264">
        <v>396.37409652029288</v>
      </c>
      <c r="G80" s="264">
        <v>366.31230491723983</v>
      </c>
      <c r="H80" s="264">
        <v>335.88831682524312</v>
      </c>
      <c r="I80" s="264">
        <v>327.09162759999128</v>
      </c>
      <c r="J80" s="264">
        <v>360.33702670415698</v>
      </c>
      <c r="K80" s="264">
        <v>260.92660060521098</v>
      </c>
      <c r="L80" s="264">
        <v>295.42540279736522</v>
      </c>
      <c r="M80" s="264">
        <v>289.47103919056377</v>
      </c>
      <c r="N80" s="264">
        <v>257.2044260353756</v>
      </c>
      <c r="O80" s="264">
        <v>239.38209350710511</v>
      </c>
      <c r="P80" s="264">
        <v>233.75179298848269</v>
      </c>
      <c r="Q80" s="264">
        <v>210.50187486963651</v>
      </c>
      <c r="R80" s="264">
        <v>218.11010768929381</v>
      </c>
      <c r="S80" s="264">
        <v>244.96594628891009</v>
      </c>
      <c r="T80" s="264">
        <v>235.7931449831207</v>
      </c>
      <c r="U80" s="264">
        <v>216.38876681943839</v>
      </c>
      <c r="V80" s="264">
        <v>226.74594189054019</v>
      </c>
      <c r="W80" s="264">
        <v>216.42511631855601</v>
      </c>
      <c r="DA80" s="72" t="s">
        <v>1763</v>
      </c>
    </row>
    <row r="81" spans="1:105" ht="12" customHeight="1" x14ac:dyDescent="0.25">
      <c r="A81" s="59" t="s">
        <v>30</v>
      </c>
      <c r="B81" s="232">
        <v>114.74199629085069</v>
      </c>
      <c r="C81" s="232">
        <v>146.80612069689329</v>
      </c>
      <c r="D81" s="232">
        <v>147.74330102642099</v>
      </c>
      <c r="E81" s="232">
        <v>138.907312131412</v>
      </c>
      <c r="F81" s="232">
        <v>151.23411253080101</v>
      </c>
      <c r="G81" s="232">
        <v>147.27416984517049</v>
      </c>
      <c r="H81" s="232">
        <v>131.37123233466789</v>
      </c>
      <c r="I81" s="232">
        <v>128.9399455815971</v>
      </c>
      <c r="J81" s="232">
        <v>152.53751343577409</v>
      </c>
      <c r="K81" s="232">
        <v>93.128246700263929</v>
      </c>
      <c r="L81" s="232">
        <v>118.1815828307995</v>
      </c>
      <c r="M81" s="232">
        <v>102.022103698522</v>
      </c>
      <c r="N81" s="232">
        <v>68.087000274138305</v>
      </c>
      <c r="O81" s="232">
        <v>53.260942035974651</v>
      </c>
      <c r="P81" s="232">
        <v>55.9743814111782</v>
      </c>
      <c r="Q81" s="232">
        <v>41.08320712212592</v>
      </c>
      <c r="R81" s="232">
        <v>43.593575326314593</v>
      </c>
      <c r="S81" s="232">
        <v>58.536836737050812</v>
      </c>
      <c r="T81" s="232">
        <v>54.166963071170947</v>
      </c>
      <c r="U81" s="232">
        <v>44.489538472472738</v>
      </c>
      <c r="V81" s="232">
        <v>36.663840309107293</v>
      </c>
      <c r="W81" s="232">
        <v>37.807143662315859</v>
      </c>
      <c r="DA81" s="71" t="s">
        <v>1764</v>
      </c>
    </row>
    <row r="82" spans="1:105" ht="12" customHeight="1" x14ac:dyDescent="0.25">
      <c r="A82" s="59" t="s">
        <v>33</v>
      </c>
      <c r="B82" s="297">
        <v>16.597575426017091</v>
      </c>
      <c r="C82" s="297">
        <v>19.418003344285331</v>
      </c>
      <c r="D82" s="297">
        <v>21.656519687816949</v>
      </c>
      <c r="E82" s="297">
        <v>21.675541410966922</v>
      </c>
      <c r="F82" s="297">
        <v>30.52606491315527</v>
      </c>
      <c r="G82" s="297">
        <v>25.165496136094269</v>
      </c>
      <c r="H82" s="297">
        <v>23.268356838065898</v>
      </c>
      <c r="I82" s="297">
        <v>25.050061905231331</v>
      </c>
      <c r="J82" s="297">
        <v>23.829959303485548</v>
      </c>
      <c r="K82" s="297">
        <v>14.722241704366221</v>
      </c>
      <c r="L82" s="297">
        <v>14.33534370968027</v>
      </c>
      <c r="M82" s="297">
        <v>13.36482936683664</v>
      </c>
      <c r="N82" s="297">
        <v>15.973984347949459</v>
      </c>
      <c r="O82" s="297">
        <v>12.256653250822261</v>
      </c>
      <c r="P82" s="297">
        <v>10.825280812856681</v>
      </c>
      <c r="Q82" s="297">
        <v>10.790193690141971</v>
      </c>
      <c r="R82" s="297">
        <v>10.01607856926814</v>
      </c>
      <c r="S82" s="297">
        <v>15.82119984416058</v>
      </c>
      <c r="T82" s="297">
        <v>15.1084638562403</v>
      </c>
      <c r="U82" s="297">
        <v>14.251643202035019</v>
      </c>
      <c r="V82" s="297">
        <v>14.47830347158478</v>
      </c>
      <c r="W82" s="297">
        <v>16.216555132125439</v>
      </c>
      <c r="DA82" s="122" t="s">
        <v>1765</v>
      </c>
    </row>
    <row r="83" spans="1:105" ht="12" customHeight="1" x14ac:dyDescent="0.25">
      <c r="A83" s="59" t="s">
        <v>160</v>
      </c>
      <c r="B83" s="297">
        <v>15.652429670196341</v>
      </c>
      <c r="C83" s="297">
        <v>16.747673257253119</v>
      </c>
      <c r="D83" s="297">
        <v>17.742109411190722</v>
      </c>
      <c r="E83" s="297">
        <v>19.64559223619424</v>
      </c>
      <c r="F83" s="297">
        <v>19.844216696713151</v>
      </c>
      <c r="G83" s="297">
        <v>18.335578078938351</v>
      </c>
      <c r="H83" s="297">
        <v>17.239445521951271</v>
      </c>
      <c r="I83" s="297">
        <v>19.96448329578002</v>
      </c>
      <c r="J83" s="297">
        <v>17.714418307103259</v>
      </c>
      <c r="K83" s="297">
        <v>19.008419288701941</v>
      </c>
      <c r="L83" s="297">
        <v>17.6224752451763</v>
      </c>
      <c r="M83" s="297">
        <v>17.475153597306569</v>
      </c>
      <c r="N83" s="297">
        <v>15.289684477211891</v>
      </c>
      <c r="O83" s="297">
        <v>10.641669463906331</v>
      </c>
      <c r="P83" s="297">
        <v>11.739126489858281</v>
      </c>
      <c r="Q83" s="297">
        <v>10.020784756014381</v>
      </c>
      <c r="R83" s="297">
        <v>10.01722537625202</v>
      </c>
      <c r="S83" s="297">
        <v>8.0556923371282334</v>
      </c>
      <c r="T83" s="297">
        <v>11.23743063577697</v>
      </c>
      <c r="U83" s="297">
        <v>7.7161222401518064</v>
      </c>
      <c r="V83" s="297">
        <v>7.8374341971108734</v>
      </c>
      <c r="W83" s="297">
        <v>7.557794805218637</v>
      </c>
      <c r="DA83" s="122" t="s">
        <v>1766</v>
      </c>
    </row>
    <row r="84" spans="1:105" ht="12" customHeight="1" x14ac:dyDescent="0.25">
      <c r="A84" s="59" t="s">
        <v>70</v>
      </c>
      <c r="B84" s="297">
        <v>14.33834828226923</v>
      </c>
      <c r="C84" s="297">
        <v>13.56117239775195</v>
      </c>
      <c r="D84" s="297">
        <v>17.01504335307412</v>
      </c>
      <c r="E84" s="297">
        <v>16.083850211157561</v>
      </c>
      <c r="F84" s="297">
        <v>17.159969309268639</v>
      </c>
      <c r="G84" s="297">
        <v>15.69206474527801</v>
      </c>
      <c r="H84" s="297">
        <v>15.75982103390742</v>
      </c>
      <c r="I84" s="297">
        <v>14.990188592017519</v>
      </c>
      <c r="J84" s="297">
        <v>16.934114283349839</v>
      </c>
      <c r="K84" s="297">
        <v>17.06735775742775</v>
      </c>
      <c r="L84" s="297">
        <v>13.354417068564571</v>
      </c>
      <c r="M84" s="297">
        <v>12.45551318787412</v>
      </c>
      <c r="N84" s="297">
        <v>10.62821866593821</v>
      </c>
      <c r="O84" s="297">
        <v>12.236335584043649</v>
      </c>
      <c r="P84" s="297">
        <v>8.016896781297346</v>
      </c>
      <c r="Q84" s="297">
        <v>5.7683016784079513</v>
      </c>
      <c r="R84" s="297">
        <v>2.473888689670328</v>
      </c>
      <c r="S84" s="297">
        <v>2.988324837082982</v>
      </c>
      <c r="T84" s="297">
        <v>4.0427128987536198</v>
      </c>
      <c r="U84" s="297">
        <v>1.9066802172440329</v>
      </c>
      <c r="V84" s="297">
        <v>1.937004345196101</v>
      </c>
      <c r="W84" s="297">
        <v>2.8928347646893862</v>
      </c>
      <c r="DA84" s="122" t="s">
        <v>1767</v>
      </c>
    </row>
    <row r="85" spans="1:105" ht="12" customHeight="1" x14ac:dyDescent="0.25">
      <c r="A85" s="59" t="s">
        <v>34</v>
      </c>
      <c r="B85" s="297">
        <v>52.123644006014203</v>
      </c>
      <c r="C85" s="297">
        <v>31.7657361599558</v>
      </c>
      <c r="D85" s="297">
        <v>77.804101959015171</v>
      </c>
      <c r="E85" s="297">
        <v>84.835495121677155</v>
      </c>
      <c r="F85" s="297">
        <v>116.8861643247819</v>
      </c>
      <c r="G85" s="297">
        <v>103.14644590509739</v>
      </c>
      <c r="H85" s="297">
        <v>92.539228254612951</v>
      </c>
      <c r="I85" s="297">
        <v>89.437712076264901</v>
      </c>
      <c r="J85" s="297">
        <v>83.991070081130829</v>
      </c>
      <c r="K85" s="297">
        <v>72.005414902776167</v>
      </c>
      <c r="L85" s="297">
        <v>83.813965329985137</v>
      </c>
      <c r="M85" s="297">
        <v>104.334475693359</v>
      </c>
      <c r="N85" s="297">
        <v>116.885947643111</v>
      </c>
      <c r="O85" s="297">
        <v>108.0303712549251</v>
      </c>
      <c r="P85" s="297">
        <v>104.3703308142141</v>
      </c>
      <c r="Q85" s="297">
        <v>100.8484786309734</v>
      </c>
      <c r="R85" s="297">
        <v>107.82876376289011</v>
      </c>
      <c r="S85" s="297">
        <v>111.21428005638739</v>
      </c>
      <c r="T85" s="297">
        <v>105.2701063223368</v>
      </c>
      <c r="U85" s="297">
        <v>104.3841264834834</v>
      </c>
      <c r="V85" s="297">
        <v>117.3849959045781</v>
      </c>
      <c r="W85" s="297">
        <v>105.0730452485338</v>
      </c>
      <c r="DA85" s="122" t="s">
        <v>1768</v>
      </c>
    </row>
    <row r="86" spans="1:105" ht="12" customHeight="1" x14ac:dyDescent="0.25">
      <c r="A86" s="59" t="s">
        <v>162</v>
      </c>
      <c r="B86" s="297">
        <v>36.77903743225302</v>
      </c>
      <c r="C86" s="297">
        <v>43.920874894338247</v>
      </c>
      <c r="D86" s="297">
        <v>46.388331811633797</v>
      </c>
      <c r="E86" s="297">
        <v>48.859871240858617</v>
      </c>
      <c r="F86" s="297">
        <v>52.395311240800737</v>
      </c>
      <c r="G86" s="297">
        <v>49.807781306783347</v>
      </c>
      <c r="H86" s="297">
        <v>49.048055296653011</v>
      </c>
      <c r="I86" s="297">
        <v>48.171544039271048</v>
      </c>
      <c r="J86" s="297">
        <v>53.187548012829353</v>
      </c>
      <c r="K86" s="297">
        <v>37.995091761380493</v>
      </c>
      <c r="L86" s="297">
        <v>34.132850632898197</v>
      </c>
      <c r="M86" s="297">
        <v>33.23658170166734</v>
      </c>
      <c r="N86" s="297">
        <v>20.745265209028009</v>
      </c>
      <c r="O86" s="297">
        <v>19.889627291035151</v>
      </c>
      <c r="P86" s="297">
        <v>17.618533576685419</v>
      </c>
      <c r="Q86" s="297">
        <v>16.617236267965829</v>
      </c>
      <c r="R86" s="297">
        <v>15.84831644989074</v>
      </c>
      <c r="S86" s="297">
        <v>18.602827840897461</v>
      </c>
      <c r="T86" s="297">
        <v>21.209476069094329</v>
      </c>
      <c r="U86" s="297">
        <v>21.883803040262759</v>
      </c>
      <c r="V86" s="297">
        <v>20.642004279537009</v>
      </c>
      <c r="W86" s="297">
        <v>22.888933829830311</v>
      </c>
      <c r="DA86" s="122" t="s">
        <v>1769</v>
      </c>
    </row>
    <row r="87" spans="1:105" ht="12" customHeight="1" x14ac:dyDescent="0.25">
      <c r="A87" s="59" t="s">
        <v>73</v>
      </c>
      <c r="B87" s="297">
        <v>7.2317074112456607</v>
      </c>
      <c r="C87" s="297">
        <v>7.9175996949023881</v>
      </c>
      <c r="D87" s="297">
        <v>7.5400013505820853</v>
      </c>
      <c r="E87" s="297">
        <v>7.9926351678328071</v>
      </c>
      <c r="F87" s="297">
        <v>8.3282575047721483</v>
      </c>
      <c r="G87" s="297">
        <v>6.8907688998779104</v>
      </c>
      <c r="H87" s="297">
        <v>6.6621775453846981</v>
      </c>
      <c r="I87" s="297">
        <v>0.53769210982937377</v>
      </c>
      <c r="J87" s="297">
        <v>12.14240328048411</v>
      </c>
      <c r="K87" s="297">
        <v>6.9998284902945516</v>
      </c>
      <c r="L87" s="297">
        <v>13.98476798026114</v>
      </c>
      <c r="M87" s="297">
        <v>6.5823819449980761</v>
      </c>
      <c r="N87" s="297">
        <v>9.5943254179987818</v>
      </c>
      <c r="O87" s="297">
        <v>23.06649462639799</v>
      </c>
      <c r="P87" s="297">
        <v>25.207243102392709</v>
      </c>
      <c r="Q87" s="297">
        <v>25.373672724007079</v>
      </c>
      <c r="R87" s="297">
        <v>28.33225951500788</v>
      </c>
      <c r="S87" s="297">
        <v>29.746784636202701</v>
      </c>
      <c r="T87" s="297">
        <v>24.75799212974772</v>
      </c>
      <c r="U87" s="297">
        <v>21.75685316378858</v>
      </c>
      <c r="V87" s="297">
        <v>27.80235938342598</v>
      </c>
      <c r="W87" s="297">
        <v>23.988808875842579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26.521654182426019</v>
      </c>
      <c r="C89" s="263">
        <f t="shared" si="5"/>
        <v>30.111652283387521</v>
      </c>
      <c r="D89" s="263">
        <f t="shared" si="5"/>
        <v>34.696401925906827</v>
      </c>
      <c r="E89" s="263">
        <f t="shared" si="5"/>
        <v>34.833197866159729</v>
      </c>
      <c r="F89" s="263">
        <f t="shared" si="5"/>
        <v>40.105151607134538</v>
      </c>
      <c r="G89" s="263">
        <f t="shared" si="5"/>
        <v>37.236963210828932</v>
      </c>
      <c r="H89" s="263">
        <f t="shared" si="5"/>
        <v>34.052790498167568</v>
      </c>
      <c r="I89" s="263">
        <f t="shared" si="5"/>
        <v>33.370895537259898</v>
      </c>
      <c r="J89" s="263">
        <f t="shared" si="5"/>
        <v>37.328228516697031</v>
      </c>
      <c r="K89" s="263">
        <f t="shared" si="5"/>
        <v>27.03543276854634</v>
      </c>
      <c r="L89" s="263">
        <f t="shared" si="5"/>
        <v>31.02107869411655</v>
      </c>
      <c r="M89" s="263">
        <f t="shared" si="5"/>
        <v>30.486730109193829</v>
      </c>
      <c r="N89" s="263">
        <f t="shared" si="5"/>
        <v>26.751606221422382</v>
      </c>
      <c r="O89" s="263">
        <f t="shared" si="5"/>
        <v>24.303052279375368</v>
      </c>
      <c r="P89" s="263">
        <f t="shared" si="5"/>
        <v>24.05049998837454</v>
      </c>
      <c r="Q89" s="263">
        <f t="shared" si="5"/>
        <v>20.704891551706851</v>
      </c>
      <c r="R89" s="263">
        <f t="shared" si="5"/>
        <v>22.025624933316461</v>
      </c>
      <c r="S89" s="263">
        <f t="shared" si="5"/>
        <v>26.207330878657821</v>
      </c>
      <c r="T89" s="263">
        <f t="shared" si="5"/>
        <v>25.417550010085851</v>
      </c>
      <c r="U89" s="263">
        <f t="shared" si="5"/>
        <v>22.587466159202702</v>
      </c>
      <c r="V89" s="263">
        <f t="shared" si="5"/>
        <v>22.299333616189699</v>
      </c>
      <c r="W89" s="263">
        <f t="shared" si="5"/>
        <v>21.890401896873762</v>
      </c>
      <c r="DA89" s="70"/>
    </row>
    <row r="90" spans="1:105" ht="12" customHeight="1" x14ac:dyDescent="0.25">
      <c r="A90" s="60" t="s">
        <v>1535</v>
      </c>
      <c r="B90" s="264">
        <v>26.521654182426019</v>
      </c>
      <c r="C90" s="264">
        <v>30.111652283387521</v>
      </c>
      <c r="D90" s="264">
        <v>34.696401925906827</v>
      </c>
      <c r="E90" s="264">
        <v>34.833197866159729</v>
      </c>
      <c r="F90" s="264">
        <v>40.105151607134538</v>
      </c>
      <c r="G90" s="264">
        <v>37.236963210828932</v>
      </c>
      <c r="H90" s="264">
        <v>34.052790498167568</v>
      </c>
      <c r="I90" s="264">
        <v>33.370895537259898</v>
      </c>
      <c r="J90" s="264">
        <v>37.328228516697031</v>
      </c>
      <c r="K90" s="264">
        <v>27.03543276854634</v>
      </c>
      <c r="L90" s="264">
        <v>31.02107869411655</v>
      </c>
      <c r="M90" s="264">
        <v>30.486730109193829</v>
      </c>
      <c r="N90" s="264">
        <v>26.751606221422382</v>
      </c>
      <c r="O90" s="264">
        <v>24.303052279375368</v>
      </c>
      <c r="P90" s="264">
        <v>24.05049998837454</v>
      </c>
      <c r="Q90" s="264">
        <v>20.704891551706851</v>
      </c>
      <c r="R90" s="264">
        <v>22.025624933316461</v>
      </c>
      <c r="S90" s="264">
        <v>26.207330878657821</v>
      </c>
      <c r="T90" s="264">
        <v>25.417550010085851</v>
      </c>
      <c r="U90" s="264">
        <v>22.587466159202702</v>
      </c>
      <c r="V90" s="264">
        <v>22.299333616189699</v>
      </c>
      <c r="W90" s="264">
        <v>21.890401896873762</v>
      </c>
      <c r="DA90" s="72" t="s">
        <v>1772</v>
      </c>
    </row>
    <row r="91" spans="1:105" ht="12" customHeight="1" x14ac:dyDescent="0.25">
      <c r="A91" s="59" t="s">
        <v>30</v>
      </c>
      <c r="B91" s="232">
        <v>15.36094573987395</v>
      </c>
      <c r="C91" s="232">
        <v>18.38429685757713</v>
      </c>
      <c r="D91" s="232">
        <v>20.46001599725345</v>
      </c>
      <c r="E91" s="232">
        <v>19.73546158679218</v>
      </c>
      <c r="F91" s="232">
        <v>22.367879804162389</v>
      </c>
      <c r="G91" s="232">
        <v>21.399047570435471</v>
      </c>
      <c r="H91" s="232">
        <v>18.900736981190249</v>
      </c>
      <c r="I91" s="232">
        <v>18.146550213363721</v>
      </c>
      <c r="J91" s="232">
        <v>21.55139507725341</v>
      </c>
      <c r="K91" s="232">
        <v>13.839839868727431</v>
      </c>
      <c r="L91" s="232">
        <v>18.550736045412329</v>
      </c>
      <c r="M91" s="232">
        <v>17.419476338164689</v>
      </c>
      <c r="N91" s="232">
        <v>13.933436007729879</v>
      </c>
      <c r="O91" s="232">
        <v>11.953647668566051</v>
      </c>
      <c r="P91" s="232">
        <v>12.92269691553898</v>
      </c>
      <c r="Q91" s="232">
        <v>10.092858787226641</v>
      </c>
      <c r="R91" s="232">
        <v>11.71673541609651</v>
      </c>
      <c r="S91" s="232">
        <v>14.7502138881541</v>
      </c>
      <c r="T91" s="232">
        <v>13.017452721036239</v>
      </c>
      <c r="U91" s="232">
        <v>11.13496492460761</v>
      </c>
      <c r="V91" s="232">
        <v>10.02444059860724</v>
      </c>
      <c r="W91" s="232">
        <v>9.4732448005596073</v>
      </c>
      <c r="DA91" s="71" t="s">
        <v>1773</v>
      </c>
    </row>
    <row r="92" spans="1:105" ht="12" customHeight="1" x14ac:dyDescent="0.25">
      <c r="A92" s="59" t="s">
        <v>33</v>
      </c>
      <c r="B92" s="297">
        <v>2.2219803016695749</v>
      </c>
      <c r="C92" s="297">
        <v>2.4316856556670881</v>
      </c>
      <c r="D92" s="297">
        <v>2.9990716071676959</v>
      </c>
      <c r="E92" s="297">
        <v>3.079584568480934</v>
      </c>
      <c r="F92" s="297">
        <v>4.51487656749699</v>
      </c>
      <c r="G92" s="297">
        <v>3.6565655030752211</v>
      </c>
      <c r="H92" s="297">
        <v>3.3476818688919758</v>
      </c>
      <c r="I92" s="297">
        <v>3.5254567865742028</v>
      </c>
      <c r="J92" s="297">
        <v>3.3668364984887829</v>
      </c>
      <c r="K92" s="297">
        <v>2.1878804220691039</v>
      </c>
      <c r="L92" s="297">
        <v>2.2501913657669839</v>
      </c>
      <c r="M92" s="297">
        <v>2.2819400941503249</v>
      </c>
      <c r="N92" s="297">
        <v>3.2689424971652481</v>
      </c>
      <c r="O92" s="297">
        <v>2.750828448681097</v>
      </c>
      <c r="P92" s="297">
        <v>2.4992115936489778</v>
      </c>
      <c r="Q92" s="297">
        <v>2.6508130409024249</v>
      </c>
      <c r="R92" s="297">
        <v>2.6920421558566048</v>
      </c>
      <c r="S92" s="297">
        <v>3.9866534421203208</v>
      </c>
      <c r="T92" s="297">
        <v>3.630879465730426</v>
      </c>
      <c r="U92" s="297">
        <v>3.5669407375594711</v>
      </c>
      <c r="V92" s="297">
        <v>3.9585840407301438</v>
      </c>
      <c r="W92" s="297">
        <v>4.0633431068086523</v>
      </c>
      <c r="DA92" s="122" t="s">
        <v>1774</v>
      </c>
    </row>
    <row r="93" spans="1:105" ht="12" customHeight="1" x14ac:dyDescent="0.25">
      <c r="A93" s="59" t="s">
        <v>160</v>
      </c>
      <c r="B93" s="297">
        <v>2.095450058683098</v>
      </c>
      <c r="C93" s="297">
        <v>2.097284468613867</v>
      </c>
      <c r="D93" s="297">
        <v>2.4569901975661641</v>
      </c>
      <c r="E93" s="297">
        <v>2.791176540515016</v>
      </c>
      <c r="F93" s="297">
        <v>2.935006173223194</v>
      </c>
      <c r="G93" s="297">
        <v>2.664173275973162</v>
      </c>
      <c r="H93" s="297">
        <v>2.4802859783022129</v>
      </c>
      <c r="I93" s="297">
        <v>2.8097305065284641</v>
      </c>
      <c r="J93" s="297">
        <v>2.5027969769604059</v>
      </c>
      <c r="K93" s="297">
        <v>2.8248516259516219</v>
      </c>
      <c r="L93" s="297">
        <v>2.7661660887391828</v>
      </c>
      <c r="M93" s="297">
        <v>2.9837458115312829</v>
      </c>
      <c r="N93" s="297">
        <v>3.1289062432455488</v>
      </c>
      <c r="O93" s="297">
        <v>2.3883687091180938</v>
      </c>
      <c r="P93" s="297">
        <v>2.7101893733714122</v>
      </c>
      <c r="Q93" s="297">
        <v>2.461793335145372</v>
      </c>
      <c r="R93" s="297">
        <v>2.692350385541896</v>
      </c>
      <c r="S93" s="297">
        <v>2.0298873600492402</v>
      </c>
      <c r="T93" s="297">
        <v>2.7005893207442222</v>
      </c>
      <c r="U93" s="297">
        <v>1.9312124478709991</v>
      </c>
      <c r="V93" s="297">
        <v>2.1428713656849321</v>
      </c>
      <c r="W93" s="297">
        <v>1.8937384157269139</v>
      </c>
      <c r="DA93" s="122" t="s">
        <v>1775</v>
      </c>
    </row>
    <row r="94" spans="1:105" ht="12" customHeight="1" x14ac:dyDescent="0.25">
      <c r="A94" s="59" t="s">
        <v>70</v>
      </c>
      <c r="B94" s="297">
        <v>1.91952900492559</v>
      </c>
      <c r="C94" s="297">
        <v>1.6982440371938039</v>
      </c>
      <c r="D94" s="297">
        <v>2.3563035127772172</v>
      </c>
      <c r="E94" s="297">
        <v>2.285136780342599</v>
      </c>
      <c r="F94" s="297">
        <v>2.5379996915356231</v>
      </c>
      <c r="G94" s="297">
        <v>2.2800688017157369</v>
      </c>
      <c r="H94" s="297">
        <v>2.2674083734990411</v>
      </c>
      <c r="I94" s="297">
        <v>2.1096659283192829</v>
      </c>
      <c r="J94" s="297">
        <v>2.3925510452056509</v>
      </c>
      <c r="K94" s="297">
        <v>2.5363894061629901</v>
      </c>
      <c r="L94" s="297">
        <v>2.0962171951442832</v>
      </c>
      <c r="M94" s="297">
        <v>2.1266814679397248</v>
      </c>
      <c r="N94" s="297">
        <v>2.1749761931318168</v>
      </c>
      <c r="O94" s="297">
        <v>2.7462684424019219</v>
      </c>
      <c r="P94" s="297">
        <v>1.850845417063895</v>
      </c>
      <c r="Q94" s="297">
        <v>1.417091273065179</v>
      </c>
      <c r="R94" s="297">
        <v>0.66491218049380818</v>
      </c>
      <c r="S94" s="297">
        <v>0.75300328769487246</v>
      </c>
      <c r="T94" s="297">
        <v>0.97154835790041549</v>
      </c>
      <c r="U94" s="297">
        <v>0.4772092062629909</v>
      </c>
      <c r="V94" s="297">
        <v>0.52960586872399029</v>
      </c>
      <c r="W94" s="297">
        <v>0.72485062977098569</v>
      </c>
      <c r="DA94" s="122" t="s">
        <v>1776</v>
      </c>
    </row>
    <row r="95" spans="1:105" ht="12" customHeight="1" x14ac:dyDescent="0.25">
      <c r="A95" s="59" t="s">
        <v>162</v>
      </c>
      <c r="B95" s="297">
        <v>4.9237490772738104</v>
      </c>
      <c r="C95" s="297">
        <v>5.5001412643356371</v>
      </c>
      <c r="D95" s="297">
        <v>6.4240206111422964</v>
      </c>
      <c r="E95" s="297">
        <v>6.9418383900289999</v>
      </c>
      <c r="F95" s="297">
        <v>7.749389370716349</v>
      </c>
      <c r="G95" s="297">
        <v>7.2371080596293416</v>
      </c>
      <c r="H95" s="297">
        <v>7.0566772962840956</v>
      </c>
      <c r="I95" s="297">
        <v>6.7794921024742258</v>
      </c>
      <c r="J95" s="297">
        <v>7.5146489187887848</v>
      </c>
      <c r="K95" s="297">
        <v>5.646471445635199</v>
      </c>
      <c r="L95" s="297">
        <v>5.3577679990537659</v>
      </c>
      <c r="M95" s="297">
        <v>5.6748863974078096</v>
      </c>
      <c r="N95" s="297">
        <v>4.2453452801498841</v>
      </c>
      <c r="O95" s="297">
        <v>4.4639390106082084</v>
      </c>
      <c r="P95" s="297">
        <v>4.0675566887512709</v>
      </c>
      <c r="Q95" s="297">
        <v>4.0823351153672354</v>
      </c>
      <c r="R95" s="297">
        <v>4.2595847953276396</v>
      </c>
      <c r="S95" s="297">
        <v>4.6875729006392861</v>
      </c>
      <c r="T95" s="297">
        <v>5.0970801446745497</v>
      </c>
      <c r="U95" s="297">
        <v>5.4771388429016348</v>
      </c>
      <c r="V95" s="297">
        <v>5.6438317424433926</v>
      </c>
      <c r="W95" s="297">
        <v>5.7352249440076024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112.9548910829422</v>
      </c>
      <c r="C97" s="281">
        <v>113.10449078231029</v>
      </c>
      <c r="D97" s="281">
        <v>120.25011067991549</v>
      </c>
      <c r="E97" s="281">
        <v>115.0740606438803</v>
      </c>
      <c r="F97" s="281">
        <v>106.91327494219389</v>
      </c>
      <c r="G97" s="281">
        <v>98.98861044701124</v>
      </c>
      <c r="H97" s="281">
        <v>117.93685540558501</v>
      </c>
      <c r="I97" s="281">
        <v>136.68909840996071</v>
      </c>
      <c r="J97" s="281">
        <v>120.9163872339022</v>
      </c>
      <c r="K97" s="281">
        <v>128.75298914869819</v>
      </c>
      <c r="L97" s="281">
        <v>223.67348605004409</v>
      </c>
      <c r="M97" s="281">
        <v>255.9718323310347</v>
      </c>
      <c r="N97" s="281">
        <v>215.62252348806001</v>
      </c>
      <c r="O97" s="281">
        <v>173.9726453126348</v>
      </c>
      <c r="P97" s="281">
        <v>172.18870233696521</v>
      </c>
      <c r="Q97" s="281">
        <v>143.03477429618701</v>
      </c>
      <c r="R97" s="281">
        <v>142.95154211605569</v>
      </c>
      <c r="S97" s="281">
        <v>132.6207673170218</v>
      </c>
      <c r="T97" s="281">
        <v>147.84474698806511</v>
      </c>
      <c r="U97" s="281">
        <v>124.8884629439857</v>
      </c>
      <c r="V97" s="281">
        <v>110.2623247973258</v>
      </c>
      <c r="W97" s="281">
        <v>83.465475947114385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335.02521353048104</v>
      </c>
      <c r="C99" s="225">
        <f t="shared" si="6"/>
        <v>320.00132749433192</v>
      </c>
      <c r="D99" s="225">
        <f t="shared" si="6"/>
        <v>291.6948903137345</v>
      </c>
      <c r="E99" s="225">
        <f t="shared" si="6"/>
        <v>266.16620452208468</v>
      </c>
      <c r="F99" s="225">
        <f t="shared" si="6"/>
        <v>281.60361809430833</v>
      </c>
      <c r="G99" s="225">
        <f t="shared" si="6"/>
        <v>266.76721508490164</v>
      </c>
      <c r="H99" s="225">
        <f t="shared" si="6"/>
        <v>276.09314819914215</v>
      </c>
      <c r="I99" s="225">
        <f t="shared" si="6"/>
        <v>283.17060891421005</v>
      </c>
      <c r="J99" s="225">
        <f t="shared" si="6"/>
        <v>236.86885867346786</v>
      </c>
      <c r="K99" s="225">
        <f t="shared" si="6"/>
        <v>138.61384463744059</v>
      </c>
      <c r="L99" s="225">
        <f t="shared" si="6"/>
        <v>117.41233943350882</v>
      </c>
      <c r="M99" s="225">
        <f t="shared" si="6"/>
        <v>116.09250524571458</v>
      </c>
      <c r="N99" s="225">
        <f t="shared" si="6"/>
        <v>103.31261817933066</v>
      </c>
      <c r="O99" s="225">
        <f t="shared" si="6"/>
        <v>100.31085296167194</v>
      </c>
      <c r="P99" s="225">
        <f t="shared" si="6"/>
        <v>99.278931708885551</v>
      </c>
      <c r="Q99" s="225">
        <f t="shared" si="6"/>
        <v>97.343841520513436</v>
      </c>
      <c r="R99" s="225">
        <f t="shared" si="6"/>
        <v>79.011299675392578</v>
      </c>
      <c r="S99" s="225">
        <f t="shared" si="6"/>
        <v>42.736823602150963</v>
      </c>
      <c r="T99" s="225">
        <f t="shared" si="6"/>
        <v>39.445703190463377</v>
      </c>
      <c r="U99" s="225">
        <f t="shared" si="6"/>
        <v>37.055124265436618</v>
      </c>
      <c r="V99" s="225">
        <f t="shared" si="6"/>
        <v>33.410898584671379</v>
      </c>
      <c r="W99" s="225">
        <f t="shared" si="6"/>
        <v>33.12642710288214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1.3511554102253089</v>
      </c>
      <c r="C104" s="262">
        <v>1.237654915588638</v>
      </c>
      <c r="D104" s="262">
        <v>1.0663026875312629</v>
      </c>
      <c r="E104" s="262">
        <v>0.97448116521140304</v>
      </c>
      <c r="F104" s="262">
        <v>1.046088206040571</v>
      </c>
      <c r="G104" s="262">
        <v>0.9359610783478689</v>
      </c>
      <c r="H104" s="262">
        <v>0.96189249589926384</v>
      </c>
      <c r="I104" s="262">
        <v>1.030175301210456</v>
      </c>
      <c r="J104" s="262">
        <v>0.82394717202324341</v>
      </c>
      <c r="K104" s="262">
        <v>0.46146407342401541</v>
      </c>
      <c r="L104" s="262">
        <v>0.34687634250728622</v>
      </c>
      <c r="M104" s="262">
        <v>0.3174928451019467</v>
      </c>
      <c r="N104" s="262">
        <v>0.2455133669226616</v>
      </c>
      <c r="O104" s="262">
        <v>0.2269685020745105</v>
      </c>
      <c r="P104" s="262">
        <v>0.2363970549198568</v>
      </c>
      <c r="Q104" s="262">
        <v>0.24416925873027939</v>
      </c>
      <c r="R104" s="262">
        <v>0.16927304675519439</v>
      </c>
      <c r="S104" s="262">
        <v>6.0120042385492817E-2</v>
      </c>
      <c r="T104" s="262">
        <v>6.4935006620454858E-2</v>
      </c>
      <c r="U104" s="262">
        <v>6.0433173876617757E-2</v>
      </c>
      <c r="V104" s="262">
        <v>5.6549614542477381E-2</v>
      </c>
      <c r="W104" s="262">
        <v>5.7962989667665693E-2</v>
      </c>
      <c r="DA104" s="68" t="s">
        <v>1784</v>
      </c>
    </row>
    <row r="105" spans="1:105" ht="12" customHeight="1" x14ac:dyDescent="0.25">
      <c r="A105" s="37" t="s">
        <v>160</v>
      </c>
      <c r="B105" s="228">
        <v>0.40336206863585838</v>
      </c>
      <c r="C105" s="228">
        <v>0.34165709849722198</v>
      </c>
      <c r="D105" s="228">
        <v>0.29499966921938409</v>
      </c>
      <c r="E105" s="228">
        <v>0.27945595346577551</v>
      </c>
      <c r="F105" s="228">
        <v>0.2873606962451507</v>
      </c>
      <c r="G105" s="228">
        <v>0.25184240380274769</v>
      </c>
      <c r="H105" s="228">
        <v>0.25016018217985148</v>
      </c>
      <c r="I105" s="228">
        <v>0.30185084744676771</v>
      </c>
      <c r="J105" s="228">
        <v>0.20585811121674369</v>
      </c>
      <c r="K105" s="228">
        <v>0.15388004059275109</v>
      </c>
      <c r="L105" s="228">
        <v>0.1181099655979862</v>
      </c>
      <c r="M105" s="228">
        <v>0.1094073433198931</v>
      </c>
      <c r="N105" s="228">
        <v>0.10417169852796709</v>
      </c>
      <c r="O105" s="228">
        <v>7.9109767173710363E-2</v>
      </c>
      <c r="P105" s="228">
        <v>9.4527115691236591E-2</v>
      </c>
      <c r="Q105" s="228">
        <v>9.1852453437478512E-2</v>
      </c>
      <c r="R105" s="228">
        <v>6.5556185556407284E-2</v>
      </c>
      <c r="S105" s="228">
        <v>1.816712111244077E-2</v>
      </c>
      <c r="T105" s="228">
        <v>2.248912783484313E-2</v>
      </c>
      <c r="U105" s="228">
        <v>1.575374777384575E-2</v>
      </c>
      <c r="V105" s="228">
        <v>1.556224092030683E-2</v>
      </c>
      <c r="W105" s="228">
        <v>1.438815931446033E-2</v>
      </c>
      <c r="DA105" s="69" t="s">
        <v>1785</v>
      </c>
    </row>
    <row r="106" spans="1:105" ht="12" customHeight="1" x14ac:dyDescent="0.25">
      <c r="A106" s="37" t="s">
        <v>162</v>
      </c>
      <c r="B106" s="228">
        <v>0.94779334158945028</v>
      </c>
      <c r="C106" s="228">
        <v>0.8959978170914159</v>
      </c>
      <c r="D106" s="228">
        <v>0.77130301831187931</v>
      </c>
      <c r="E106" s="228">
        <v>0.69502521174562759</v>
      </c>
      <c r="F106" s="228">
        <v>0.75872750979542036</v>
      </c>
      <c r="G106" s="228">
        <v>0.68411867454512121</v>
      </c>
      <c r="H106" s="228">
        <v>0.71173231371941237</v>
      </c>
      <c r="I106" s="228">
        <v>0.72832445376368793</v>
      </c>
      <c r="J106" s="228">
        <v>0.61808906080649961</v>
      </c>
      <c r="K106" s="228">
        <v>0.30758403283126429</v>
      </c>
      <c r="L106" s="228">
        <v>0.22876637690929999</v>
      </c>
      <c r="M106" s="228">
        <v>0.20808550178205359</v>
      </c>
      <c r="N106" s="228">
        <v>0.1413416683946945</v>
      </c>
      <c r="O106" s="228">
        <v>0.14785873490080009</v>
      </c>
      <c r="P106" s="228">
        <v>0.14186993922862021</v>
      </c>
      <c r="Q106" s="228">
        <v>0.15231680529280089</v>
      </c>
      <c r="R106" s="228">
        <v>0.10371686119878711</v>
      </c>
      <c r="S106" s="228">
        <v>4.1952921273052043E-2</v>
      </c>
      <c r="T106" s="228">
        <v>4.2445878785611721E-2</v>
      </c>
      <c r="U106" s="228">
        <v>4.4679426102772007E-2</v>
      </c>
      <c r="V106" s="228">
        <v>4.0987373622170552E-2</v>
      </c>
      <c r="W106" s="228">
        <v>4.3574830353205363E-2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288.12182638354062</v>
      </c>
      <c r="C110" s="263">
        <f t="shared" si="7"/>
        <v>271.97109110671488</v>
      </c>
      <c r="D110" s="263">
        <f t="shared" si="7"/>
        <v>247.46649492333401</v>
      </c>
      <c r="E110" s="263">
        <f t="shared" si="7"/>
        <v>222.9700965253765</v>
      </c>
      <c r="F110" s="263">
        <f t="shared" si="7"/>
        <v>239.57865117686191</v>
      </c>
      <c r="G110" s="263">
        <f t="shared" si="7"/>
        <v>226.52485406349999</v>
      </c>
      <c r="H110" s="263">
        <f t="shared" si="7"/>
        <v>234.3538574164796</v>
      </c>
      <c r="I110" s="263">
        <f t="shared" si="7"/>
        <v>239.72325063259609</v>
      </c>
      <c r="J110" s="263">
        <f t="shared" si="7"/>
        <v>200.376734863076</v>
      </c>
      <c r="K110" s="263">
        <f t="shared" si="7"/>
        <v>118.77817815472341</v>
      </c>
      <c r="L110" s="263">
        <f t="shared" si="7"/>
        <v>106.5615162750551</v>
      </c>
      <c r="M110" s="263">
        <f t="shared" si="7"/>
        <v>105.183695049166</v>
      </c>
      <c r="N110" s="263">
        <f t="shared" si="7"/>
        <v>93.620423581497235</v>
      </c>
      <c r="O110" s="263">
        <f t="shared" si="7"/>
        <v>90.487335180893979</v>
      </c>
      <c r="P110" s="263">
        <f t="shared" si="7"/>
        <v>89.024155191171971</v>
      </c>
      <c r="Q110" s="263">
        <f t="shared" si="7"/>
        <v>87.687441684227878</v>
      </c>
      <c r="R110" s="263">
        <f t="shared" si="7"/>
        <v>70.797158807887513</v>
      </c>
      <c r="S110" s="263">
        <f t="shared" si="7"/>
        <v>37.016117794500232</v>
      </c>
      <c r="T110" s="263">
        <f t="shared" si="7"/>
        <v>33.635383959457393</v>
      </c>
      <c r="U110" s="263">
        <f t="shared" si="7"/>
        <v>32.273885711451349</v>
      </c>
      <c r="V110" s="263">
        <f t="shared" si="7"/>
        <v>29.300587016843611</v>
      </c>
      <c r="W110" s="263">
        <f t="shared" si="7"/>
        <v>28.857717411491041</v>
      </c>
      <c r="DA110" s="70"/>
    </row>
    <row r="111" spans="1:105" ht="12" customHeight="1" x14ac:dyDescent="0.25">
      <c r="A111" s="60" t="s">
        <v>1556</v>
      </c>
      <c r="B111" s="264">
        <v>288.12182638354062</v>
      </c>
      <c r="C111" s="264">
        <v>271.97109110671488</v>
      </c>
      <c r="D111" s="264">
        <v>247.46649492333401</v>
      </c>
      <c r="E111" s="264">
        <v>222.9700965253765</v>
      </c>
      <c r="F111" s="264">
        <v>239.57865117686191</v>
      </c>
      <c r="G111" s="264">
        <v>226.52485406349999</v>
      </c>
      <c r="H111" s="264">
        <v>234.3538574164796</v>
      </c>
      <c r="I111" s="264">
        <v>239.72325063259609</v>
      </c>
      <c r="J111" s="264">
        <v>200.376734863076</v>
      </c>
      <c r="K111" s="264">
        <v>118.77817815472341</v>
      </c>
      <c r="L111" s="264">
        <v>106.5615162750551</v>
      </c>
      <c r="M111" s="264">
        <v>105.183695049166</v>
      </c>
      <c r="N111" s="264">
        <v>93.620423581497235</v>
      </c>
      <c r="O111" s="264">
        <v>90.487335180893979</v>
      </c>
      <c r="P111" s="264">
        <v>89.024155191171971</v>
      </c>
      <c r="Q111" s="264">
        <v>87.687441684227878</v>
      </c>
      <c r="R111" s="264">
        <v>70.797158807887513</v>
      </c>
      <c r="S111" s="264">
        <v>37.016117794500232</v>
      </c>
      <c r="T111" s="264">
        <v>33.635383959457393</v>
      </c>
      <c r="U111" s="264">
        <v>32.273885711451349</v>
      </c>
      <c r="V111" s="264">
        <v>29.300587016843611</v>
      </c>
      <c r="W111" s="264">
        <v>28.857717411491041</v>
      </c>
      <c r="DA111" s="72" t="s">
        <v>1790</v>
      </c>
    </row>
    <row r="112" spans="1:105" ht="12" customHeight="1" x14ac:dyDescent="0.25">
      <c r="A112" s="59" t="s">
        <v>30</v>
      </c>
      <c r="B112" s="232">
        <v>166.8758558990495</v>
      </c>
      <c r="C112" s="232">
        <v>166.04858572784059</v>
      </c>
      <c r="D112" s="232">
        <v>145.92776668104969</v>
      </c>
      <c r="E112" s="232">
        <v>126.32827430567021</v>
      </c>
      <c r="F112" s="232">
        <v>133.62040182922721</v>
      </c>
      <c r="G112" s="232">
        <v>130.177536243909</v>
      </c>
      <c r="H112" s="232">
        <v>130.07628904287881</v>
      </c>
      <c r="I112" s="232">
        <v>130.35760457965739</v>
      </c>
      <c r="J112" s="232">
        <v>115.6871983730108</v>
      </c>
      <c r="K112" s="232">
        <v>60.80431482765345</v>
      </c>
      <c r="L112" s="232">
        <v>63.724236687887192</v>
      </c>
      <c r="M112" s="232">
        <v>60.099750957454482</v>
      </c>
      <c r="N112" s="232">
        <v>48.761714350623393</v>
      </c>
      <c r="O112" s="232">
        <v>44.506908465064953</v>
      </c>
      <c r="P112" s="232">
        <v>47.834023253300948</v>
      </c>
      <c r="Q112" s="232">
        <v>42.74434203733486</v>
      </c>
      <c r="R112" s="232">
        <v>37.661205095191043</v>
      </c>
      <c r="S112" s="232">
        <v>20.833699444861129</v>
      </c>
      <c r="T112" s="232">
        <v>17.226169330733949</v>
      </c>
      <c r="U112" s="232">
        <v>15.91008849088589</v>
      </c>
      <c r="V112" s="232">
        <v>13.17178347614048</v>
      </c>
      <c r="W112" s="232">
        <v>12.488405773101301</v>
      </c>
      <c r="DA112" s="71" t="s">
        <v>1791</v>
      </c>
    </row>
    <row r="113" spans="1:105" ht="12" customHeight="1" x14ac:dyDescent="0.25">
      <c r="A113" s="59" t="s">
        <v>33</v>
      </c>
      <c r="B113" s="297">
        <v>24.138804401178842</v>
      </c>
      <c r="C113" s="297">
        <v>21.96319865732471</v>
      </c>
      <c r="D113" s="297">
        <v>21.390394895550319</v>
      </c>
      <c r="E113" s="297">
        <v>19.712668102727829</v>
      </c>
      <c r="F113" s="297">
        <v>26.970800381627889</v>
      </c>
      <c r="G113" s="297">
        <v>22.244106273329589</v>
      </c>
      <c r="H113" s="297">
        <v>23.038997624005631</v>
      </c>
      <c r="I113" s="297">
        <v>25.325480399490321</v>
      </c>
      <c r="J113" s="297">
        <v>18.07307046685186</v>
      </c>
      <c r="K113" s="297">
        <v>9.6122911284075041</v>
      </c>
      <c r="L113" s="297">
        <v>7.7297055402088368</v>
      </c>
      <c r="M113" s="297">
        <v>7.8730283675516137</v>
      </c>
      <c r="N113" s="297">
        <v>11.440052560398961</v>
      </c>
      <c r="O113" s="297">
        <v>10.242134732688919</v>
      </c>
      <c r="P113" s="297">
        <v>9.2509594759414338</v>
      </c>
      <c r="Q113" s="297">
        <v>11.22647821455314</v>
      </c>
      <c r="R113" s="297">
        <v>8.6530546398898682</v>
      </c>
      <c r="S113" s="297">
        <v>5.630883744042432</v>
      </c>
      <c r="T113" s="297">
        <v>4.8047913702104266</v>
      </c>
      <c r="U113" s="297">
        <v>5.0965892717723884</v>
      </c>
      <c r="V113" s="297">
        <v>5.2014485340805017</v>
      </c>
      <c r="W113" s="297">
        <v>5.3566310785258011</v>
      </c>
      <c r="DA113" s="122" t="s">
        <v>1792</v>
      </c>
    </row>
    <row r="114" spans="1:105" ht="12" customHeight="1" x14ac:dyDescent="0.25">
      <c r="A114" s="59" t="s">
        <v>160</v>
      </c>
      <c r="B114" s="297">
        <v>22.764224804775921</v>
      </c>
      <c r="C114" s="297">
        <v>18.942857732345949</v>
      </c>
      <c r="D114" s="297">
        <v>17.524086605611259</v>
      </c>
      <c r="E114" s="297">
        <v>17.866545157560981</v>
      </c>
      <c r="F114" s="297">
        <v>17.53302984775366</v>
      </c>
      <c r="G114" s="297">
        <v>16.207053704212701</v>
      </c>
      <c r="H114" s="297">
        <v>17.069514069409639</v>
      </c>
      <c r="I114" s="297">
        <v>20.183987261430271</v>
      </c>
      <c r="J114" s="297">
        <v>13.434933994903609</v>
      </c>
      <c r="K114" s="297">
        <v>12.410777092435019</v>
      </c>
      <c r="L114" s="297">
        <v>9.502147091377303</v>
      </c>
      <c r="M114" s="297">
        <v>10.29436113418042</v>
      </c>
      <c r="N114" s="297">
        <v>10.949979056018879</v>
      </c>
      <c r="O114" s="297">
        <v>8.892591656107923</v>
      </c>
      <c r="P114" s="297">
        <v>10.03190451296677</v>
      </c>
      <c r="Q114" s="297">
        <v>10.42595943934732</v>
      </c>
      <c r="R114" s="297">
        <v>8.6540453852623536</v>
      </c>
      <c r="S114" s="297">
        <v>2.8670813512847859</v>
      </c>
      <c r="T114" s="297">
        <v>3.5737259761069851</v>
      </c>
      <c r="U114" s="297">
        <v>2.7593944972763991</v>
      </c>
      <c r="V114" s="297">
        <v>2.815662117838766</v>
      </c>
      <c r="W114" s="297">
        <v>2.4964808005711681</v>
      </c>
      <c r="DA114" s="122" t="s">
        <v>1793</v>
      </c>
    </row>
    <row r="115" spans="1:105" ht="12" customHeight="1" x14ac:dyDescent="0.25">
      <c r="A115" s="59" t="s">
        <v>70</v>
      </c>
      <c r="B115" s="297">
        <v>20.853080991524759</v>
      </c>
      <c r="C115" s="297">
        <v>15.33868946859103</v>
      </c>
      <c r="D115" s="297">
        <v>16.805955053429571</v>
      </c>
      <c r="E115" s="297">
        <v>14.6273440194726</v>
      </c>
      <c r="F115" s="297">
        <v>15.161407410743371</v>
      </c>
      <c r="G115" s="297">
        <v>13.87041820889397</v>
      </c>
      <c r="H115" s="297">
        <v>15.604474432029891</v>
      </c>
      <c r="I115" s="297">
        <v>15.15500156478744</v>
      </c>
      <c r="J115" s="297">
        <v>12.84313736498655</v>
      </c>
      <c r="K115" s="297">
        <v>11.14343962362913</v>
      </c>
      <c r="L115" s="297">
        <v>7.2007838592274149</v>
      </c>
      <c r="M115" s="297">
        <v>7.3373633114896224</v>
      </c>
      <c r="N115" s="297">
        <v>7.6115875359145599</v>
      </c>
      <c r="O115" s="297">
        <v>10.225156502470449</v>
      </c>
      <c r="P115" s="297">
        <v>6.8509989282223476</v>
      </c>
      <c r="Q115" s="297">
        <v>6.0015338915352787</v>
      </c>
      <c r="R115" s="297">
        <v>2.137233035531894</v>
      </c>
      <c r="S115" s="297">
        <v>1.0635672333827091</v>
      </c>
      <c r="T115" s="297">
        <v>1.2856629391972789</v>
      </c>
      <c r="U115" s="297">
        <v>0.6818558254755489</v>
      </c>
      <c r="V115" s="297">
        <v>0.69588459943539172</v>
      </c>
      <c r="W115" s="297">
        <v>0.95555735970565825</v>
      </c>
      <c r="DA115" s="122" t="s">
        <v>1794</v>
      </c>
    </row>
    <row r="116" spans="1:105" ht="12" customHeight="1" x14ac:dyDescent="0.25">
      <c r="A116" s="59" t="s">
        <v>162</v>
      </c>
      <c r="B116" s="297">
        <v>53.489860287011517</v>
      </c>
      <c r="C116" s="297">
        <v>49.677759520612547</v>
      </c>
      <c r="D116" s="297">
        <v>45.818291687693161</v>
      </c>
      <c r="E116" s="297">
        <v>44.435264939944879</v>
      </c>
      <c r="F116" s="297">
        <v>46.293011707509763</v>
      </c>
      <c r="G116" s="297">
        <v>44.025739633154721</v>
      </c>
      <c r="H116" s="297">
        <v>48.564582248155617</v>
      </c>
      <c r="I116" s="297">
        <v>48.701176827230611</v>
      </c>
      <c r="J116" s="297">
        <v>40.338394663323207</v>
      </c>
      <c r="K116" s="297">
        <v>24.807355482598322</v>
      </c>
      <c r="L116" s="297">
        <v>18.404643096354359</v>
      </c>
      <c r="M116" s="297">
        <v>19.579191278489901</v>
      </c>
      <c r="N116" s="297">
        <v>14.85709007854145</v>
      </c>
      <c r="O116" s="297">
        <v>16.620543824561729</v>
      </c>
      <c r="P116" s="297">
        <v>15.05626902074048</v>
      </c>
      <c r="Q116" s="297">
        <v>17.28912810145728</v>
      </c>
      <c r="R116" s="297">
        <v>13.691620652012359</v>
      </c>
      <c r="S116" s="297">
        <v>6.6208860209291691</v>
      </c>
      <c r="T116" s="297">
        <v>6.7450343432087552</v>
      </c>
      <c r="U116" s="297">
        <v>7.8259576260411254</v>
      </c>
      <c r="V116" s="297">
        <v>7.4158082893484778</v>
      </c>
      <c r="W116" s="297">
        <v>7.5606423995871106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24.094319067447021</v>
      </c>
      <c r="C119" s="263">
        <f t="shared" si="8"/>
        <v>22.74370646784584</v>
      </c>
      <c r="D119" s="263">
        <f t="shared" si="8"/>
        <v>20.6944984419486</v>
      </c>
      <c r="E119" s="263">
        <f t="shared" si="8"/>
        <v>18.645975959594232</v>
      </c>
      <c r="F119" s="263">
        <f t="shared" si="8"/>
        <v>20.03487391309158</v>
      </c>
      <c r="G119" s="263">
        <f t="shared" si="8"/>
        <v>18.943244179104081</v>
      </c>
      <c r="H119" s="263">
        <f t="shared" si="8"/>
        <v>19.597948153233752</v>
      </c>
      <c r="I119" s="263">
        <f t="shared" si="8"/>
        <v>20.04696610849091</v>
      </c>
      <c r="J119" s="263">
        <f t="shared" si="8"/>
        <v>16.75659579173066</v>
      </c>
      <c r="K119" s="263">
        <f t="shared" si="8"/>
        <v>9.9328792914852215</v>
      </c>
      <c r="L119" s="263">
        <f t="shared" si="8"/>
        <v>8.9112553730111976</v>
      </c>
      <c r="M119" s="263">
        <f t="shared" si="8"/>
        <v>8.7960344449365611</v>
      </c>
      <c r="N119" s="263">
        <f t="shared" si="8"/>
        <v>7.8290505975044624</v>
      </c>
      <c r="O119" s="263">
        <f t="shared" si="8"/>
        <v>7.5670446518314574</v>
      </c>
      <c r="P119" s="263">
        <f t="shared" si="8"/>
        <v>7.4446855582217424</v>
      </c>
      <c r="Q119" s="263">
        <f t="shared" si="8"/>
        <v>7.3329022818822294</v>
      </c>
      <c r="R119" s="263">
        <f t="shared" si="8"/>
        <v>5.920444677159681</v>
      </c>
      <c r="S119" s="263">
        <f t="shared" si="8"/>
        <v>3.095489723821359</v>
      </c>
      <c r="T119" s="263">
        <f t="shared" si="8"/>
        <v>2.8127743158077951</v>
      </c>
      <c r="U119" s="263">
        <f t="shared" si="8"/>
        <v>2.698918404199214</v>
      </c>
      <c r="V119" s="263">
        <f t="shared" si="8"/>
        <v>2.4502749455278892</v>
      </c>
      <c r="W119" s="263">
        <f t="shared" si="8"/>
        <v>2.413239772904642</v>
      </c>
      <c r="DA119" s="70"/>
    </row>
    <row r="120" spans="1:105" ht="12" customHeight="1" x14ac:dyDescent="0.25">
      <c r="A120" s="60" t="s">
        <v>1568</v>
      </c>
      <c r="B120" s="264">
        <v>24.094319067447021</v>
      </c>
      <c r="C120" s="264">
        <v>22.74370646784584</v>
      </c>
      <c r="D120" s="264">
        <v>20.6944984419486</v>
      </c>
      <c r="E120" s="264">
        <v>18.645975959594232</v>
      </c>
      <c r="F120" s="264">
        <v>20.03487391309158</v>
      </c>
      <c r="G120" s="264">
        <v>18.943244179104081</v>
      </c>
      <c r="H120" s="264">
        <v>19.597948153233752</v>
      </c>
      <c r="I120" s="264">
        <v>20.04696610849091</v>
      </c>
      <c r="J120" s="264">
        <v>16.75659579173066</v>
      </c>
      <c r="K120" s="264">
        <v>9.9328792914852215</v>
      </c>
      <c r="L120" s="264">
        <v>8.9112553730111976</v>
      </c>
      <c r="M120" s="264">
        <v>8.7960344449365611</v>
      </c>
      <c r="N120" s="264">
        <v>7.8290505975044624</v>
      </c>
      <c r="O120" s="264">
        <v>7.5670446518314574</v>
      </c>
      <c r="P120" s="264">
        <v>7.4446855582217424</v>
      </c>
      <c r="Q120" s="264">
        <v>7.3329022818822294</v>
      </c>
      <c r="R120" s="264">
        <v>5.920444677159681</v>
      </c>
      <c r="S120" s="264">
        <v>3.095489723821359</v>
      </c>
      <c r="T120" s="264">
        <v>2.8127743158077951</v>
      </c>
      <c r="U120" s="264">
        <v>2.698918404199214</v>
      </c>
      <c r="V120" s="264">
        <v>2.4502749455278892</v>
      </c>
      <c r="W120" s="264">
        <v>2.413239772904642</v>
      </c>
      <c r="DA120" s="72" t="s">
        <v>1798</v>
      </c>
    </row>
    <row r="121" spans="1:105" ht="12" customHeight="1" x14ac:dyDescent="0.25">
      <c r="A121" s="59" t="s">
        <v>30</v>
      </c>
      <c r="B121" s="232">
        <v>13.955069517477909</v>
      </c>
      <c r="C121" s="232">
        <v>13.885888672311539</v>
      </c>
      <c r="D121" s="232">
        <v>12.203276007742369</v>
      </c>
      <c r="E121" s="232">
        <v>10.564259523709129</v>
      </c>
      <c r="F121" s="232">
        <v>11.17406701187633</v>
      </c>
      <c r="G121" s="232">
        <v>10.886155807924141</v>
      </c>
      <c r="H121" s="232">
        <v>10.877688964585939</v>
      </c>
      <c r="I121" s="232">
        <v>10.901214104582619</v>
      </c>
      <c r="J121" s="232">
        <v>9.6743946982615459</v>
      </c>
      <c r="K121" s="232">
        <v>5.0847885442207303</v>
      </c>
      <c r="L121" s="232">
        <v>5.3289683407864814</v>
      </c>
      <c r="M121" s="232">
        <v>5.0258690694102022</v>
      </c>
      <c r="N121" s="232">
        <v>4.0777205898856783</v>
      </c>
      <c r="O121" s="232">
        <v>3.7219105082147772</v>
      </c>
      <c r="P121" s="232">
        <v>4.0001419989976599</v>
      </c>
      <c r="Q121" s="232">
        <v>3.5745150872557039</v>
      </c>
      <c r="R121" s="232">
        <v>3.1494354433952458</v>
      </c>
      <c r="S121" s="232">
        <v>1.742227612813904</v>
      </c>
      <c r="T121" s="232">
        <v>1.440546262580142</v>
      </c>
      <c r="U121" s="232">
        <v>1.330488402431633</v>
      </c>
      <c r="V121" s="232">
        <v>1.10149639735723</v>
      </c>
      <c r="W121" s="232">
        <v>1.04434862543284</v>
      </c>
      <c r="DA121" s="71" t="s">
        <v>1799</v>
      </c>
    </row>
    <row r="122" spans="1:105" ht="12" customHeight="1" x14ac:dyDescent="0.25">
      <c r="A122" s="59" t="s">
        <v>33</v>
      </c>
      <c r="B122" s="297">
        <v>2.0186185213697598</v>
      </c>
      <c r="C122" s="297">
        <v>1.8366824993218771</v>
      </c>
      <c r="D122" s="297">
        <v>1.7887815236392719</v>
      </c>
      <c r="E122" s="297">
        <v>1.6484808558222539</v>
      </c>
      <c r="F122" s="297">
        <v>2.255445476158787</v>
      </c>
      <c r="G122" s="297">
        <v>1.8601735267579169</v>
      </c>
      <c r="H122" s="297">
        <v>1.9266466782978049</v>
      </c>
      <c r="I122" s="297">
        <v>2.1178548426574668</v>
      </c>
      <c r="J122" s="297">
        <v>1.5113687561355069</v>
      </c>
      <c r="K122" s="297">
        <v>0.80383222723549741</v>
      </c>
      <c r="L122" s="297">
        <v>0.64640014927325873</v>
      </c>
      <c r="M122" s="297">
        <v>0.65838558604141495</v>
      </c>
      <c r="N122" s="297">
        <v>0.95667961014411729</v>
      </c>
      <c r="O122" s="297">
        <v>0.85650318574853179</v>
      </c>
      <c r="P122" s="297">
        <v>0.77361570309026972</v>
      </c>
      <c r="Q122" s="297">
        <v>0.93881935811801653</v>
      </c>
      <c r="R122" s="297">
        <v>0.72361563862927691</v>
      </c>
      <c r="S122" s="297">
        <v>0.47088521985160342</v>
      </c>
      <c r="T122" s="297">
        <v>0.40180286852776731</v>
      </c>
      <c r="U122" s="297">
        <v>0.42620460105769498</v>
      </c>
      <c r="V122" s="297">
        <v>0.4349735046667732</v>
      </c>
      <c r="W122" s="297">
        <v>0.44795071568370592</v>
      </c>
      <c r="DA122" s="122" t="s">
        <v>1800</v>
      </c>
    </row>
    <row r="123" spans="1:105" ht="12" customHeight="1" x14ac:dyDescent="0.25">
      <c r="A123" s="59" t="s">
        <v>160</v>
      </c>
      <c r="B123" s="297">
        <v>1.9036686760385479</v>
      </c>
      <c r="C123" s="297">
        <v>1.584105112692263</v>
      </c>
      <c r="D123" s="297">
        <v>1.4654597304929919</v>
      </c>
      <c r="E123" s="297">
        <v>1.494097983004514</v>
      </c>
      <c r="F123" s="297">
        <v>1.4662076131937971</v>
      </c>
      <c r="G123" s="297">
        <v>1.35532225376334</v>
      </c>
      <c r="H123" s="297">
        <v>1.4274458949428861</v>
      </c>
      <c r="I123" s="297">
        <v>1.687895135312695</v>
      </c>
      <c r="J123" s="297">
        <v>1.123502479442114</v>
      </c>
      <c r="K123" s="297">
        <v>1.037856891626223</v>
      </c>
      <c r="L123" s="297">
        <v>0.79462138193129739</v>
      </c>
      <c r="M123" s="297">
        <v>0.86087064237990052</v>
      </c>
      <c r="N123" s="297">
        <v>0.9156969899474896</v>
      </c>
      <c r="O123" s="297">
        <v>0.7436470307999592</v>
      </c>
      <c r="P123" s="297">
        <v>0.83892258779389406</v>
      </c>
      <c r="Q123" s="297">
        <v>0.87187561063664687</v>
      </c>
      <c r="R123" s="297">
        <v>0.72369849016266785</v>
      </c>
      <c r="S123" s="297">
        <v>0.2397609849183196</v>
      </c>
      <c r="T123" s="297">
        <v>0.29885446378269998</v>
      </c>
      <c r="U123" s="297">
        <v>0.23075562266438979</v>
      </c>
      <c r="V123" s="297">
        <v>0.23546102808269009</v>
      </c>
      <c r="W123" s="297">
        <v>0.20876934493204891</v>
      </c>
      <c r="DA123" s="122" t="s">
        <v>1801</v>
      </c>
    </row>
    <row r="124" spans="1:105" ht="12" customHeight="1" x14ac:dyDescent="0.25">
      <c r="A124" s="59" t="s">
        <v>70</v>
      </c>
      <c r="B124" s="297">
        <v>1.7438484034884449</v>
      </c>
      <c r="C124" s="297">
        <v>1.282704898728332</v>
      </c>
      <c r="D124" s="297">
        <v>1.4054056520920271</v>
      </c>
      <c r="E124" s="297">
        <v>1.223218311289378</v>
      </c>
      <c r="F124" s="297">
        <v>1.267879605829386</v>
      </c>
      <c r="G124" s="297">
        <v>1.159920045346172</v>
      </c>
      <c r="H124" s="297">
        <v>1.304931287450098</v>
      </c>
      <c r="I124" s="297">
        <v>1.267343914041311</v>
      </c>
      <c r="J124" s="297">
        <v>1.0740132165034559</v>
      </c>
      <c r="K124" s="297">
        <v>0.93187521810006835</v>
      </c>
      <c r="L124" s="297">
        <v>0.60216883259996978</v>
      </c>
      <c r="M124" s="297">
        <v>0.61359035155314401</v>
      </c>
      <c r="N124" s="297">
        <v>0.63652247732178424</v>
      </c>
      <c r="O124" s="297">
        <v>0.85508337350723429</v>
      </c>
      <c r="P124" s="297">
        <v>0.57291790830032274</v>
      </c>
      <c r="Q124" s="297">
        <v>0.50188100739114505</v>
      </c>
      <c r="R124" s="297">
        <v>0.17872708682279659</v>
      </c>
      <c r="S124" s="297">
        <v>8.8941294703207538E-2</v>
      </c>
      <c r="T124" s="297">
        <v>0.1075141493410324</v>
      </c>
      <c r="U124" s="297">
        <v>5.7020504219404973E-2</v>
      </c>
      <c r="V124" s="297">
        <v>5.8193666836608413E-2</v>
      </c>
      <c r="W124" s="297">
        <v>7.9908919782241877E-2</v>
      </c>
      <c r="DA124" s="122" t="s">
        <v>1802</v>
      </c>
    </row>
    <row r="125" spans="1:105" ht="12" customHeight="1" x14ac:dyDescent="0.25">
      <c r="A125" s="59" t="s">
        <v>162</v>
      </c>
      <c r="B125" s="297">
        <v>4.4731139490723546</v>
      </c>
      <c r="C125" s="297">
        <v>4.1543252847918231</v>
      </c>
      <c r="D125" s="297">
        <v>3.8315755279819359</v>
      </c>
      <c r="E125" s="297">
        <v>3.7159192857689591</v>
      </c>
      <c r="F125" s="297">
        <v>3.8712742060332821</v>
      </c>
      <c r="G125" s="297">
        <v>3.681672545312507</v>
      </c>
      <c r="H125" s="297">
        <v>4.0612353279570232</v>
      </c>
      <c r="I125" s="297">
        <v>4.0726581118968106</v>
      </c>
      <c r="J125" s="297">
        <v>3.3733166413880351</v>
      </c>
      <c r="K125" s="297">
        <v>2.074526410302703</v>
      </c>
      <c r="L125" s="297">
        <v>1.539096668420191</v>
      </c>
      <c r="M125" s="297">
        <v>1.637318795551898</v>
      </c>
      <c r="N125" s="297">
        <v>1.2424309302053931</v>
      </c>
      <c r="O125" s="297">
        <v>1.389900553560955</v>
      </c>
      <c r="P125" s="297">
        <v>1.259087360039596</v>
      </c>
      <c r="Q125" s="297">
        <v>1.4458112184807159</v>
      </c>
      <c r="R125" s="297">
        <v>1.144968018149694</v>
      </c>
      <c r="S125" s="297">
        <v>0.55367461153432507</v>
      </c>
      <c r="T125" s="297">
        <v>0.56405657157615363</v>
      </c>
      <c r="U125" s="297">
        <v>0.65444927382609075</v>
      </c>
      <c r="V125" s="297">
        <v>0.62015034858458773</v>
      </c>
      <c r="W125" s="297">
        <v>0.63226216707380545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21.45791266926809</v>
      </c>
      <c r="C128" s="281">
        <v>24.048875004182602</v>
      </c>
      <c r="D128" s="281">
        <v>22.467594260920642</v>
      </c>
      <c r="E128" s="281">
        <v>23.5756508719025</v>
      </c>
      <c r="F128" s="281">
        <v>20.944004798314289</v>
      </c>
      <c r="G128" s="281">
        <v>20.363155763949699</v>
      </c>
      <c r="H128" s="281">
        <v>21.179450133529549</v>
      </c>
      <c r="I128" s="281">
        <v>22.370216871912611</v>
      </c>
      <c r="J128" s="281">
        <v>18.91158084663796</v>
      </c>
      <c r="K128" s="281">
        <v>9.4413231178079293</v>
      </c>
      <c r="L128" s="281">
        <v>1.5926914429352399</v>
      </c>
      <c r="M128" s="281">
        <v>1.79528290651006</v>
      </c>
      <c r="N128" s="281">
        <v>1.6176306334063</v>
      </c>
      <c r="O128" s="281">
        <v>2.0295046268719901</v>
      </c>
      <c r="P128" s="281">
        <v>2.5736939045719698</v>
      </c>
      <c r="Q128" s="281">
        <v>2.0793282956730499</v>
      </c>
      <c r="R128" s="281">
        <v>2.1244231435901901</v>
      </c>
      <c r="S128" s="281">
        <v>2.5650960414438799</v>
      </c>
      <c r="T128" s="281">
        <v>2.93260990857774</v>
      </c>
      <c r="U128" s="281">
        <v>2.0218869759094402</v>
      </c>
      <c r="V128" s="281">
        <v>1.6034870077573999</v>
      </c>
      <c r="W128" s="281">
        <v>1.7975069288187899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0.99999999999999989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1.0000000000000002</v>
      </c>
      <c r="P132" s="234">
        <f t="shared" si="9"/>
        <v>0.99999999999999989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4.1259001919552874E-4</v>
      </c>
      <c r="C137" s="270">
        <f t="shared" si="14"/>
        <v>4.2108613480866612E-4</v>
      </c>
      <c r="D137" s="270">
        <f t="shared" si="14"/>
        <v>3.6129627925567668E-4</v>
      </c>
      <c r="E137" s="270">
        <f t="shared" si="14"/>
        <v>3.7523471365661395E-4</v>
      </c>
      <c r="F137" s="270">
        <f t="shared" si="14"/>
        <v>3.2932147189509504E-4</v>
      </c>
      <c r="G137" s="270">
        <f t="shared" si="14"/>
        <v>3.251441579033914E-4</v>
      </c>
      <c r="H137" s="270">
        <f t="shared" si="14"/>
        <v>3.5454892881279495E-4</v>
      </c>
      <c r="I137" s="270">
        <f t="shared" si="14"/>
        <v>3.5658734605067759E-4</v>
      </c>
      <c r="J137" s="270">
        <f t="shared" si="14"/>
        <v>3.4408935728713538E-4</v>
      </c>
      <c r="K137" s="270">
        <f t="shared" si="14"/>
        <v>2.9836112527575182E-4</v>
      </c>
      <c r="L137" s="270">
        <f t="shared" si="14"/>
        <v>2.3338700964410308E-4</v>
      </c>
      <c r="M137" s="270">
        <f t="shared" si="14"/>
        <v>2.2610580012872881E-4</v>
      </c>
      <c r="N137" s="270">
        <f t="shared" si="14"/>
        <v>1.90692802998947E-4</v>
      </c>
      <c r="O137" s="270">
        <f t="shared" si="14"/>
        <v>1.8591985476264062E-4</v>
      </c>
      <c r="P137" s="270">
        <f t="shared" si="14"/>
        <v>1.8383259850397445E-4</v>
      </c>
      <c r="Q137" s="270">
        <f t="shared" si="14"/>
        <v>1.7819674672953456E-4</v>
      </c>
      <c r="R137" s="270">
        <f t="shared" si="14"/>
        <v>1.5971755022276918E-4</v>
      </c>
      <c r="S137" s="270">
        <f t="shared" si="14"/>
        <v>1.1543486222587098E-4</v>
      </c>
      <c r="T137" s="270">
        <f t="shared" si="14"/>
        <v>1.4894901372469158E-4</v>
      </c>
      <c r="U137" s="270">
        <f t="shared" si="14"/>
        <v>1.4955974258867369E-4</v>
      </c>
      <c r="V137" s="270">
        <f t="shared" si="14"/>
        <v>1.3996251749205478E-4</v>
      </c>
      <c r="W137" s="270">
        <f t="shared" si="14"/>
        <v>1.4320527213897361E-4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0.12741294933143374</v>
      </c>
      <c r="C139" s="271">
        <f t="shared" si="16"/>
        <v>0.12842131921063563</v>
      </c>
      <c r="D139" s="271">
        <f t="shared" si="16"/>
        <v>0.12109274059439042</v>
      </c>
      <c r="E139" s="271">
        <f t="shared" si="16"/>
        <v>0.12428157932720553</v>
      </c>
      <c r="F139" s="271">
        <f t="shared" si="16"/>
        <v>0.11120179731258722</v>
      </c>
      <c r="G139" s="271">
        <f t="shared" si="16"/>
        <v>0.11548301755041787</v>
      </c>
      <c r="H139" s="271">
        <f t="shared" si="16"/>
        <v>0.12710738534169605</v>
      </c>
      <c r="I139" s="271">
        <f t="shared" si="16"/>
        <v>0.1213314436645028</v>
      </c>
      <c r="J139" s="271">
        <f t="shared" si="16"/>
        <v>0.12050290729387587</v>
      </c>
      <c r="K139" s="271">
        <f t="shared" si="16"/>
        <v>0.11056887159536144</v>
      </c>
      <c r="L139" s="271">
        <f t="shared" si="16"/>
        <v>0.10185918029901951</v>
      </c>
      <c r="M139" s="271">
        <f t="shared" si="16"/>
        <v>0.10610291223391186</v>
      </c>
      <c r="N139" s="271">
        <f t="shared" si="16"/>
        <v>0.10429540697010573</v>
      </c>
      <c r="O139" s="271">
        <f t="shared" si="16"/>
        <v>0.10891449059468339</v>
      </c>
      <c r="P139" s="271">
        <f t="shared" si="16"/>
        <v>0.10037510513065667</v>
      </c>
      <c r="Q139" s="271">
        <f t="shared" si="16"/>
        <v>9.7059050939633587E-2</v>
      </c>
      <c r="R139" s="271">
        <f t="shared" si="16"/>
        <v>9.8681344350709549E-2</v>
      </c>
      <c r="S139" s="271">
        <f t="shared" si="16"/>
        <v>9.9105635186370056E-2</v>
      </c>
      <c r="T139" s="271">
        <f t="shared" si="16"/>
        <v>0.10677251365116086</v>
      </c>
      <c r="U139" s="271">
        <f t="shared" si="16"/>
        <v>0.11414702726656438</v>
      </c>
      <c r="V139" s="271">
        <f t="shared" si="16"/>
        <v>0.11000512079342928</v>
      </c>
      <c r="W139" s="271">
        <f t="shared" si="16"/>
        <v>0.10515525388455683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0.1231981691665674</v>
      </c>
      <c r="C140" s="271">
        <f t="shared" si="17"/>
        <v>0.12417318248830779</v>
      </c>
      <c r="D140" s="271">
        <f t="shared" si="17"/>
        <v>0.11708703094050817</v>
      </c>
      <c r="E140" s="271">
        <f t="shared" si="17"/>
        <v>0.12017038389412606</v>
      </c>
      <c r="F140" s="271">
        <f t="shared" si="17"/>
        <v>0.10752327694185639</v>
      </c>
      <c r="G140" s="271">
        <f t="shared" si="17"/>
        <v>0.11166287576495229</v>
      </c>
      <c r="H140" s="271">
        <f t="shared" si="17"/>
        <v>0.12290271313720412</v>
      </c>
      <c r="I140" s="271">
        <f t="shared" si="17"/>
        <v>0.11731783778837238</v>
      </c>
      <c r="J140" s="271">
        <f t="shared" si="17"/>
        <v>0.11651670913948108</v>
      </c>
      <c r="K140" s="271">
        <f t="shared" si="17"/>
        <v>0.10691128820766704</v>
      </c>
      <c r="L140" s="271">
        <f t="shared" si="17"/>
        <v>9.8489710751484799E-2</v>
      </c>
      <c r="M140" s="271">
        <f t="shared" si="17"/>
        <v>0.10259306137287597</v>
      </c>
      <c r="N140" s="271">
        <f t="shared" si="17"/>
        <v>0.10084534781292548</v>
      </c>
      <c r="O140" s="271">
        <f t="shared" si="17"/>
        <v>0.10531163360853131</v>
      </c>
      <c r="P140" s="271">
        <f t="shared" si="17"/>
        <v>9.7054728321462905E-2</v>
      </c>
      <c r="Q140" s="271">
        <f t="shared" si="17"/>
        <v>9.384836815685775E-2</v>
      </c>
      <c r="R140" s="271">
        <f t="shared" si="17"/>
        <v>9.5416996613731903E-2</v>
      </c>
      <c r="S140" s="271">
        <f t="shared" si="17"/>
        <v>9.5827252042413227E-2</v>
      </c>
      <c r="T140" s="271">
        <f t="shared" si="17"/>
        <v>0.10324051258650285</v>
      </c>
      <c r="U140" s="271">
        <f t="shared" si="17"/>
        <v>0.11037107961818131</v>
      </c>
      <c r="V140" s="271">
        <f t="shared" si="17"/>
        <v>0.10636618610439844</v>
      </c>
      <c r="W140" s="271">
        <f t="shared" si="17"/>
        <v>0.10167675126272972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8.6255903171471998E-3</v>
      </c>
      <c r="C141" s="271">
        <f t="shared" si="18"/>
        <v>8.1368882123009981E-3</v>
      </c>
      <c r="D141" s="271">
        <f t="shared" si="18"/>
        <v>6.9104504423754994E-3</v>
      </c>
      <c r="E141" s="271">
        <f t="shared" si="18"/>
        <v>7.0697384216090132E-3</v>
      </c>
      <c r="F141" s="271">
        <f t="shared" si="18"/>
        <v>5.6671715636497167E-3</v>
      </c>
      <c r="G141" s="271">
        <f t="shared" si="18"/>
        <v>6.0881444892224492E-3</v>
      </c>
      <c r="H141" s="271">
        <f t="shared" si="18"/>
        <v>7.12684772590966E-3</v>
      </c>
      <c r="I141" s="271">
        <f t="shared" si="18"/>
        <v>6.5881142515926971E-3</v>
      </c>
      <c r="J141" s="271">
        <f t="shared" si="18"/>
        <v>5.3216769582493002E-3</v>
      </c>
      <c r="K141" s="271">
        <f t="shared" si="18"/>
        <v>6.1937308145860719E-3</v>
      </c>
      <c r="L141" s="271">
        <f t="shared" si="18"/>
        <v>5.4568218293990665E-3</v>
      </c>
      <c r="M141" s="271">
        <f t="shared" si="18"/>
        <v>6.1367173809617022E-3</v>
      </c>
      <c r="N141" s="271">
        <f t="shared" si="18"/>
        <v>6.4568073672085918E-3</v>
      </c>
      <c r="O141" s="271">
        <f t="shared" si="18"/>
        <v>6.524215641878545E-3</v>
      </c>
      <c r="P141" s="271">
        <f t="shared" si="18"/>
        <v>7.7563568014727448E-3</v>
      </c>
      <c r="Q141" s="271">
        <f t="shared" si="18"/>
        <v>2.654463089878023E-2</v>
      </c>
      <c r="R141" s="271">
        <f t="shared" si="18"/>
        <v>3.040159773326297E-2</v>
      </c>
      <c r="S141" s="271">
        <f t="shared" si="18"/>
        <v>2.7880450794181003E-2</v>
      </c>
      <c r="T141" s="271">
        <f t="shared" si="18"/>
        <v>1.9203343361132202E-2</v>
      </c>
      <c r="U141" s="271">
        <f t="shared" si="18"/>
        <v>2.3537853729514984E-2</v>
      </c>
      <c r="V141" s="271">
        <f t="shared" si="18"/>
        <v>2.2719015311178616E-2</v>
      </c>
      <c r="W141" s="271">
        <f t="shared" si="18"/>
        <v>2.5186829510587948E-2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8.6255903171471998E-3</v>
      </c>
      <c r="C143" s="329">
        <f t="shared" si="20"/>
        <v>8.1368882123009981E-3</v>
      </c>
      <c r="D143" s="329">
        <f t="shared" si="20"/>
        <v>6.9104504423754994E-3</v>
      </c>
      <c r="E143" s="329">
        <f t="shared" si="20"/>
        <v>7.0697384216090132E-3</v>
      </c>
      <c r="F143" s="329">
        <f t="shared" si="20"/>
        <v>5.6671715636497167E-3</v>
      </c>
      <c r="G143" s="329">
        <f t="shared" si="20"/>
        <v>6.0881444892224492E-3</v>
      </c>
      <c r="H143" s="329">
        <f t="shared" si="20"/>
        <v>7.12684772590966E-3</v>
      </c>
      <c r="I143" s="329">
        <f t="shared" si="20"/>
        <v>6.5881142515926971E-3</v>
      </c>
      <c r="J143" s="329">
        <f t="shared" si="20"/>
        <v>5.3216769582493002E-3</v>
      </c>
      <c r="K143" s="329">
        <f t="shared" si="20"/>
        <v>6.1937308145860719E-3</v>
      </c>
      <c r="L143" s="329">
        <f t="shared" si="20"/>
        <v>5.4568218293990665E-3</v>
      </c>
      <c r="M143" s="329">
        <f t="shared" si="20"/>
        <v>6.1367173809617022E-3</v>
      </c>
      <c r="N143" s="329">
        <f t="shared" si="20"/>
        <v>6.4568073672085918E-3</v>
      </c>
      <c r="O143" s="329">
        <f t="shared" si="20"/>
        <v>6.524215641878545E-3</v>
      </c>
      <c r="P143" s="329">
        <f t="shared" si="20"/>
        <v>7.7563568014727448E-3</v>
      </c>
      <c r="Q143" s="329">
        <f t="shared" si="20"/>
        <v>2.654463089878023E-2</v>
      </c>
      <c r="R143" s="329">
        <f t="shared" si="20"/>
        <v>3.040159773326297E-2</v>
      </c>
      <c r="S143" s="329">
        <f t="shared" si="20"/>
        <v>2.7880450794181003E-2</v>
      </c>
      <c r="T143" s="329">
        <f t="shared" si="20"/>
        <v>1.9203343361132202E-2</v>
      </c>
      <c r="U143" s="329">
        <f t="shared" si="20"/>
        <v>2.3537853729514984E-2</v>
      </c>
      <c r="V143" s="329">
        <f t="shared" si="20"/>
        <v>2.2719015311178616E-2</v>
      </c>
      <c r="W143" s="329">
        <f t="shared" si="20"/>
        <v>2.5186829510587948E-2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0.74035070116565616</v>
      </c>
      <c r="C144" s="312">
        <f t="shared" si="21"/>
        <v>0.73884752395394693</v>
      </c>
      <c r="D144" s="312">
        <f t="shared" si="21"/>
        <v>0.75454848174347011</v>
      </c>
      <c r="E144" s="312">
        <f t="shared" si="21"/>
        <v>0.74810306364340284</v>
      </c>
      <c r="F144" s="312">
        <f t="shared" si="21"/>
        <v>0.77527843271001151</v>
      </c>
      <c r="G144" s="312">
        <f t="shared" si="21"/>
        <v>0.76644081803750408</v>
      </c>
      <c r="H144" s="312">
        <f t="shared" si="21"/>
        <v>0.74250850486637732</v>
      </c>
      <c r="I144" s="312">
        <f t="shared" si="21"/>
        <v>0.75440601694948139</v>
      </c>
      <c r="J144" s="312">
        <f t="shared" si="21"/>
        <v>0.7573146172511066</v>
      </c>
      <c r="K144" s="312">
        <f t="shared" si="21"/>
        <v>0.77602774825710963</v>
      </c>
      <c r="L144" s="312">
        <f t="shared" si="21"/>
        <v>0.79396090011045262</v>
      </c>
      <c r="M144" s="312">
        <f t="shared" si="21"/>
        <v>0.78494120321212169</v>
      </c>
      <c r="N144" s="312">
        <f t="shared" si="21"/>
        <v>0.78821174504676128</v>
      </c>
      <c r="O144" s="312">
        <f t="shared" si="21"/>
        <v>0.77906374030014425</v>
      </c>
      <c r="P144" s="312">
        <f t="shared" si="21"/>
        <v>0.79462997714790362</v>
      </c>
      <c r="Q144" s="312">
        <f t="shared" si="21"/>
        <v>0.78236975325799896</v>
      </c>
      <c r="R144" s="312">
        <f t="shared" si="21"/>
        <v>0.77534034375207284</v>
      </c>
      <c r="S144" s="312">
        <f t="shared" si="21"/>
        <v>0.77707122711480991</v>
      </c>
      <c r="T144" s="312">
        <f t="shared" si="21"/>
        <v>0.77063468138747948</v>
      </c>
      <c r="U144" s="312">
        <f t="shared" si="21"/>
        <v>0.75179447964315071</v>
      </c>
      <c r="V144" s="312">
        <f t="shared" si="21"/>
        <v>0.76076971527350157</v>
      </c>
      <c r="W144" s="312">
        <f t="shared" si="21"/>
        <v>0.7678379600699865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1</v>
      </c>
      <c r="D146" s="234">
        <f t="shared" si="22"/>
        <v>1</v>
      </c>
      <c r="E146" s="234">
        <f t="shared" si="22"/>
        <v>1</v>
      </c>
      <c r="F146" s="234">
        <f t="shared" si="22"/>
        <v>1.0000000000000002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0.99999999999999978</v>
      </c>
      <c r="K146" s="234">
        <f t="shared" si="22"/>
        <v>1</v>
      </c>
      <c r="L146" s="234">
        <f t="shared" si="22"/>
        <v>1</v>
      </c>
      <c r="M146" s="234">
        <f t="shared" si="22"/>
        <v>1</v>
      </c>
      <c r="N146" s="234">
        <f t="shared" si="22"/>
        <v>0.99999999999999978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0.99999999999999978</v>
      </c>
      <c r="U146" s="234">
        <f t="shared" si="22"/>
        <v>1</v>
      </c>
      <c r="V146" s="234">
        <f t="shared" si="22"/>
        <v>1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2.5955071235754103E-3</v>
      </c>
      <c r="C151" s="270">
        <f t="shared" si="27"/>
        <v>2.6705813855807518E-3</v>
      </c>
      <c r="D151" s="270">
        <f t="shared" si="27"/>
        <v>2.5255469133626091E-3</v>
      </c>
      <c r="E151" s="270">
        <f t="shared" si="27"/>
        <v>2.5828655053043419E-3</v>
      </c>
      <c r="F151" s="270">
        <f t="shared" si="27"/>
        <v>2.6658888922464984E-3</v>
      </c>
      <c r="G151" s="270">
        <f t="shared" si="27"/>
        <v>2.5273575141944509E-3</v>
      </c>
      <c r="H151" s="270">
        <f t="shared" si="27"/>
        <v>2.3806127594766034E-3</v>
      </c>
      <c r="I151" s="270">
        <f t="shared" si="27"/>
        <v>2.4170624858182075E-3</v>
      </c>
      <c r="J151" s="270">
        <f t="shared" si="27"/>
        <v>2.479076087445927E-3</v>
      </c>
      <c r="K151" s="270">
        <f t="shared" si="27"/>
        <v>2.1222040224232507E-3</v>
      </c>
      <c r="L151" s="270">
        <f t="shared" si="27"/>
        <v>1.582169165965118E-3</v>
      </c>
      <c r="M151" s="270">
        <f t="shared" si="27"/>
        <v>1.3846529564989444E-3</v>
      </c>
      <c r="N151" s="270">
        <f t="shared" si="27"/>
        <v>1.2108439678474106E-3</v>
      </c>
      <c r="O151" s="270">
        <f t="shared" si="27"/>
        <v>1.1955792530108243E-3</v>
      </c>
      <c r="P151" s="270">
        <f t="shared" si="27"/>
        <v>1.256771741699301E-3</v>
      </c>
      <c r="Q151" s="270">
        <f t="shared" si="27"/>
        <v>1.1215167129145704E-3</v>
      </c>
      <c r="R151" s="270">
        <f t="shared" si="27"/>
        <v>9.7167056558090665E-4</v>
      </c>
      <c r="S151" s="270">
        <f t="shared" si="27"/>
        <v>7.4223160015418198E-4</v>
      </c>
      <c r="T151" s="270">
        <f t="shared" si="27"/>
        <v>9.230677457809387E-4</v>
      </c>
      <c r="U151" s="270">
        <f t="shared" si="27"/>
        <v>8.7258264665205666E-4</v>
      </c>
      <c r="V151" s="270">
        <f t="shared" si="27"/>
        <v>8.9026820145230335E-4</v>
      </c>
      <c r="W151" s="270">
        <f t="shared" si="27"/>
        <v>9.6915931895477983E-4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0.16690435160357503</v>
      </c>
      <c r="C153" s="271">
        <f t="shared" si="29"/>
        <v>0.17011452348930187</v>
      </c>
      <c r="D153" s="271">
        <f t="shared" si="29"/>
        <v>0.16616214438419377</v>
      </c>
      <c r="E153" s="271">
        <f t="shared" si="29"/>
        <v>0.1674896815259431</v>
      </c>
      <c r="F153" s="271">
        <f t="shared" si="29"/>
        <v>0.16794883757739848</v>
      </c>
      <c r="G153" s="271">
        <f t="shared" si="29"/>
        <v>0.16983494063296126</v>
      </c>
      <c r="H153" s="271">
        <f t="shared" si="29"/>
        <v>0.16448743516188846</v>
      </c>
      <c r="I153" s="271">
        <f t="shared" si="29"/>
        <v>0.1574870273283156</v>
      </c>
      <c r="J153" s="271">
        <f t="shared" si="29"/>
        <v>0.15779316089485101</v>
      </c>
      <c r="K153" s="271">
        <f t="shared" si="29"/>
        <v>0.1537412601485712</v>
      </c>
      <c r="L153" s="271">
        <f t="shared" si="29"/>
        <v>0.13424599339025897</v>
      </c>
      <c r="M153" s="271">
        <f t="shared" si="29"/>
        <v>0.12978507998083288</v>
      </c>
      <c r="N153" s="271">
        <f t="shared" si="29"/>
        <v>0.13430201795789756</v>
      </c>
      <c r="O153" s="271">
        <f t="shared" si="29"/>
        <v>0.13821621629839465</v>
      </c>
      <c r="P153" s="271">
        <f t="shared" si="29"/>
        <v>0.15038665950482732</v>
      </c>
      <c r="Q153" s="271">
        <f t="shared" si="29"/>
        <v>0.26899730249666426</v>
      </c>
      <c r="R153" s="271">
        <f t="shared" si="29"/>
        <v>0.29036898115833548</v>
      </c>
      <c r="S153" s="271">
        <f t="shared" si="29"/>
        <v>0.29331561219075386</v>
      </c>
      <c r="T153" s="271">
        <f t="shared" si="29"/>
        <v>0.22760428349697337</v>
      </c>
      <c r="U153" s="271">
        <f t="shared" si="29"/>
        <v>0.24650734074890615</v>
      </c>
      <c r="V153" s="271">
        <f t="shared" si="29"/>
        <v>0.25392658961190406</v>
      </c>
      <c r="W153" s="271">
        <f t="shared" si="29"/>
        <v>0.2879254063288228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0.10415249316829739</v>
      </c>
      <c r="C154" s="320">
        <f t="shared" si="30"/>
        <v>0.11043470637689153</v>
      </c>
      <c r="D154" s="320">
        <f t="shared" si="30"/>
        <v>0.11029807532186441</v>
      </c>
      <c r="E154" s="320">
        <f t="shared" si="30"/>
        <v>0.11121197549043536</v>
      </c>
      <c r="F154" s="320">
        <f t="shared" si="30"/>
        <v>0.11489428997100845</v>
      </c>
      <c r="G154" s="320">
        <f t="shared" si="30"/>
        <v>0.11510689564663433</v>
      </c>
      <c r="H154" s="320">
        <f t="shared" si="30"/>
        <v>0.10914677735733934</v>
      </c>
      <c r="I154" s="320">
        <f t="shared" si="30"/>
        <v>0.10584332960860274</v>
      </c>
      <c r="J154" s="320">
        <f t="shared" si="30"/>
        <v>0.11345257960371326</v>
      </c>
      <c r="K154" s="320">
        <f t="shared" si="30"/>
        <v>0.10279275084737126</v>
      </c>
      <c r="L154" s="320">
        <f t="shared" si="30"/>
        <v>9.1465058698415258E-2</v>
      </c>
      <c r="M154" s="320">
        <f t="shared" si="30"/>
        <v>8.6324089965406928E-2</v>
      </c>
      <c r="N154" s="320">
        <f t="shared" si="30"/>
        <v>8.6888086459498845E-2</v>
      </c>
      <c r="O154" s="320">
        <f t="shared" si="30"/>
        <v>8.9696845105904269E-2</v>
      </c>
      <c r="P154" s="320">
        <f t="shared" si="30"/>
        <v>8.9063302964396213E-2</v>
      </c>
      <c r="Q154" s="320">
        <f t="shared" si="30"/>
        <v>7.5792940305290046E-2</v>
      </c>
      <c r="R154" s="320">
        <f t="shared" si="30"/>
        <v>7.6475734315319607E-2</v>
      </c>
      <c r="S154" s="320">
        <f t="shared" si="30"/>
        <v>8.5997855481281624E-2</v>
      </c>
      <c r="T154" s="320">
        <f t="shared" si="30"/>
        <v>8.9976204076773633E-2</v>
      </c>
      <c r="U154" s="320">
        <f t="shared" si="30"/>
        <v>8.7691806275263087E-2</v>
      </c>
      <c r="V154" s="320">
        <f t="shared" si="30"/>
        <v>8.6804876690207977E-2</v>
      </c>
      <c r="W154" s="320">
        <f t="shared" si="30"/>
        <v>9.0799397184241196E-2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6.2751858435277627E-2</v>
      </c>
      <c r="C155" s="320">
        <f t="shared" si="31"/>
        <v>5.9679817112410355E-2</v>
      </c>
      <c r="D155" s="320">
        <f t="shared" si="31"/>
        <v>5.5864069062329373E-2</v>
      </c>
      <c r="E155" s="320">
        <f t="shared" si="31"/>
        <v>5.6277706035507712E-2</v>
      </c>
      <c r="F155" s="320">
        <f t="shared" si="31"/>
        <v>5.3054547606390015E-2</v>
      </c>
      <c r="G155" s="320">
        <f t="shared" si="31"/>
        <v>5.4728044986326919E-2</v>
      </c>
      <c r="H155" s="320">
        <f t="shared" si="31"/>
        <v>5.5340657804549123E-2</v>
      </c>
      <c r="I155" s="320">
        <f t="shared" si="31"/>
        <v>5.1643697719712875E-2</v>
      </c>
      <c r="J155" s="320">
        <f t="shared" si="31"/>
        <v>4.434058129113775E-2</v>
      </c>
      <c r="K155" s="320">
        <f t="shared" si="31"/>
        <v>5.094850930119995E-2</v>
      </c>
      <c r="L155" s="320">
        <f t="shared" si="31"/>
        <v>4.2780934691843721E-2</v>
      </c>
      <c r="M155" s="320">
        <f t="shared" si="31"/>
        <v>4.3460990015425943E-2</v>
      </c>
      <c r="N155" s="320">
        <f t="shared" si="31"/>
        <v>4.7413931498398718E-2</v>
      </c>
      <c r="O155" s="320">
        <f t="shared" si="31"/>
        <v>4.8519371192490376E-2</v>
      </c>
      <c r="P155" s="320">
        <f t="shared" si="31"/>
        <v>6.1323356540431119E-2</v>
      </c>
      <c r="Q155" s="320">
        <f t="shared" si="31"/>
        <v>0.19320436219137421</v>
      </c>
      <c r="R155" s="320">
        <f t="shared" si="31"/>
        <v>0.21389324684301592</v>
      </c>
      <c r="S155" s="320">
        <f t="shared" si="31"/>
        <v>0.20731775670947225</v>
      </c>
      <c r="T155" s="320">
        <f t="shared" si="31"/>
        <v>0.13762807942019975</v>
      </c>
      <c r="U155" s="320">
        <f t="shared" si="31"/>
        <v>0.15881553447364308</v>
      </c>
      <c r="V155" s="320">
        <f t="shared" si="31"/>
        <v>0.16712171292169611</v>
      </c>
      <c r="W155" s="320">
        <f t="shared" si="31"/>
        <v>0.19712600914458162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0.53868043070299165</v>
      </c>
      <c r="C157" s="271">
        <f t="shared" si="33"/>
        <v>0.54737647131452705</v>
      </c>
      <c r="D157" s="271">
        <f t="shared" si="33"/>
        <v>0.56888460617536063</v>
      </c>
      <c r="E157" s="271">
        <f t="shared" si="33"/>
        <v>0.57493622010274514</v>
      </c>
      <c r="F157" s="271">
        <f t="shared" si="33"/>
        <v>0.60498962445368487</v>
      </c>
      <c r="G157" s="271">
        <f t="shared" si="33"/>
        <v>0.60328561711956219</v>
      </c>
      <c r="H157" s="271">
        <f t="shared" si="33"/>
        <v>0.57358460610049256</v>
      </c>
      <c r="I157" s="271">
        <f t="shared" si="33"/>
        <v>0.55272541955632715</v>
      </c>
      <c r="J157" s="271">
        <f t="shared" si="33"/>
        <v>0.58348576307949651</v>
      </c>
      <c r="K157" s="271">
        <f t="shared" si="33"/>
        <v>0.52855708298505677</v>
      </c>
      <c r="L157" s="271">
        <f t="shared" si="33"/>
        <v>0.46407752531486779</v>
      </c>
      <c r="M157" s="271">
        <f t="shared" si="33"/>
        <v>0.43668739994384587</v>
      </c>
      <c r="N157" s="271">
        <f t="shared" si="33"/>
        <v>0.44507498491770842</v>
      </c>
      <c r="O157" s="271">
        <f t="shared" si="33"/>
        <v>0.47070887396077615</v>
      </c>
      <c r="P157" s="271">
        <f t="shared" si="33"/>
        <v>0.46118377175538655</v>
      </c>
      <c r="Q157" s="271">
        <f t="shared" si="33"/>
        <v>0.41054062756868842</v>
      </c>
      <c r="R157" s="271">
        <f t="shared" si="33"/>
        <v>0.4034740304881253</v>
      </c>
      <c r="S157" s="271">
        <f t="shared" si="33"/>
        <v>0.42826730776014083</v>
      </c>
      <c r="T157" s="271">
        <f t="shared" si="33"/>
        <v>0.44470246193976293</v>
      </c>
      <c r="U157" s="271">
        <f t="shared" si="33"/>
        <v>0.44757991661443602</v>
      </c>
      <c r="V157" s="271">
        <f t="shared" si="33"/>
        <v>0.47025794420457079</v>
      </c>
      <c r="W157" s="271">
        <f t="shared" si="33"/>
        <v>0.47827895101441448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0.53868043070299165</v>
      </c>
      <c r="C158" s="320">
        <f t="shared" si="34"/>
        <v>0.54737647131452705</v>
      </c>
      <c r="D158" s="320">
        <f t="shared" si="34"/>
        <v>0.56888460617536063</v>
      </c>
      <c r="E158" s="320">
        <f t="shared" si="34"/>
        <v>0.57493622010274514</v>
      </c>
      <c r="F158" s="320">
        <f t="shared" si="34"/>
        <v>0.60498962445368487</v>
      </c>
      <c r="G158" s="320">
        <f t="shared" si="34"/>
        <v>0.60328561711956219</v>
      </c>
      <c r="H158" s="320">
        <f t="shared" si="34"/>
        <v>0.57358460610049256</v>
      </c>
      <c r="I158" s="320">
        <f t="shared" si="34"/>
        <v>0.55272541955632715</v>
      </c>
      <c r="J158" s="320">
        <f t="shared" si="34"/>
        <v>0.58348576307949651</v>
      </c>
      <c r="K158" s="320">
        <f t="shared" si="34"/>
        <v>0.52855708298505677</v>
      </c>
      <c r="L158" s="320">
        <f t="shared" si="34"/>
        <v>0.46407752531486779</v>
      </c>
      <c r="M158" s="320">
        <f t="shared" si="34"/>
        <v>0.43668739994384587</v>
      </c>
      <c r="N158" s="320">
        <f t="shared" si="34"/>
        <v>0.44507498491770842</v>
      </c>
      <c r="O158" s="320">
        <f t="shared" si="34"/>
        <v>0.47070887396077615</v>
      </c>
      <c r="P158" s="320">
        <f t="shared" si="34"/>
        <v>0.46118377175538655</v>
      </c>
      <c r="Q158" s="320">
        <f t="shared" si="34"/>
        <v>0.41054062756868842</v>
      </c>
      <c r="R158" s="320">
        <f t="shared" si="34"/>
        <v>0.4034740304881253</v>
      </c>
      <c r="S158" s="320">
        <f t="shared" si="34"/>
        <v>0.42826730776014083</v>
      </c>
      <c r="T158" s="320">
        <f t="shared" si="34"/>
        <v>0.44470246193976293</v>
      </c>
      <c r="U158" s="320">
        <f t="shared" si="34"/>
        <v>0.44757991661443602</v>
      </c>
      <c r="V158" s="320">
        <f t="shared" si="34"/>
        <v>0.47025794420457079</v>
      </c>
      <c r="W158" s="320">
        <f t="shared" si="34"/>
        <v>0.47827895101441448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5.5489913609662204E-2</v>
      </c>
      <c r="C160" s="271">
        <f t="shared" si="36"/>
        <v>5.8836923917510275E-2</v>
      </c>
      <c r="D160" s="271">
        <f t="shared" si="36"/>
        <v>5.8764130216570253E-2</v>
      </c>
      <c r="E160" s="271">
        <f t="shared" si="36"/>
        <v>5.9251033984873844E-2</v>
      </c>
      <c r="F160" s="271">
        <f t="shared" si="36"/>
        <v>6.12128815239475E-2</v>
      </c>
      <c r="G160" s="271">
        <f t="shared" si="36"/>
        <v>6.1326152653754636E-2</v>
      </c>
      <c r="H160" s="271">
        <f t="shared" si="36"/>
        <v>5.8150746680112379E-2</v>
      </c>
      <c r="I160" s="271">
        <f t="shared" si="36"/>
        <v>5.6390750115313665E-2</v>
      </c>
      <c r="J160" s="271">
        <f t="shared" si="36"/>
        <v>6.0444773327035732E-2</v>
      </c>
      <c r="K160" s="271">
        <f t="shared" si="36"/>
        <v>5.476547599300647E-2</v>
      </c>
      <c r="L160" s="271">
        <f t="shared" si="36"/>
        <v>4.8730357297127373E-2</v>
      </c>
      <c r="M160" s="271">
        <f t="shared" si="36"/>
        <v>4.5991374271501212E-2</v>
      </c>
      <c r="N160" s="271">
        <f t="shared" si="36"/>
        <v>4.6291857877618477E-2</v>
      </c>
      <c r="O160" s="271">
        <f t="shared" si="36"/>
        <v>4.7788296127901954E-2</v>
      </c>
      <c r="P160" s="271">
        <f t="shared" si="36"/>
        <v>4.7450760293367915E-2</v>
      </c>
      <c r="Q160" s="271">
        <f t="shared" si="36"/>
        <v>4.0380634028288467E-2</v>
      </c>
      <c r="R160" s="271">
        <f t="shared" si="36"/>
        <v>4.0744410059732214E-2</v>
      </c>
      <c r="S160" s="271">
        <f t="shared" si="36"/>
        <v>4.5817564477900266E-2</v>
      </c>
      <c r="T160" s="271">
        <f t="shared" si="36"/>
        <v>4.7937131788845552E-2</v>
      </c>
      <c r="U160" s="271">
        <f t="shared" si="36"/>
        <v>4.6720060235396557E-2</v>
      </c>
      <c r="V160" s="271">
        <f t="shared" si="36"/>
        <v>4.6247525737609409E-2</v>
      </c>
      <c r="W160" s="271">
        <f t="shared" si="36"/>
        <v>4.8375709042523321E-2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5.5489913609662204E-2</v>
      </c>
      <c r="C161" s="320">
        <f t="shared" si="37"/>
        <v>5.8836923917510275E-2</v>
      </c>
      <c r="D161" s="320">
        <f t="shared" si="37"/>
        <v>5.8764130216570253E-2</v>
      </c>
      <c r="E161" s="320">
        <f t="shared" si="37"/>
        <v>5.9251033984873844E-2</v>
      </c>
      <c r="F161" s="320">
        <f t="shared" si="37"/>
        <v>6.12128815239475E-2</v>
      </c>
      <c r="G161" s="320">
        <f t="shared" si="37"/>
        <v>6.1326152653754636E-2</v>
      </c>
      <c r="H161" s="320">
        <f t="shared" si="37"/>
        <v>5.8150746680112379E-2</v>
      </c>
      <c r="I161" s="320">
        <f t="shared" si="37"/>
        <v>5.6390750115313665E-2</v>
      </c>
      <c r="J161" s="320">
        <f t="shared" si="37"/>
        <v>6.0444773327035732E-2</v>
      </c>
      <c r="K161" s="320">
        <f t="shared" si="37"/>
        <v>5.476547599300647E-2</v>
      </c>
      <c r="L161" s="320">
        <f t="shared" si="37"/>
        <v>4.8730357297127373E-2</v>
      </c>
      <c r="M161" s="320">
        <f t="shared" si="37"/>
        <v>4.5991374271501212E-2</v>
      </c>
      <c r="N161" s="320">
        <f t="shared" si="37"/>
        <v>4.6291857877618477E-2</v>
      </c>
      <c r="O161" s="320">
        <f t="shared" si="37"/>
        <v>4.7788296127901954E-2</v>
      </c>
      <c r="P161" s="320">
        <f t="shared" si="37"/>
        <v>4.7450760293367915E-2</v>
      </c>
      <c r="Q161" s="320">
        <f t="shared" si="37"/>
        <v>4.0380634028288467E-2</v>
      </c>
      <c r="R161" s="320">
        <f t="shared" si="37"/>
        <v>4.0744410059732214E-2</v>
      </c>
      <c r="S161" s="320">
        <f t="shared" si="37"/>
        <v>4.5817564477900266E-2</v>
      </c>
      <c r="T161" s="320">
        <f t="shared" si="37"/>
        <v>4.7937131788845552E-2</v>
      </c>
      <c r="U161" s="320">
        <f t="shared" si="37"/>
        <v>4.6720060235396557E-2</v>
      </c>
      <c r="V161" s="320">
        <f t="shared" si="37"/>
        <v>4.6247525737609409E-2</v>
      </c>
      <c r="W161" s="320">
        <f t="shared" si="37"/>
        <v>4.8375709042523321E-2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0.23632979696019571</v>
      </c>
      <c r="C163" s="312">
        <f t="shared" si="39"/>
        <v>0.22100149989308013</v>
      </c>
      <c r="D163" s="312">
        <f t="shared" si="39"/>
        <v>0.20366357231051277</v>
      </c>
      <c r="E163" s="312">
        <f t="shared" si="39"/>
        <v>0.19574019888113364</v>
      </c>
      <c r="F163" s="312">
        <f t="shared" si="39"/>
        <v>0.16318276755272274</v>
      </c>
      <c r="G163" s="312">
        <f t="shared" si="39"/>
        <v>0.16302593207952751</v>
      </c>
      <c r="H163" s="312">
        <f t="shared" si="39"/>
        <v>0.20139659929802997</v>
      </c>
      <c r="I163" s="312">
        <f t="shared" si="39"/>
        <v>0.23097974051422537</v>
      </c>
      <c r="J163" s="312">
        <f t="shared" si="39"/>
        <v>0.19579722661117077</v>
      </c>
      <c r="K163" s="312">
        <f t="shared" si="39"/>
        <v>0.26081397685094238</v>
      </c>
      <c r="L163" s="312">
        <f t="shared" si="39"/>
        <v>0.35136395483178073</v>
      </c>
      <c r="M163" s="312">
        <f t="shared" si="39"/>
        <v>0.38615149284732114</v>
      </c>
      <c r="N163" s="312">
        <f t="shared" si="39"/>
        <v>0.37312029527892798</v>
      </c>
      <c r="O163" s="312">
        <f t="shared" si="39"/>
        <v>0.34209103435991645</v>
      </c>
      <c r="P163" s="312">
        <f t="shared" si="39"/>
        <v>0.33972203670471884</v>
      </c>
      <c r="Q163" s="312">
        <f t="shared" si="39"/>
        <v>0.27895991919344426</v>
      </c>
      <c r="R163" s="312">
        <f t="shared" si="39"/>
        <v>0.26444090772822598</v>
      </c>
      <c r="S163" s="312">
        <f t="shared" si="39"/>
        <v>0.23185728397105079</v>
      </c>
      <c r="T163" s="312">
        <f t="shared" si="39"/>
        <v>0.27883305502863714</v>
      </c>
      <c r="U163" s="312">
        <f t="shared" si="39"/>
        <v>0.25832009975460923</v>
      </c>
      <c r="V163" s="312">
        <f t="shared" si="39"/>
        <v>0.22867767224446342</v>
      </c>
      <c r="W163" s="312">
        <f t="shared" si="39"/>
        <v>0.1844507742952847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</v>
      </c>
      <c r="C165" s="234">
        <f t="shared" si="40"/>
        <v>1</v>
      </c>
      <c r="D165" s="234">
        <f t="shared" si="40"/>
        <v>1</v>
      </c>
      <c r="E165" s="234">
        <f t="shared" si="40"/>
        <v>0.99999999999999967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0.99999999999999989</v>
      </c>
      <c r="L165" s="234">
        <f t="shared" si="40"/>
        <v>1</v>
      </c>
      <c r="M165" s="234">
        <f t="shared" si="40"/>
        <v>1</v>
      </c>
      <c r="N165" s="234">
        <f t="shared" si="40"/>
        <v>1</v>
      </c>
      <c r="O165" s="234">
        <f t="shared" si="40"/>
        <v>0.99999999999999989</v>
      </c>
      <c r="P165" s="234">
        <f t="shared" si="40"/>
        <v>0.99999999999999989</v>
      </c>
      <c r="Q165" s="234">
        <f t="shared" si="40"/>
        <v>1</v>
      </c>
      <c r="R165" s="234">
        <f t="shared" si="40"/>
        <v>0.99999999999999989</v>
      </c>
      <c r="S165" s="234">
        <f t="shared" si="40"/>
        <v>1</v>
      </c>
      <c r="T165" s="234">
        <f t="shared" si="40"/>
        <v>1.0000000000000002</v>
      </c>
      <c r="U165" s="234">
        <f t="shared" si="40"/>
        <v>1.0000000000000002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4.0329961915012078E-3</v>
      </c>
      <c r="C170" s="270">
        <f t="shared" si="45"/>
        <v>3.8676555665556112E-3</v>
      </c>
      <c r="D170" s="270">
        <f t="shared" si="45"/>
        <v>3.6555411936917835E-3</v>
      </c>
      <c r="E170" s="270">
        <f t="shared" si="45"/>
        <v>3.6611754184237432E-3</v>
      </c>
      <c r="F170" s="270">
        <f t="shared" si="45"/>
        <v>3.7147541395943242E-3</v>
      </c>
      <c r="G170" s="270">
        <f t="shared" si="45"/>
        <v>3.5085311290969129E-3</v>
      </c>
      <c r="H170" s="270">
        <f t="shared" si="45"/>
        <v>3.483941931095893E-3</v>
      </c>
      <c r="I170" s="270">
        <f t="shared" si="45"/>
        <v>3.6380022106127547E-3</v>
      </c>
      <c r="J170" s="270">
        <f t="shared" si="45"/>
        <v>3.4784951328662578E-3</v>
      </c>
      <c r="K170" s="270">
        <f t="shared" si="45"/>
        <v>3.329134074817882E-3</v>
      </c>
      <c r="L170" s="270">
        <f t="shared" si="45"/>
        <v>2.9543431651297943E-3</v>
      </c>
      <c r="M170" s="270">
        <f t="shared" si="45"/>
        <v>2.7348263734162685E-3</v>
      </c>
      <c r="N170" s="270">
        <f t="shared" si="45"/>
        <v>2.3764122064596025E-3</v>
      </c>
      <c r="O170" s="270">
        <f t="shared" si="45"/>
        <v>2.2626515015402525E-3</v>
      </c>
      <c r="P170" s="270">
        <f t="shared" si="45"/>
        <v>2.3811401961197679E-3</v>
      </c>
      <c r="Q170" s="270">
        <f t="shared" si="45"/>
        <v>2.5083174745967386E-3</v>
      </c>
      <c r="R170" s="270">
        <f t="shared" si="45"/>
        <v>2.1423903599944588E-3</v>
      </c>
      <c r="S170" s="270">
        <f t="shared" si="45"/>
        <v>1.4067503693107166E-3</v>
      </c>
      <c r="T170" s="270">
        <f t="shared" si="45"/>
        <v>1.6461870715529271E-3</v>
      </c>
      <c r="U170" s="270">
        <f t="shared" si="45"/>
        <v>1.6308992365999741E-3</v>
      </c>
      <c r="V170" s="270">
        <f t="shared" si="45"/>
        <v>1.6925499444190896E-3</v>
      </c>
      <c r="W170" s="270">
        <f t="shared" si="45"/>
        <v>1.7497507197998623E-3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0.86000042607935512</v>
      </c>
      <c r="C171" s="271">
        <f t="shared" si="46"/>
        <v>0.84990613394106063</v>
      </c>
      <c r="D171" s="271">
        <f t="shared" si="46"/>
        <v>0.84837445954973589</v>
      </c>
      <c r="E171" s="271">
        <f t="shared" si="46"/>
        <v>0.83771002004454675</v>
      </c>
      <c r="F171" s="271">
        <f t="shared" si="46"/>
        <v>0.85076552921499626</v>
      </c>
      <c r="G171" s="271">
        <f t="shared" si="46"/>
        <v>0.84914802589743243</v>
      </c>
      <c r="H171" s="271">
        <f t="shared" si="46"/>
        <v>0.84882170725744854</v>
      </c>
      <c r="I171" s="271">
        <f t="shared" si="46"/>
        <v>0.84656826339354707</v>
      </c>
      <c r="J171" s="271">
        <f t="shared" si="46"/>
        <v>0.84593954640235103</v>
      </c>
      <c r="K171" s="271">
        <f t="shared" si="46"/>
        <v>0.85689981736961773</v>
      </c>
      <c r="L171" s="271">
        <f t="shared" si="46"/>
        <v>0.90758362186796737</v>
      </c>
      <c r="M171" s="271">
        <f t="shared" si="46"/>
        <v>0.90603346724700595</v>
      </c>
      <c r="N171" s="271">
        <f t="shared" si="46"/>
        <v>0.90618576153970221</v>
      </c>
      <c r="O171" s="271">
        <f t="shared" si="46"/>
        <v>0.90206924285120516</v>
      </c>
      <c r="P171" s="271">
        <f t="shared" si="46"/>
        <v>0.89670742481613785</v>
      </c>
      <c r="Q171" s="271">
        <f t="shared" si="46"/>
        <v>0.90080112223380204</v>
      </c>
      <c r="R171" s="271">
        <f t="shared" si="46"/>
        <v>0.89603840335177665</v>
      </c>
      <c r="S171" s="271">
        <f t="shared" si="46"/>
        <v>0.86614106230948795</v>
      </c>
      <c r="T171" s="271">
        <f t="shared" si="46"/>
        <v>0.85270083276368813</v>
      </c>
      <c r="U171" s="271">
        <f t="shared" si="46"/>
        <v>0.87096957171872191</v>
      </c>
      <c r="V171" s="271">
        <f t="shared" si="46"/>
        <v>0.87697692244309933</v>
      </c>
      <c r="W171" s="271">
        <f t="shared" si="46"/>
        <v>0.87113884397693764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0.86000042607935512</v>
      </c>
      <c r="C172" s="320">
        <f t="shared" si="47"/>
        <v>0.84990613394106063</v>
      </c>
      <c r="D172" s="320">
        <f t="shared" si="47"/>
        <v>0.84837445954973589</v>
      </c>
      <c r="E172" s="320">
        <f t="shared" si="47"/>
        <v>0.83771002004454675</v>
      </c>
      <c r="F172" s="320">
        <f t="shared" si="47"/>
        <v>0.85076552921499626</v>
      </c>
      <c r="G172" s="320">
        <f t="shared" si="47"/>
        <v>0.84914802589743243</v>
      </c>
      <c r="H172" s="320">
        <f t="shared" si="47"/>
        <v>0.84882170725744854</v>
      </c>
      <c r="I172" s="320">
        <f t="shared" si="47"/>
        <v>0.84656826339354707</v>
      </c>
      <c r="J172" s="320">
        <f t="shared" si="47"/>
        <v>0.84593954640235103</v>
      </c>
      <c r="K172" s="320">
        <f t="shared" si="47"/>
        <v>0.85689981736961773</v>
      </c>
      <c r="L172" s="320">
        <f t="shared" si="47"/>
        <v>0.90758362186796737</v>
      </c>
      <c r="M172" s="320">
        <f t="shared" si="47"/>
        <v>0.90603346724700595</v>
      </c>
      <c r="N172" s="320">
        <f t="shared" si="47"/>
        <v>0.90618576153970221</v>
      </c>
      <c r="O172" s="320">
        <f t="shared" si="47"/>
        <v>0.90206924285120516</v>
      </c>
      <c r="P172" s="320">
        <f t="shared" si="47"/>
        <v>0.89670742481613785</v>
      </c>
      <c r="Q172" s="320">
        <f t="shared" si="47"/>
        <v>0.90080112223380204</v>
      </c>
      <c r="R172" s="320">
        <f t="shared" si="47"/>
        <v>0.89603840335177665</v>
      </c>
      <c r="S172" s="320">
        <f t="shared" si="47"/>
        <v>0.86614106230948795</v>
      </c>
      <c r="T172" s="320">
        <f t="shared" si="47"/>
        <v>0.85270083276368813</v>
      </c>
      <c r="U172" s="320">
        <f t="shared" si="47"/>
        <v>0.87096957171872191</v>
      </c>
      <c r="V172" s="320">
        <f t="shared" si="47"/>
        <v>0.87697692244309933</v>
      </c>
      <c r="W172" s="320">
        <f t="shared" si="47"/>
        <v>0.87113884397693764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7.1917927649510743E-2</v>
      </c>
      <c r="C175" s="271">
        <f t="shared" si="50"/>
        <v>7.1073787868110305E-2</v>
      </c>
      <c r="D175" s="271">
        <f t="shared" si="50"/>
        <v>7.0945700898944392E-2</v>
      </c>
      <c r="E175" s="271">
        <f t="shared" si="50"/>
        <v>7.0053882284094093E-2</v>
      </c>
      <c r="F175" s="271">
        <f t="shared" si="50"/>
        <v>7.114565518963592E-2</v>
      </c>
      <c r="G175" s="271">
        <f t="shared" si="50"/>
        <v>7.1010390737389462E-2</v>
      </c>
      <c r="H175" s="271">
        <f t="shared" si="50"/>
        <v>7.0983102192373221E-2</v>
      </c>
      <c r="I175" s="271">
        <f t="shared" si="50"/>
        <v>7.0794656922054999E-2</v>
      </c>
      <c r="J175" s="271">
        <f t="shared" si="50"/>
        <v>7.0742080177074784E-2</v>
      </c>
      <c r="K175" s="271">
        <f t="shared" si="50"/>
        <v>7.1658637832791777E-2</v>
      </c>
      <c r="L175" s="271">
        <f t="shared" si="50"/>
        <v>7.5897094087437764E-2</v>
      </c>
      <c r="M175" s="271">
        <f t="shared" si="50"/>
        <v>7.5767461700644592E-2</v>
      </c>
      <c r="N175" s="271">
        <f t="shared" si="50"/>
        <v>7.5780197380292402E-2</v>
      </c>
      <c r="O175" s="271">
        <f t="shared" si="50"/>
        <v>7.5435951628511938E-2</v>
      </c>
      <c r="P175" s="271">
        <f t="shared" si="50"/>
        <v>7.4987567151223053E-2</v>
      </c>
      <c r="Q175" s="271">
        <f t="shared" si="50"/>
        <v>7.5329904463827368E-2</v>
      </c>
      <c r="R175" s="271">
        <f t="shared" si="50"/>
        <v>7.4931619926302193E-2</v>
      </c>
      <c r="S175" s="271">
        <f t="shared" si="50"/>
        <v>7.2431441153374854E-2</v>
      </c>
      <c r="T175" s="271">
        <f t="shared" si="50"/>
        <v>7.1307495831075152E-2</v>
      </c>
      <c r="U175" s="271">
        <f t="shared" si="50"/>
        <v>7.2835227453727516E-2</v>
      </c>
      <c r="V175" s="271">
        <f t="shared" si="50"/>
        <v>7.3337594896416627E-2</v>
      </c>
      <c r="W175" s="271">
        <f t="shared" si="50"/>
        <v>7.2849382923481046E-2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7.1917927649510743E-2</v>
      </c>
      <c r="C176" s="320">
        <f t="shared" si="51"/>
        <v>7.1073787868110305E-2</v>
      </c>
      <c r="D176" s="320">
        <f t="shared" si="51"/>
        <v>7.0945700898944392E-2</v>
      </c>
      <c r="E176" s="320">
        <f t="shared" si="51"/>
        <v>7.0053882284094093E-2</v>
      </c>
      <c r="F176" s="320">
        <f t="shared" si="51"/>
        <v>7.114565518963592E-2</v>
      </c>
      <c r="G176" s="320">
        <f t="shared" si="51"/>
        <v>7.1010390737389462E-2</v>
      </c>
      <c r="H176" s="320">
        <f t="shared" si="51"/>
        <v>7.0983102192373221E-2</v>
      </c>
      <c r="I176" s="320">
        <f t="shared" si="51"/>
        <v>7.0794656922054999E-2</v>
      </c>
      <c r="J176" s="320">
        <f t="shared" si="51"/>
        <v>7.0742080177074784E-2</v>
      </c>
      <c r="K176" s="320">
        <f t="shared" si="51"/>
        <v>7.1658637832791777E-2</v>
      </c>
      <c r="L176" s="320">
        <f t="shared" si="51"/>
        <v>7.5897094087437764E-2</v>
      </c>
      <c r="M176" s="320">
        <f t="shared" si="51"/>
        <v>7.5767461700644592E-2</v>
      </c>
      <c r="N176" s="320">
        <f t="shared" si="51"/>
        <v>7.5780197380292402E-2</v>
      </c>
      <c r="O176" s="320">
        <f t="shared" si="51"/>
        <v>7.5435951628511938E-2</v>
      </c>
      <c r="P176" s="320">
        <f t="shared" si="51"/>
        <v>7.4987567151223053E-2</v>
      </c>
      <c r="Q176" s="320">
        <f t="shared" si="51"/>
        <v>7.5329904463827368E-2</v>
      </c>
      <c r="R176" s="320">
        <f t="shared" si="51"/>
        <v>7.4931619926302193E-2</v>
      </c>
      <c r="S176" s="320">
        <f t="shared" si="51"/>
        <v>7.2431441153374854E-2</v>
      </c>
      <c r="T176" s="320">
        <f t="shared" si="51"/>
        <v>7.1307495831075152E-2</v>
      </c>
      <c r="U176" s="320">
        <f t="shared" si="51"/>
        <v>7.2835227453727516E-2</v>
      </c>
      <c r="V176" s="320">
        <f t="shared" si="51"/>
        <v>7.3337594896416627E-2</v>
      </c>
      <c r="W176" s="320">
        <f t="shared" si="51"/>
        <v>7.2849382923481046E-2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6.4048650079632952E-2</v>
      </c>
      <c r="C179" s="312">
        <f t="shared" si="54"/>
        <v>7.515242262427356E-2</v>
      </c>
      <c r="D179" s="312">
        <f t="shared" si="54"/>
        <v>7.7024298357627932E-2</v>
      </c>
      <c r="E179" s="312">
        <f t="shared" si="54"/>
        <v>8.8574922252935201E-2</v>
      </c>
      <c r="F179" s="312">
        <f t="shared" si="54"/>
        <v>7.4374061455773605E-2</v>
      </c>
      <c r="G179" s="312">
        <f t="shared" si="54"/>
        <v>7.6333052236081181E-2</v>
      </c>
      <c r="H179" s="312">
        <f t="shared" si="54"/>
        <v>7.6711248619082378E-2</v>
      </c>
      <c r="I179" s="312">
        <f t="shared" si="54"/>
        <v>7.8999077473785206E-2</v>
      </c>
      <c r="J179" s="312">
        <f t="shared" si="54"/>
        <v>7.9839878287707916E-2</v>
      </c>
      <c r="K179" s="312">
        <f t="shared" si="54"/>
        <v>6.8112410722772493E-2</v>
      </c>
      <c r="L179" s="312">
        <f t="shared" si="54"/>
        <v>1.3564940879465134E-2</v>
      </c>
      <c r="M179" s="312">
        <f t="shared" si="54"/>
        <v>1.5464244678933146E-2</v>
      </c>
      <c r="N179" s="312">
        <f t="shared" si="54"/>
        <v>1.5657628873545795E-2</v>
      </c>
      <c r="O179" s="312">
        <f t="shared" si="54"/>
        <v>2.023215401874261E-2</v>
      </c>
      <c r="P179" s="312">
        <f t="shared" si="54"/>
        <v>2.5923867836519256E-2</v>
      </c>
      <c r="Q179" s="312">
        <f t="shared" si="54"/>
        <v>2.1360655827773856E-2</v>
      </c>
      <c r="R179" s="312">
        <f t="shared" si="54"/>
        <v>2.6887586361926716E-2</v>
      </c>
      <c r="S179" s="312">
        <f t="shared" si="54"/>
        <v>6.0020746167826509E-2</v>
      </c>
      <c r="T179" s="312">
        <f t="shared" si="54"/>
        <v>7.4345484333683903E-2</v>
      </c>
      <c r="U179" s="312">
        <f t="shared" si="54"/>
        <v>5.4564301590950728E-2</v>
      </c>
      <c r="V179" s="312">
        <f t="shared" si="54"/>
        <v>4.7992932716064855E-2</v>
      </c>
      <c r="W179" s="312">
        <f t="shared" si="54"/>
        <v>5.4262022379781463E-2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233.32268530579506</v>
      </c>
      <c r="C183" s="322">
        <f t="shared" si="55"/>
        <v>252.71218417915128</v>
      </c>
      <c r="D183" s="322">
        <f t="shared" si="55"/>
        <v>255.67299165455111</v>
      </c>
      <c r="E183" s="322">
        <f t="shared" si="55"/>
        <v>223.04787549101667</v>
      </c>
      <c r="F183" s="322">
        <f t="shared" si="55"/>
        <v>237.59609539951771</v>
      </c>
      <c r="G183" s="322">
        <f t="shared" si="55"/>
        <v>237.31450009398421</v>
      </c>
      <c r="H183" s="322">
        <f t="shared" si="55"/>
        <v>232.83795618367239</v>
      </c>
      <c r="I183" s="322">
        <f t="shared" si="55"/>
        <v>212.2756259313017</v>
      </c>
      <c r="J183" s="322">
        <f t="shared" si="55"/>
        <v>213.43300231629266</v>
      </c>
      <c r="K183" s="322">
        <f t="shared" si="55"/>
        <v>211.58962379093242</v>
      </c>
      <c r="L183" s="322">
        <f t="shared" si="55"/>
        <v>201.25357877041742</v>
      </c>
      <c r="M183" s="322">
        <f t="shared" si="55"/>
        <v>197.41494783724025</v>
      </c>
      <c r="N183" s="322">
        <f t="shared" si="55"/>
        <v>186.74954046891662</v>
      </c>
      <c r="O183" s="322">
        <f t="shared" si="55"/>
        <v>193.20751080015435</v>
      </c>
      <c r="P183" s="322">
        <f t="shared" si="55"/>
        <v>176.60841019191301</v>
      </c>
      <c r="Q183" s="322">
        <f t="shared" si="55"/>
        <v>192.31028922890923</v>
      </c>
      <c r="R183" s="322">
        <f t="shared" si="55"/>
        <v>203.89218987195051</v>
      </c>
      <c r="S183" s="322">
        <f t="shared" si="55"/>
        <v>189.89858965148403</v>
      </c>
      <c r="T183" s="322">
        <f t="shared" si="55"/>
        <v>185.37879977784291</v>
      </c>
      <c r="U183" s="322">
        <f t="shared" si="55"/>
        <v>195.14391744484394</v>
      </c>
      <c r="V183" s="322">
        <f t="shared" si="55"/>
        <v>187.5684353756607</v>
      </c>
      <c r="W183" s="322">
        <f t="shared" si="55"/>
        <v>183.68007561024493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0.37075629181840519</v>
      </c>
      <c r="C188" s="277">
        <f>IF(C$10=0,0,C$10/NMM!C$9*1000)</f>
        <v>0.4074768827245927</v>
      </c>
      <c r="D188" s="277">
        <f>IF(D$10=0,0,D$10/NMM!D$9*1000)</f>
        <v>0.37634194013994277</v>
      </c>
      <c r="E188" s="277">
        <f>IF(E$10=0,0,E$10/NMM!E$9*1000)</f>
        <v>0.33226011757882079</v>
      </c>
      <c r="F188" s="277">
        <f>IF(F$10=0,0,F$10/NMM!F$9*1000)</f>
        <v>0.34818863537261607</v>
      </c>
      <c r="G188" s="277">
        <f>IF(G$10=0,0,G$10/NMM!G$9*1000)</f>
        <v>0.33037203951036725</v>
      </c>
      <c r="H188" s="277">
        <f>IF(H$10=0,0,H$10/NMM!H$9*1000)</f>
        <v>0.32060261993912365</v>
      </c>
      <c r="I188" s="277">
        <f>IF(I$10=0,0,I$10/NMM!I$9*1000)</f>
        <v>0.30821114239805664</v>
      </c>
      <c r="J188" s="277">
        <f>IF(J$10=0,0,J$10/NMM!J$9*1000)</f>
        <v>0.30261412434083523</v>
      </c>
      <c r="K188" s="277">
        <f>IF(K$10=0,0,K$10/NMM!K$9*1000)</f>
        <v>0.28186580149850898</v>
      </c>
      <c r="L188" s="277">
        <f>IF(L$10=0,0,L$10/NMM!L$9*1000)</f>
        <v>0.22796629840928798</v>
      </c>
      <c r="M188" s="277">
        <f>IF(M$10=0,0,M$10/NMM!M$9*1000)</f>
        <v>0.20755563317941156</v>
      </c>
      <c r="N188" s="277">
        <f>IF(N$10=0,0,N$10/NMM!N$9*1000)</f>
        <v>0.16814810310725592</v>
      </c>
      <c r="O188" s="277">
        <f>IF(O$10=0,0,O$10/NMM!O$9*1000)</f>
        <v>0.16258586252802149</v>
      </c>
      <c r="P188" s="277">
        <f>IF(P$10=0,0,P$10/NMM!P$9*1000)</f>
        <v>0.15808725398359072</v>
      </c>
      <c r="Q188" s="277">
        <f>IF(Q$10=0,0,Q$10/NMM!Q$9*1000)</f>
        <v>0.15746463745838227</v>
      </c>
      <c r="R188" s="277">
        <f>IF(R$10=0,0,R$10/NMM!R$9*1000)</f>
        <v>0.14495331124323355</v>
      </c>
      <c r="S188" s="277">
        <f>IF(S$10=0,0,S$10/NMM!S$9*1000)</f>
        <v>9.8331486104737548E-2</v>
      </c>
      <c r="T188" s="277">
        <f>IF(T$10=0,0,T$10/NMM!T$9*1000)</f>
        <v>0.12038432645095408</v>
      </c>
      <c r="U188" s="277">
        <f>IF(U$10=0,0,U$10/NMM!U$9*1000)</f>
        <v>0.11758672417452884</v>
      </c>
      <c r="V188" s="277">
        <f>IF(V$10=0,0,V$10/NMM!V$9*1000)</f>
        <v>0.10973757125790601</v>
      </c>
      <c r="W188" s="277">
        <f>IF(W$10=0,0,W$10/NMM!W$9*1000)</f>
        <v>0.11329998315918419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114.49417200124228</v>
      </c>
      <c r="C190" s="278">
        <f>IF(C$17=0,0,C$17/NMM!C$9*1000)</f>
        <v>124.27081896464453</v>
      </c>
      <c r="D190" s="278">
        <f>IF(D$17=0,0,D$17/NMM!D$9*1000)</f>
        <v>126.13547259894639</v>
      </c>
      <c r="E190" s="278">
        <f>IF(E$17=0,0,E$17/NMM!E$9*1000)</f>
        <v>110.04795307378672</v>
      </c>
      <c r="F190" s="278">
        <f>IF(F$17=0,0,F$17/NMM!F$9*1000)</f>
        <v>117.572661856637</v>
      </c>
      <c r="G190" s="278">
        <f>IF(G$17=0,0,G$17/NMM!G$9*1000)</f>
        <v>117.33982945582903</v>
      </c>
      <c r="H190" s="278">
        <f>IF(H$17=0,0,H$17/NMM!H$9*1000)</f>
        <v>114.93748095816811</v>
      </c>
      <c r="I190" s="278">
        <f>IF(I$17=0,0,I$17/NMM!I$9*1000)</f>
        <v>104.87108775679113</v>
      </c>
      <c r="J190" s="278">
        <f>IF(J$17=0,0,J$17/NMM!J$9*1000)</f>
        <v>105.97794148230827</v>
      </c>
      <c r="K190" s="278">
        <f>IF(K$17=0,0,K$17/NMM!K$9*1000)</f>
        <v>104.45591255968203</v>
      </c>
      <c r="L190" s="278">
        <f>IF(L$17=0,0,L$17/NMM!L$9*1000)</f>
        <v>99.493370805775072</v>
      </c>
      <c r="M190" s="278">
        <f>IF(M$17=0,0,M$17/NMM!M$9*1000)</f>
        <v>97.398019503927699</v>
      </c>
      <c r="N190" s="278">
        <f>IF(N$17=0,0,N$17/NMM!N$9*1000)</f>
        <v>91.965058822484238</v>
      </c>
      <c r="O190" s="278">
        <f>IF(O$17=0,0,O$17/NMM!O$9*1000)</f>
        <v>95.245106649550692</v>
      </c>
      <c r="P190" s="278">
        <f>IF(P$17=0,0,P$17/NMM!P$9*1000)</f>
        <v>86.317796014163804</v>
      </c>
      <c r="Q190" s="278">
        <f>IF(Q$17=0,0,Q$17/NMM!Q$9*1000)</f>
        <v>85.766819814398843</v>
      </c>
      <c r="R190" s="278">
        <f>IF(R$17=0,0,R$17/NMM!R$9*1000)</f>
        <v>89.559272613548487</v>
      </c>
      <c r="S190" s="278">
        <f>IF(S$17=0,0,S$17/NMM!S$9*1000)</f>
        <v>84.421674711763671</v>
      </c>
      <c r="T190" s="278">
        <f>IF(T$17=0,0,T$17/NMM!T$9*1000)</f>
        <v>86.29622189461675</v>
      </c>
      <c r="U190" s="278">
        <f>IF(U$17=0,0,U$17/NMM!U$9*1000)</f>
        <v>89.744571488399998</v>
      </c>
      <c r="V190" s="278">
        <f>IF(V$17=0,0,V$17/NMM!V$9*1000)</f>
        <v>86.249483062411855</v>
      </c>
      <c r="W190" s="278">
        <f>IF(W$17=0,0,W$17/NMM!W$9*1000)</f>
        <v>83.195879008267212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110.7067409145609</v>
      </c>
      <c r="C191" s="278">
        <f>IF(C$25=0,0,C$25/NMM!C$9*1000)</f>
        <v>120.15997948096371</v>
      </c>
      <c r="D191" s="278">
        <f>IF(D$25=0,0,D$25/NMM!D$9*1000)</f>
        <v>121.96295096134457</v>
      </c>
      <c r="E191" s="278">
        <f>IF(E$25=0,0,E$25/NMM!E$9*1000)</f>
        <v>106.40760150643534</v>
      </c>
      <c r="F191" s="278">
        <f>IF(F$25=0,0,F$25/NMM!F$9*1000)</f>
        <v>113.68339529680834</v>
      </c>
      <c r="G191" s="278">
        <f>IF(G$25=0,0,G$25/NMM!G$9*1000)</f>
        <v>113.45826491835999</v>
      </c>
      <c r="H191" s="278">
        <f>IF(H$25=0,0,H$25/NMM!H$9*1000)</f>
        <v>111.1353853510563</v>
      </c>
      <c r="I191" s="278">
        <f>IF(I$25=0,0,I$25/NMM!I$9*1000)</f>
        <v>101.40198526081556</v>
      </c>
      <c r="J191" s="278">
        <f>IF(J$25=0,0,J$25/NMM!J$9*1000)</f>
        <v>102.47222461430697</v>
      </c>
      <c r="K191" s="278">
        <f>IF(K$25=0,0,K$25/NMM!K$9*1000)</f>
        <v>101.00054392823822</v>
      </c>
      <c r="L191" s="278">
        <f>IF(L$25=0,0,L$25/NMM!L$9*1000)</f>
        <v>96.202161489859662</v>
      </c>
      <c r="M191" s="278">
        <f>IF(M$25=0,0,M$25/NMM!M$9*1000)</f>
        <v>94.176123747990189</v>
      </c>
      <c r="N191" s="278">
        <f>IF(N$25=0,0,N$25/NMM!N$9*1000)</f>
        <v>88.922883691780001</v>
      </c>
      <c r="O191" s="278">
        <f>IF(O$25=0,0,O$25/NMM!O$9*1000)</f>
        <v>92.094428571588068</v>
      </c>
      <c r="P191" s="278">
        <f>IF(P$25=0,0,P$25/NMM!P$9*1000)</f>
        <v>83.46243055543701</v>
      </c>
      <c r="Q191" s="278">
        <f>IF(Q$25=0,0,Q$25/NMM!Q$9*1000)</f>
        <v>82.929680474526293</v>
      </c>
      <c r="R191" s="278">
        <f>IF(R$25=0,0,R$25/NMM!R$9*1000)</f>
        <v>86.596680131605893</v>
      </c>
      <c r="S191" s="278">
        <f>IF(S$25=0,0,S$25/NMM!S$9*1000)</f>
        <v>81.629032347490565</v>
      </c>
      <c r="T191" s="278">
        <f>IF(T$25=0,0,T$25/NMM!T$9*1000)</f>
        <v>83.441570100957918</v>
      </c>
      <c r="U191" s="278">
        <f>IF(U$25=0,0,U$25/NMM!U$9*1000)</f>
        <v>86.775849378139398</v>
      </c>
      <c r="V191" s="278">
        <f>IF(V$25=0,0,V$25/NMM!V$9*1000)</f>
        <v>83.396377374576147</v>
      </c>
      <c r="W191" s="278">
        <f>IF(W$25=0,0,W$25/NMM!W$9*1000)</f>
        <v>80.443785579125006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7.7510160981734533</v>
      </c>
      <c r="C192" s="279">
        <f>IF(C$33=0,0,C$33/NMM!C$9*1000)</f>
        <v>7.8739088508184665</v>
      </c>
      <c r="D192" s="279">
        <f>IF(D$33=0,0,D$33/NMM!D$9*1000)</f>
        <v>7.1982261541201833</v>
      </c>
      <c r="E192" s="279">
        <f>IF(E$33=0,0,E$33/NMM!E$9*1000)</f>
        <v>6.2600607932157768</v>
      </c>
      <c r="F192" s="279">
        <f>IF(F$33=0,0,F$33/NMM!F$9*1000)</f>
        <v>5.9918496106997372</v>
      </c>
      <c r="G192" s="279">
        <f>IF(G$33=0,0,G$33/NMM!G$9*1000)</f>
        <v>6.1860336802848161</v>
      </c>
      <c r="H192" s="279">
        <f>IF(H$33=0,0,H$33/NMM!H$9*1000)</f>
        <v>6.4444872545088501</v>
      </c>
      <c r="I192" s="279">
        <f>IF(I$33=0,0,I$33/NMM!I$9*1000)</f>
        <v>5.6943417712969753</v>
      </c>
      <c r="J192" s="279">
        <f>IF(J$33=0,0,J$33/NMM!J$9*1000)</f>
        <v>4.6802220953365739</v>
      </c>
      <c r="K192" s="279">
        <f>IF(K$33=0,0,K$33/NMM!K$9*1000)</f>
        <v>5.8513015015136736</v>
      </c>
      <c r="L192" s="279">
        <f>IF(L$33=0,0,L$33/NMM!L$9*1000)</f>
        <v>5.3300801763734125</v>
      </c>
      <c r="M192" s="279">
        <f>IF(M$33=0,0,M$33/NMM!M$9*1000)</f>
        <v>5.6332489521429556</v>
      </c>
      <c r="N192" s="279">
        <f>IF(N$33=0,0,N$33/NMM!N$9*1000)</f>
        <v>5.6934498515451333</v>
      </c>
      <c r="O192" s="279">
        <f>IF(O$33=0,0,O$33/NMM!O$9*1000)</f>
        <v>5.7053897164875709</v>
      </c>
      <c r="P192" s="279">
        <f>IF(P$33=0,0,P$33/NMM!P$9*1000)</f>
        <v>6.6700963683286192</v>
      </c>
      <c r="Q192" s="279">
        <f>IF(Q$33=0,0,Q$33/NMM!Q$9*1000)</f>
        <v>23.456324302525712</v>
      </c>
      <c r="R192" s="279">
        <f>IF(R$33=0,0,R$33/NMM!R$9*1000)</f>
        <v>27.591283815552909</v>
      </c>
      <c r="S192" s="279">
        <f>IF(S$33=0,0,S$33/NMM!S$9*1000)</f>
        <v>23.749551106125061</v>
      </c>
      <c r="T192" s="279">
        <f>IF(T$33=0,0,T$33/NMM!T$9*1000)</f>
        <v>15.520623455817299</v>
      </c>
      <c r="U192" s="279">
        <f>IF(U$33=0,0,U$33/NMM!U$9*1000)</f>
        <v>18.505909854130003</v>
      </c>
      <c r="V192" s="279">
        <f>IF(V$33=0,0,V$33/NMM!V$9*1000)</f>
        <v>17.812837367414797</v>
      </c>
      <c r="W192" s="279">
        <f>IF(W$33=0,0,W$33/NMM!W$9*1000)</f>
        <v>19.927111039693536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89.21927278837336</v>
      </c>
      <c r="C194" s="322">
        <f t="shared" si="56"/>
        <v>97.032527846223871</v>
      </c>
      <c r="D194" s="322">
        <f t="shared" si="56"/>
        <v>92.71121666011453</v>
      </c>
      <c r="E194" s="322">
        <f t="shared" si="56"/>
        <v>76.607391106927267</v>
      </c>
      <c r="F194" s="322">
        <f t="shared" si="56"/>
        <v>81.223963998568436</v>
      </c>
      <c r="G194" s="322">
        <f t="shared" si="56"/>
        <v>80.685770539183906</v>
      </c>
      <c r="H194" s="322">
        <f t="shared" si="56"/>
        <v>80.472187898377697</v>
      </c>
      <c r="I194" s="322">
        <f t="shared" si="56"/>
        <v>74.928008243084932</v>
      </c>
      <c r="J194" s="322">
        <f t="shared" si="56"/>
        <v>73.778316413422871</v>
      </c>
      <c r="K194" s="322">
        <f t="shared" si="56"/>
        <v>72.876870703434193</v>
      </c>
      <c r="L194" s="322">
        <f t="shared" si="56"/>
        <v>68.953805825018833</v>
      </c>
      <c r="M194" s="322">
        <f t="shared" si="56"/>
        <v>67.587830930638603</v>
      </c>
      <c r="N194" s="322">
        <f t="shared" si="56"/>
        <v>64.085735445196505</v>
      </c>
      <c r="O194" s="322">
        <f t="shared" si="56"/>
        <v>66.688103410453238</v>
      </c>
      <c r="P194" s="322">
        <f t="shared" si="56"/>
        <v>62.078251572663248</v>
      </c>
      <c r="Q194" s="322">
        <f t="shared" si="56"/>
        <v>73.104484675584928</v>
      </c>
      <c r="R194" s="322">
        <f t="shared" si="56"/>
        <v>78.597232948997004</v>
      </c>
      <c r="S194" s="322">
        <f t="shared" si="56"/>
        <v>70.375277243145831</v>
      </c>
      <c r="T194" s="322">
        <f t="shared" si="56"/>
        <v>65.82210699494928</v>
      </c>
      <c r="U194" s="322">
        <f t="shared" si="56"/>
        <v>72.244219613142192</v>
      </c>
      <c r="V194" s="322">
        <f t="shared" si="56"/>
        <v>67.013567031745382</v>
      </c>
      <c r="W194" s="322">
        <f t="shared" si="56"/>
        <v>65.743320428161226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0.30323201973924713</v>
      </c>
      <c r="C199" s="277">
        <f>IF(C$53=0,0,C$53/NMM!C$10*1000)</f>
        <v>0.33264924467300594</v>
      </c>
      <c r="D199" s="277">
        <f>IF(D$53=0,0,D$53/NMM!D$10*1000)</f>
        <v>0.29402965747705856</v>
      </c>
      <c r="E199" s="277">
        <f>IF(E$53=0,0,E$53/NMM!E$10*1000)</f>
        <v>0.24602322242908811</v>
      </c>
      <c r="F199" s="277">
        <f>IF(F$53=0,0,F$53/NMM!F$10*1000)</f>
        <v>0.25875908742313758</v>
      </c>
      <c r="G199" s="277">
        <f>IF(G$53=0,0,G$53/NMM!G$10*1000)</f>
        <v>0.24364170441676328</v>
      </c>
      <c r="H199" s="277">
        <f>IF(H$53=0,0,H$53/NMM!H$10*1000)</f>
        <v>0.23988517595277517</v>
      </c>
      <c r="I199" s="277">
        <f>IF(I$53=0,0,I$53/NMM!I$10*1000)</f>
        <v>0.23550182927890487</v>
      </c>
      <c r="J199" s="277">
        <f>IF(J$53=0,0,J$53/NMM!J$10*1000)</f>
        <v>0.22743276452753977</v>
      </c>
      <c r="K199" s="277">
        <f>IF(K$53=0,0,K$53/NMM!K$10*1000)</f>
        <v>0.20922958944701248</v>
      </c>
      <c r="L199" s="277">
        <f>IF(L$53=0,0,L$53/NMM!L$10*1000)</f>
        <v>0.16819383730670917</v>
      </c>
      <c r="M199" s="277">
        <f>IF(M$53=0,0,M$53/NMM!M$10*1000)</f>
        <v>0.1524573063727962</v>
      </c>
      <c r="N199" s="277">
        <f>IF(N$53=0,0,N$53/NMM!N$10*1000)</f>
        <v>0.1237842373975212</v>
      </c>
      <c r="O199" s="277">
        <f>IF(O$53=0,0,O$53/NMM!O$10*1000)</f>
        <v>0.12118836651299864</v>
      </c>
      <c r="P199" s="277">
        <f>IF(P$53=0,0,P$53/NMM!P$10*1000)</f>
        <v>0.11815961865704892</v>
      </c>
      <c r="Q199" s="277">
        <f>IF(Q$53=0,0,Q$53/NMM!Q$10*1000)</f>
        <v>0.11370782781029856</v>
      </c>
      <c r="R199" s="277">
        <f>IF(R$53=0,0,R$53/NMM!R$10*1000)</f>
        <v>0.10382662466556637</v>
      </c>
      <c r="S199" s="277">
        <f>IF(S$53=0,0,S$53/NMM!S$10*1000)</f>
        <v>6.8001366867749782E-2</v>
      </c>
      <c r="T199" s="277">
        <f>IF(T$53=0,0,T$53/NMM!T$10*1000)</f>
        <v>8.4249929021347869E-2</v>
      </c>
      <c r="U199" s="277">
        <f>IF(U$53=0,0,U$53/NMM!U$10*1000)</f>
        <v>8.4994958518480893E-2</v>
      </c>
      <c r="V199" s="277">
        <f>IF(V$53=0,0,V$53/NMM!V$10*1000)</f>
        <v>7.7347751578590404E-2</v>
      </c>
      <c r="W199" s="277">
        <f>IF(W$53=0,0,W$53/NMM!W$10*1000)</f>
        <v>7.8126187413060044E-2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19.499366108578922</v>
      </c>
      <c r="C201" s="278">
        <f>IF(C$60=0,0,C$60/NMM!C$10*1000)</f>
        <v>21.189568702965669</v>
      </c>
      <c r="D201" s="278">
        <f>IF(D$60=0,0,D$60/NMM!D$10*1000)</f>
        <v>19.344957775458035</v>
      </c>
      <c r="E201" s="278">
        <f>IF(E$60=0,0,E$60/NMM!E$10*1000)</f>
        <v>15.95373475235554</v>
      </c>
      <c r="F201" s="278">
        <f>IF(F$60=0,0,F$60/NMM!F$10*1000)</f>
        <v>16.301612595970884</v>
      </c>
      <c r="G201" s="278">
        <f>IF(G$60=0,0,G$60/NMM!G$10*1000)</f>
        <v>16.372386642149934</v>
      </c>
      <c r="H201" s="278">
        <f>IF(H$60=0,0,H$60/NMM!H$10*1000)</f>
        <v>16.574765118248582</v>
      </c>
      <c r="I201" s="278">
        <f>IF(I$60=0,0,I$60/NMM!I$10*1000)</f>
        <v>15.344445268224113</v>
      </c>
      <c r="J201" s="278">
        <f>IF(J$60=0,0,J$60/NMM!J$10*1000)</f>
        <v>14.476092519946752</v>
      </c>
      <c r="K201" s="278">
        <f>IF(K$60=0,0,K$60/NMM!K$10*1000)</f>
        <v>15.15745913308635</v>
      </c>
      <c r="L201" s="278">
        <f>IF(L$60=0,0,L$60/NMM!L$10*1000)</f>
        <v>14.27113437492978</v>
      </c>
      <c r="M201" s="278">
        <f>IF(M$60=0,0,M$60/NMM!M$10*1000)</f>
        <v>14.28999491055561</v>
      </c>
      <c r="N201" s="278">
        <f>IF(N$60=0,0,N$60/NMM!N$10*1000)</f>
        <v>13.729657425160127</v>
      </c>
      <c r="O201" s="278">
        <f>IF(O$60=0,0,O$60/NMM!O$10*1000)</f>
        <v>14.010110527284381</v>
      </c>
      <c r="P201" s="278">
        <f>IF(P$60=0,0,P$60/NMM!P$10*1000)</f>
        <v>14.139107165292611</v>
      </c>
      <c r="Q201" s="278">
        <f>IF(Q$60=0,0,Q$60/NMM!Q$10*1000)</f>
        <v>27.27297649826054</v>
      </c>
      <c r="R201" s="278">
        <f>IF(R$60=0,0,R$60/NMM!R$10*1000)</f>
        <v>31.027008833210484</v>
      </c>
      <c r="S201" s="278">
        <f>IF(S$60=0,0,S$60/NMM!S$10*1000)</f>
        <v>26.872828573290022</v>
      </c>
      <c r="T201" s="278">
        <f>IF(T$60=0,0,T$60/NMM!T$10*1000)</f>
        <v>20.77382165850857</v>
      </c>
      <c r="U201" s="278">
        <f>IF(U$60=0,0,U$60/NMM!U$10*1000)</f>
        <v>24.011342973462661</v>
      </c>
      <c r="V201" s="278">
        <f>IF(V$60=0,0,V$60/NMM!V$10*1000)</f>
        <v>22.0614987039414</v>
      </c>
      <c r="W201" s="278">
        <f>IF(W$60=0,0,W$60/NMM!W$10*1000)</f>
        <v>23.21033685162001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62.933811089318652</v>
      </c>
      <c r="C202" s="278">
        <f>IF(C$79=0,0,C$79/NMM!C$10*1000)</f>
        <v>68.181546803882981</v>
      </c>
      <c r="D202" s="278">
        <f>IF(D$79=0,0,D$79/NMM!D$10*1000)</f>
        <v>66.230781543869412</v>
      </c>
      <c r="E202" s="278">
        <f>IF(E$79=0,0,E$79/NMM!E$10*1000)</f>
        <v>54.763850951739705</v>
      </c>
      <c r="F202" s="278">
        <f>IF(F$79=0,0,F$79/NMM!F$10*1000)</f>
        <v>58.722088373376707</v>
      </c>
      <c r="G202" s="278">
        <f>IF(G$79=0,0,G$79/NMM!G$10*1000)</f>
        <v>58.157793339332102</v>
      </c>
      <c r="H202" s="278">
        <f>IF(H$79=0,0,H$79/NMM!H$10*1000)</f>
        <v>57.797910899406887</v>
      </c>
      <c r="I202" s="278">
        <f>IF(I$79=0,0,I$79/NMM!I$10*1000)</f>
        <v>53.853736987855193</v>
      </c>
      <c r="J202" s="278">
        <f>IF(J$79=0,0,J$79/NMM!J$10*1000)</f>
        <v>53.529530953747084</v>
      </c>
      <c r="K202" s="278">
        <f>IF(K$79=0,0,K$79/NMM!K$10*1000)</f>
        <v>52.110815126057645</v>
      </c>
      <c r="L202" s="278">
        <f>IF(L$79=0,0,L$79/NMM!L$10*1000)</f>
        <v>49.334155581837422</v>
      </c>
      <c r="M202" s="278">
        <f>IF(M$79=0,0,M$79/NMM!M$10*1000)</f>
        <v>48.081495373912809</v>
      </c>
      <c r="N202" s="278">
        <f>IF(N$79=0,0,N$79/NMM!N$10*1000)</f>
        <v>45.499890205254424</v>
      </c>
      <c r="O202" s="278">
        <f>IF(O$79=0,0,O$79/NMM!O$10*1000)</f>
        <v>47.712804813921416</v>
      </c>
      <c r="P202" s="278">
        <f>IF(P$79=0,0,P$79/NMM!P$10*1000)</f>
        <v>43.359742102217155</v>
      </c>
      <c r="Q202" s="278">
        <f>IF(Q$79=0,0,Q$79/NMM!Q$10*1000)</f>
        <v>41.623706941822661</v>
      </c>
      <c r="R202" s="278">
        <f>IF(R$79=0,0,R$79/NMM!R$10*1000)</f>
        <v>43.112705282730694</v>
      </c>
      <c r="S202" s="278">
        <f>IF(S$79=0,0,S$79/NMM!S$10*1000)</f>
        <v>39.236758858570887</v>
      </c>
      <c r="T202" s="278">
        <f>IF(T$79=0,0,T$79/NMM!T$10*1000)</f>
        <v>40.588733627937962</v>
      </c>
      <c r="U202" s="278">
        <f>IF(U$79=0,0,U$79/NMM!U$10*1000)</f>
        <v>43.597058218278356</v>
      </c>
      <c r="V202" s="278">
        <f>IF(V$79=0,0,V$79/NMM!V$10*1000)</f>
        <v>40.8566705930387</v>
      </c>
      <c r="W202" s="278">
        <f>IF(W$79=0,0,W$79/NMM!W$10*1000)</f>
        <v>38.555178938972141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6.4828635707365398</v>
      </c>
      <c r="C203" s="279">
        <f>IF(C$89=0,0,C$89/NMM!C$10*1000)</f>
        <v>7.3287630947022118</v>
      </c>
      <c r="D203" s="279">
        <f>IF(D$89=0,0,D$89/NMM!D$10*1000)</f>
        <v>6.8414476833100295</v>
      </c>
      <c r="E203" s="279">
        <f>IF(E$89=0,0,E$89/NMM!E$10*1000)</f>
        <v>5.6437821804029387</v>
      </c>
      <c r="F203" s="279">
        <f>IF(F$89=0,0,F$89/NMM!F$10*1000)</f>
        <v>5.9415039417977074</v>
      </c>
      <c r="G203" s="279">
        <f>IF(G$89=0,0,G$89/NMM!G$10*1000)</f>
        <v>5.911948853285109</v>
      </c>
      <c r="H203" s="279">
        <f>IF(H$89=0,0,H$89/NMM!H$10*1000)</f>
        <v>5.8596267047694566</v>
      </c>
      <c r="I203" s="279">
        <f>IF(I$89=0,0,I$89/NMM!I$10*1000)</f>
        <v>5.494324157726723</v>
      </c>
      <c r="J203" s="279">
        <f>IF(J$89=0,0,J$89/NMM!J$10*1000)</f>
        <v>5.5452601752014932</v>
      </c>
      <c r="K203" s="279">
        <f>IF(K$89=0,0,K$89/NMM!K$10*1000)</f>
        <v>5.3993668548431746</v>
      </c>
      <c r="L203" s="279">
        <f>IF(L$89=0,0,L$89/NMM!L$10*1000)</f>
        <v>5.1803220309449198</v>
      </c>
      <c r="M203" s="279">
        <f>IF(M$89=0,0,M$89/NMM!M$10*1000)</f>
        <v>5.0638833397973837</v>
      </c>
      <c r="N203" s="279">
        <f>IF(N$89=0,0,N$89/NMM!N$10*1000)</f>
        <v>4.7324035773844262</v>
      </c>
      <c r="O203" s="279">
        <f>IF(O$89=0,0,O$89/NMM!O$10*1000)</f>
        <v>4.8439997027344388</v>
      </c>
      <c r="P203" s="279">
        <f>IF(P$89=0,0,P$89/NMM!P$10*1000)</f>
        <v>4.4612426864964343</v>
      </c>
      <c r="Q203" s="279">
        <f>IF(Q$89=0,0,Q$89/NMM!Q$10*1000)</f>
        <v>4.0940934076914326</v>
      </c>
      <c r="R203" s="279">
        <f>IF(R$89=0,0,R$89/NMM!R$10*1000)</f>
        <v>4.3536922083902532</v>
      </c>
      <c r="S203" s="279">
        <f>IF(S$89=0,0,S$89/NMM!S$10*1000)</f>
        <v>4.1976884444171718</v>
      </c>
      <c r="T203" s="279">
        <f>IF(T$89=0,0,T$89/NMM!T$10*1000)</f>
        <v>4.3753017794814113</v>
      </c>
      <c r="U203" s="279">
        <f>IF(U$89=0,0,U$89/NMM!U$10*1000)</f>
        <v>4.5508234628826942</v>
      </c>
      <c r="V203" s="279">
        <f>IF(V$89=0,0,V$89/NMM!V$10*1000)</f>
        <v>4.0180499831866978</v>
      </c>
      <c r="W203" s="279">
        <f>IF(W$89=0,0,W$89/NMM!W$10*1000)</f>
        <v>3.8996784501560211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630.64191026313244</v>
      </c>
      <c r="C205" s="322">
        <f t="shared" si="57"/>
        <v>540.71958078796581</v>
      </c>
      <c r="D205" s="322">
        <f t="shared" si="57"/>
        <v>525.91343656801405</v>
      </c>
      <c r="E205" s="322">
        <f t="shared" si="57"/>
        <v>455.37047688862123</v>
      </c>
      <c r="F205" s="322">
        <f t="shared" si="57"/>
        <v>476.12612670176213</v>
      </c>
      <c r="G205" s="322">
        <f t="shared" si="57"/>
        <v>460.91691877716153</v>
      </c>
      <c r="H205" s="322">
        <f t="shared" si="57"/>
        <v>458.21506775491179</v>
      </c>
      <c r="I205" s="322">
        <f t="shared" si="57"/>
        <v>444.35712387369432</v>
      </c>
      <c r="J205" s="322">
        <f t="shared" si="57"/>
        <v>441.41817511775491</v>
      </c>
      <c r="K205" s="322">
        <f t="shared" si="57"/>
        <v>401.07627420368743</v>
      </c>
      <c r="L205" s="322">
        <f t="shared" si="57"/>
        <v>380.86652808164735</v>
      </c>
      <c r="M205" s="322">
        <f t="shared" si="57"/>
        <v>369.17010987271556</v>
      </c>
      <c r="N205" s="322">
        <f t="shared" si="57"/>
        <v>345.67876572608492</v>
      </c>
      <c r="O205" s="322">
        <f t="shared" si="57"/>
        <v>333.10011087587355</v>
      </c>
      <c r="P205" s="322">
        <f t="shared" si="57"/>
        <v>326.30569603029949</v>
      </c>
      <c r="Q205" s="322">
        <f t="shared" si="57"/>
        <v>328.33674990536912</v>
      </c>
      <c r="R205" s="322">
        <f t="shared" si="57"/>
        <v>319.98779052032529</v>
      </c>
      <c r="S205" s="322">
        <f t="shared" si="57"/>
        <v>284.2489906725142</v>
      </c>
      <c r="T205" s="322">
        <f t="shared" si="57"/>
        <v>256.79871750760509</v>
      </c>
      <c r="U205" s="322">
        <f t="shared" si="57"/>
        <v>250.17572107817165</v>
      </c>
      <c r="V205" s="322">
        <f t="shared" si="57"/>
        <v>228.81549030764867</v>
      </c>
      <c r="W205" s="322">
        <f t="shared" si="57"/>
        <v>219.53558885392965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2.7174237448438494</v>
      </c>
      <c r="C210" s="277">
        <f>IF(C$104=0,0,C$104/NMM!C$11*1000)</f>
        <v>2.2612559601597773</v>
      </c>
      <c r="D210" s="277">
        <f>IF(D$104=0,0,D$104/NMM!D$11*1000)</f>
        <v>2.0829348251199158</v>
      </c>
      <c r="E210" s="277">
        <f>IF(E$104=0,0,E$104/NMM!E$11*1000)</f>
        <v>1.829213653393889</v>
      </c>
      <c r="F210" s="277">
        <f>IF(F$104=0,0,F$104/NMM!F$11*1000)</f>
        <v>1.9108058952151699</v>
      </c>
      <c r="G210" s="277">
        <f>IF(G$104=0,0,G$104/NMM!G$11*1000)</f>
        <v>1.7507840476180294</v>
      </c>
      <c r="H210" s="277">
        <f>IF(H$104=0,0,H$104/NMM!H$11*1000)</f>
        <v>1.7290307995452494</v>
      </c>
      <c r="I210" s="277">
        <f>IF(I$104=0,0,I$104/NMM!I$11*1000)</f>
        <v>1.7552340713404795</v>
      </c>
      <c r="J210" s="277">
        <f>IF(J$104=0,0,J$104/NMM!J$11*1000)</f>
        <v>1.6686997593946091</v>
      </c>
      <c r="K210" s="277">
        <f>IF(K$104=0,0,K$104/NMM!K$11*1000)</f>
        <v>1.4328302108713633</v>
      </c>
      <c r="L210" s="277">
        <f>IF(L$104=0,0,L$104/NMM!L$11*1000)</f>
        <v>1.1406837314439344</v>
      </c>
      <c r="M210" s="277">
        <f>IF(M$104=0,0,M$104/NMM!M$11*1000)</f>
        <v>1.0254743388447465</v>
      </c>
      <c r="N210" s="277">
        <f>IF(N$104=0,0,N$104/NMM!N$11*1000)</f>
        <v>0.83454219028007892</v>
      </c>
      <c r="O210" s="277">
        <f>IF(O$104=0,0,O$104/NMM!O$11*1000)</f>
        <v>0.76925311350841952</v>
      </c>
      <c r="P210" s="277">
        <f>IF(P$104=0,0,P$104/NMM!P$11*1000)</f>
        <v>0.79765798933484511</v>
      </c>
      <c r="Q210" s="277">
        <f>IF(Q$104=0,0,Q$104/NMM!Q$11*1000)</f>
        <v>0.84154884252742634</v>
      </c>
      <c r="R210" s="277">
        <f>IF(R$104=0,0,R$104/NMM!R$11*1000)</f>
        <v>0.70448053906096986</v>
      </c>
      <c r="S210" s="277">
        <f>IF(S$104=0,0,S$104/NMM!S$11*1000)</f>
        <v>0.42540021066906575</v>
      </c>
      <c r="T210" s="277">
        <f>IF(T$104=0,0,T$104/NMM!T$11*1000)</f>
        <v>0.4566916939286908</v>
      </c>
      <c r="U210" s="277">
        <f>IF(U$104=0,0,U$104/NMM!U$11*1000)</f>
        <v>0.43155911418283377</v>
      </c>
      <c r="V210" s="277">
        <f>IF(V$104=0,0,V$104/NMM!V$11*1000)</f>
        <v>0.4068054310850312</v>
      </c>
      <c r="W210" s="277">
        <f>IF(W$104=0,0,W$104/NMM!W$11*1000)</f>
        <v>0.40617228419382223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579.46634894638169</v>
      </c>
      <c r="C211" s="278">
        <f>IF(C$110=0,0,C$110/NMM!C$11*1000)</f>
        <v>496.90446263344734</v>
      </c>
      <c r="D211" s="278">
        <f>IF(D$110=0,0,D$110/NMM!D$11*1000)</f>
        <v>483.40549672586343</v>
      </c>
      <c r="E211" s="278">
        <f>IF(E$110=0,0,E$110/NMM!E$11*1000)</f>
        <v>418.54061363442696</v>
      </c>
      <c r="F211" s="278">
        <f>IF(F$110=0,0,F$110/NMM!F$11*1000)</f>
        <v>437.61921451076176</v>
      </c>
      <c r="G211" s="278">
        <f>IF(G$110=0,0,G$110/NMM!G$11*1000)</f>
        <v>423.73140300175487</v>
      </c>
      <c r="H211" s="278">
        <f>IF(H$110=0,0,H$110/NMM!H$11*1000)</f>
        <v>421.25813351574891</v>
      </c>
      <c r="I211" s="278">
        <f>IF(I$110=0,0,I$110/NMM!I$11*1000)</f>
        <v>408.44545264133257</v>
      </c>
      <c r="J211" s="278">
        <f>IF(J$110=0,0,J$110/NMM!J$11*1000)</f>
        <v>405.81316449358457</v>
      </c>
      <c r="K211" s="278">
        <f>IF(K$110=0,0,K$110/NMM!K$11*1000)</f>
        <v>368.80219252945153</v>
      </c>
      <c r="L211" s="278">
        <f>IF(L$110=0,0,L$110/NMM!L$11*1000)</f>
        <v>350.42167227187065</v>
      </c>
      <c r="M211" s="278">
        <f>IF(M$110=0,0,M$110/NMM!M$11*1000)</f>
        <v>339.73420756350009</v>
      </c>
      <c r="N211" s="278">
        <f>IF(N$110=0,0,N$110/NMM!N$11*1000)</f>
        <v>318.23193307133863</v>
      </c>
      <c r="O211" s="278">
        <f>IF(O$110=0,0,O$110/NMM!O$11*1000)</f>
        <v>306.6842477469911</v>
      </c>
      <c r="P211" s="278">
        <f>IF(P$110=0,0,P$110/NMM!P$11*1000)</f>
        <v>300.38795811604973</v>
      </c>
      <c r="Q211" s="278">
        <f>IF(Q$110=0,0,Q$110/NMM!Q$11*1000)</f>
        <v>302.22176795428862</v>
      </c>
      <c r="R211" s="278">
        <f>IF(R$110=0,0,R$110/NMM!R$11*1000)</f>
        <v>294.64360426557505</v>
      </c>
      <c r="S211" s="278">
        <f>IF(S$110=0,0,S$110/NMM!S$11*1000)</f>
        <v>261.92037934642372</v>
      </c>
      <c r="T211" s="278">
        <f>IF(T$110=0,0,T$110/NMM!T$11*1000)</f>
        <v>236.55961977753486</v>
      </c>
      <c r="U211" s="278">
        <f>IF(U$110=0,0,U$110/NMM!U$11*1000)</f>
        <v>230.47092574201019</v>
      </c>
      <c r="V211" s="278">
        <f>IF(V$110=0,0,V$110/NMM!V$11*1000)</f>
        <v>210.7819483628499</v>
      </c>
      <c r="W211" s="278">
        <f>IF(W$110=0,0,W$110/NMM!W$11*1000)</f>
        <v>202.21877899758775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48.458137571906995</v>
      </c>
      <c r="C213" s="278">
        <f>IF(C$119=0,0,C$119/NMM!C$11*1000)</f>
        <v>41.553862194358672</v>
      </c>
      <c r="D213" s="278">
        <f>IF(D$119=0,0,D$119/NMM!D$11*1000)</f>
        <v>40.425005017030664</v>
      </c>
      <c r="E213" s="278">
        <f>IF(E$119=0,0,E$119/NMM!E$11*1000)</f>
        <v>35.000649600800386</v>
      </c>
      <c r="F213" s="278">
        <f>IF(F$119=0,0,F$119/NMM!F$11*1000)</f>
        <v>36.596106295785226</v>
      </c>
      <c r="G213" s="278">
        <f>IF(G$119=0,0,G$119/NMM!G$11*1000)</f>
        <v>35.434731727788659</v>
      </c>
      <c r="H213" s="278">
        <f>IF(H$119=0,0,H$119/NMM!H$11*1000)</f>
        <v>35.22790343961767</v>
      </c>
      <c r="I213" s="278">
        <f>IF(I$119=0,0,I$119/NMM!I$11*1000)</f>
        <v>34.156437161021287</v>
      </c>
      <c r="J213" s="278">
        <f>IF(J$119=0,0,J$119/NMM!J$11*1000)</f>
        <v>33.936310864775777</v>
      </c>
      <c r="K213" s="278">
        <f>IF(K$119=0,0,K$119/NMM!K$11*1000)</f>
        <v>30.841251463364522</v>
      </c>
      <c r="L213" s="278">
        <f>IF(L$119=0,0,L$119/NMM!L$11*1000)</f>
        <v>29.304172078332801</v>
      </c>
      <c r="M213" s="278">
        <f>IF(M$119=0,0,M$119/NMM!M$11*1000)</f>
        <v>28.410427970370758</v>
      </c>
      <c r="N213" s="278">
        <f>IF(N$119=0,0,N$119/NMM!N$11*1000)</f>
        <v>26.612290464466184</v>
      </c>
      <c r="O213" s="278">
        <f>IF(O$119=0,0,O$119/NMM!O$11*1000)</f>
        <v>25.646610015374034</v>
      </c>
      <c r="P213" s="278">
        <f>IF(P$119=0,0,P$119/NMM!P$11*1000)</f>
        <v>25.120079924914961</v>
      </c>
      <c r="Q213" s="278">
        <f>IF(Q$119=0,0,Q$119/NMM!Q$11*1000)</f>
        <v>25.27343310855311</v>
      </c>
      <c r="R213" s="278">
        <f>IF(R$119=0,0,R$119/NMM!R$11*1000)</f>
        <v>24.639705715689281</v>
      </c>
      <c r="S213" s="278">
        <f>IF(S$119=0,0,S$119/NMM!S$11*1000)</f>
        <v>21.903211115421438</v>
      </c>
      <c r="T213" s="278">
        <f>IF(T$119=0,0,T$119/NMM!T$11*1000)</f>
        <v>19.782406036141527</v>
      </c>
      <c r="U213" s="278">
        <f>IF(U$119=0,0,U$119/NMM!U$11*1000)</f>
        <v>19.273236221978596</v>
      </c>
      <c r="V213" s="278">
        <f>IF(V$119=0,0,V$119/NMM!V$11*1000)</f>
        <v>17.626736513713755</v>
      </c>
      <c r="W213" s="278">
        <f>IF(W$119=0,0,W$119/NMM!W$11*1000)</f>
        <v>16.910637572148094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FI: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8464.7531935026018</v>
      </c>
      <c r="C3" s="205">
        <f t="shared" si="0"/>
        <v>8410.4694009344967</v>
      </c>
      <c r="D3" s="205">
        <f t="shared" si="0"/>
        <v>7302.1727131316184</v>
      </c>
      <c r="E3" s="205">
        <f t="shared" si="0"/>
        <v>6316.1441693290735</v>
      </c>
      <c r="F3" s="205">
        <f t="shared" si="0"/>
        <v>6232.2526482135354</v>
      </c>
      <c r="G3" s="205">
        <f t="shared" si="0"/>
        <v>5435.8597907873009</v>
      </c>
      <c r="H3" s="205">
        <f t="shared" si="0"/>
        <v>5814.3904952415587</v>
      </c>
      <c r="I3" s="205">
        <f t="shared" si="0"/>
        <v>5494.4406411557802</v>
      </c>
      <c r="J3" s="205">
        <f t="shared" si="0"/>
        <v>4609.401807160013</v>
      </c>
      <c r="K3" s="205">
        <f t="shared" si="0"/>
        <v>3121.3145687554056</v>
      </c>
      <c r="L3" s="205">
        <f t="shared" si="0"/>
        <v>4156.6791370774445</v>
      </c>
      <c r="M3" s="205">
        <f t="shared" si="0"/>
        <v>4014.7664534221371</v>
      </c>
      <c r="N3" s="205">
        <f t="shared" si="0"/>
        <v>3628.9894464145414</v>
      </c>
      <c r="O3" s="205">
        <f t="shared" si="0"/>
        <v>3404.4141276966307</v>
      </c>
      <c r="P3" s="205">
        <f t="shared" si="0"/>
        <v>3445.6745570575163</v>
      </c>
      <c r="Q3" s="205">
        <f t="shared" si="0"/>
        <v>3626</v>
      </c>
      <c r="R3" s="205">
        <f t="shared" si="0"/>
        <v>3554.3957527220368</v>
      </c>
      <c r="S3" s="205">
        <f t="shared" si="0"/>
        <v>3677.396954516144</v>
      </c>
      <c r="T3" s="205">
        <f t="shared" si="0"/>
        <v>3907.4719958030137</v>
      </c>
      <c r="U3" s="205">
        <f t="shared" si="0"/>
        <v>3580.6606031594065</v>
      </c>
      <c r="V3" s="205">
        <f t="shared" si="0"/>
        <v>2780.051367446586</v>
      </c>
      <c r="W3" s="205">
        <f t="shared" si="0"/>
        <v>3323.3766830568452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7379.2251485044417</v>
      </c>
      <c r="C4" s="243">
        <f t="shared" si="1"/>
        <v>7264.5081230293899</v>
      </c>
      <c r="D4" s="243">
        <f t="shared" si="1"/>
        <v>6242.1596668172015</v>
      </c>
      <c r="E4" s="243">
        <f t="shared" si="1"/>
        <v>5398.8618210862624</v>
      </c>
      <c r="F4" s="243">
        <f t="shared" si="1"/>
        <v>5348.280204449492</v>
      </c>
      <c r="G4" s="243">
        <f t="shared" si="1"/>
        <v>4501.1317061234477</v>
      </c>
      <c r="H4" s="243">
        <f t="shared" si="1"/>
        <v>4890.5861671819121</v>
      </c>
      <c r="I4" s="243">
        <f t="shared" si="1"/>
        <v>4591.4874530818443</v>
      </c>
      <c r="J4" s="243">
        <f t="shared" si="1"/>
        <v>3740.134965114949</v>
      </c>
      <c r="K4" s="243">
        <f t="shared" si="1"/>
        <v>2383.3859355519862</v>
      </c>
      <c r="L4" s="243">
        <f t="shared" si="1"/>
        <v>3430.8564259952063</v>
      </c>
      <c r="M4" s="243">
        <f t="shared" si="1"/>
        <v>3356.4104811147145</v>
      </c>
      <c r="N4" s="243">
        <f t="shared" si="1"/>
        <v>2987.7051791136691</v>
      </c>
      <c r="O4" s="243">
        <f t="shared" si="1"/>
        <v>2851.8706654364892</v>
      </c>
      <c r="P4" s="243">
        <f t="shared" si="1"/>
        <v>2932.9010948681876</v>
      </c>
      <c r="Q4" s="243">
        <f t="shared" si="1"/>
        <v>3124</v>
      </c>
      <c r="R4" s="243">
        <f t="shared" si="1"/>
        <v>3107.4717298059327</v>
      </c>
      <c r="S4" s="243">
        <f t="shared" si="1"/>
        <v>3255.79088338872</v>
      </c>
      <c r="T4" s="243">
        <f t="shared" si="1"/>
        <v>3520.8051995997321</v>
      </c>
      <c r="U4" s="243">
        <f t="shared" si="1"/>
        <v>3212.0631881282916</v>
      </c>
      <c r="V4" s="243">
        <f t="shared" si="1"/>
        <v>2456.4176380382523</v>
      </c>
      <c r="W4" s="243">
        <f t="shared" si="1"/>
        <v>3009.0528927898536</v>
      </c>
      <c r="DA4" s="83"/>
    </row>
    <row r="5" spans="1:105" ht="12" customHeight="1" x14ac:dyDescent="0.25">
      <c r="A5" s="99" t="s">
        <v>52</v>
      </c>
      <c r="B5" s="284">
        <v>799.10567718200673</v>
      </c>
      <c r="C5" s="284">
        <v>790.51831454192313</v>
      </c>
      <c r="D5" s="284">
        <v>697.37935047451197</v>
      </c>
      <c r="E5" s="284">
        <v>601.77005598128039</v>
      </c>
      <c r="F5" s="284">
        <v>585.50880602228187</v>
      </c>
      <c r="G5" s="284">
        <v>492.6930004806685</v>
      </c>
      <c r="H5" s="284">
        <v>550.65072360498198</v>
      </c>
      <c r="I5" s="284">
        <v>501.65099396067973</v>
      </c>
      <c r="J5" s="284">
        <v>403.478397459657</v>
      </c>
      <c r="K5" s="284">
        <v>294.5757897873242</v>
      </c>
      <c r="L5" s="284">
        <v>402.50270919496819</v>
      </c>
      <c r="M5" s="284">
        <v>393.76882739334633</v>
      </c>
      <c r="N5" s="284">
        <v>338.27830711775391</v>
      </c>
      <c r="O5" s="284">
        <v>395.44379297471409</v>
      </c>
      <c r="P5" s="284">
        <v>409.22657408714957</v>
      </c>
      <c r="Q5" s="284">
        <v>416.67432759185368</v>
      </c>
      <c r="R5" s="284">
        <v>416.97013625387001</v>
      </c>
      <c r="S5" s="284">
        <v>414.43677695749602</v>
      </c>
      <c r="T5" s="284">
        <v>410.5035766120422</v>
      </c>
      <c r="U5" s="284">
        <v>415.15620245046642</v>
      </c>
      <c r="V5" s="284">
        <v>432.34616718778852</v>
      </c>
      <c r="W5" s="284">
        <v>418.80820331321962</v>
      </c>
      <c r="DA5" s="94" t="s">
        <v>1812</v>
      </c>
    </row>
    <row r="6" spans="1:105" ht="12" customHeight="1" x14ac:dyDescent="0.25">
      <c r="A6" s="99" t="s">
        <v>59</v>
      </c>
      <c r="B6" s="284">
        <v>6580.1194713224349</v>
      </c>
      <c r="C6" s="284">
        <v>6473.9898084874667</v>
      </c>
      <c r="D6" s="284">
        <v>5544.7803163426897</v>
      </c>
      <c r="E6" s="284">
        <v>4797.0917651049822</v>
      </c>
      <c r="F6" s="284">
        <v>4762.7713984272104</v>
      </c>
      <c r="G6" s="284">
        <v>4008.438705642779</v>
      </c>
      <c r="H6" s="284">
        <v>4339.9354435769301</v>
      </c>
      <c r="I6" s="284">
        <v>4089.8364591211648</v>
      </c>
      <c r="J6" s="284">
        <v>3336.6565676552918</v>
      </c>
      <c r="K6" s="284">
        <v>2088.8101457646621</v>
      </c>
      <c r="L6" s="284">
        <v>3028.3537168002381</v>
      </c>
      <c r="M6" s="284">
        <v>2962.6416537213681</v>
      </c>
      <c r="N6" s="284">
        <v>2649.426871995915</v>
      </c>
      <c r="O6" s="284">
        <v>2456.426872461775</v>
      </c>
      <c r="P6" s="284">
        <v>2523.6745207810382</v>
      </c>
      <c r="Q6" s="284">
        <v>2707.3256724081461</v>
      </c>
      <c r="R6" s="284">
        <v>2690.5015935520628</v>
      </c>
      <c r="S6" s="284">
        <v>2841.354106431224</v>
      </c>
      <c r="T6" s="284">
        <v>3110.3016229876898</v>
      </c>
      <c r="U6" s="284">
        <v>2796.9069856778251</v>
      </c>
      <c r="V6" s="284">
        <v>2024.071470850464</v>
      </c>
      <c r="W6" s="284">
        <v>2590.244689476634</v>
      </c>
      <c r="DA6" s="94" t="s">
        <v>1813</v>
      </c>
    </row>
    <row r="7" spans="1:105" ht="12" customHeight="1" x14ac:dyDescent="0.25">
      <c r="A7" s="49" t="s">
        <v>60</v>
      </c>
      <c r="B7" s="244">
        <v>1085.5280449981601</v>
      </c>
      <c r="C7" s="244">
        <v>1145.961277905107</v>
      </c>
      <c r="D7" s="244">
        <v>1060.0130463144169</v>
      </c>
      <c r="E7" s="244">
        <v>917.28234824281117</v>
      </c>
      <c r="F7" s="244">
        <v>883.97244376404342</v>
      </c>
      <c r="G7" s="244">
        <v>934.72808466385322</v>
      </c>
      <c r="H7" s="244">
        <v>923.80432805964665</v>
      </c>
      <c r="I7" s="244">
        <v>902.95318807393596</v>
      </c>
      <c r="J7" s="244">
        <v>869.2668420450641</v>
      </c>
      <c r="K7" s="244">
        <v>737.92863320341939</v>
      </c>
      <c r="L7" s="244">
        <v>725.82271108223767</v>
      </c>
      <c r="M7" s="244">
        <v>658.35597230742269</v>
      </c>
      <c r="N7" s="244">
        <v>641.28426730087222</v>
      </c>
      <c r="O7" s="244">
        <v>552.5434622601415</v>
      </c>
      <c r="P7" s="244">
        <v>512.77346218932871</v>
      </c>
      <c r="Q7" s="244">
        <v>502</v>
      </c>
      <c r="R7" s="244">
        <v>446.92402291610409</v>
      </c>
      <c r="S7" s="244">
        <v>421.606071127424</v>
      </c>
      <c r="T7" s="244">
        <v>386.66679620328159</v>
      </c>
      <c r="U7" s="244">
        <v>368.59741503111491</v>
      </c>
      <c r="V7" s="244">
        <v>323.63372940833369</v>
      </c>
      <c r="W7" s="244">
        <v>314.32379026699158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12009</v>
      </c>
      <c r="C10" s="243">
        <v>11168</v>
      </c>
      <c r="D10" s="243">
        <v>11729</v>
      </c>
      <c r="E10" s="243">
        <v>11948</v>
      </c>
      <c r="F10" s="243">
        <v>12614</v>
      </c>
      <c r="G10" s="243">
        <v>11134</v>
      </c>
      <c r="H10" s="243">
        <v>13115</v>
      </c>
      <c r="I10" s="243">
        <v>12856</v>
      </c>
      <c r="J10" s="243">
        <v>11624</v>
      </c>
      <c r="K10" s="243">
        <v>8815</v>
      </c>
      <c r="L10" s="243">
        <v>10508</v>
      </c>
      <c r="M10" s="243">
        <v>10362</v>
      </c>
      <c r="N10" s="243">
        <v>10387.52</v>
      </c>
      <c r="O10" s="243">
        <v>10664</v>
      </c>
      <c r="P10" s="243">
        <v>10470</v>
      </c>
      <c r="Q10" s="243">
        <v>10450</v>
      </c>
      <c r="R10" s="243">
        <v>10920</v>
      </c>
      <c r="S10" s="243">
        <v>11098</v>
      </c>
      <c r="T10" s="243">
        <v>11660</v>
      </c>
      <c r="U10" s="243">
        <v>11600</v>
      </c>
      <c r="V10" s="243">
        <v>10520</v>
      </c>
      <c r="W10" s="243">
        <v>10960</v>
      </c>
      <c r="DA10" s="83" t="s">
        <v>1816</v>
      </c>
    </row>
    <row r="11" spans="1:105" ht="12" customHeight="1" x14ac:dyDescent="0.25">
      <c r="A11" s="107" t="s">
        <v>1817</v>
      </c>
      <c r="B11" s="284">
        <v>13509</v>
      </c>
      <c r="C11" s="284">
        <v>12502</v>
      </c>
      <c r="D11" s="284">
        <v>12789</v>
      </c>
      <c r="E11" s="284">
        <v>13058</v>
      </c>
      <c r="F11" s="284">
        <v>14036</v>
      </c>
      <c r="G11" s="284">
        <v>12391</v>
      </c>
      <c r="H11" s="284">
        <v>14189.36</v>
      </c>
      <c r="I11" s="284">
        <v>14334</v>
      </c>
      <c r="J11" s="284">
        <v>13126</v>
      </c>
      <c r="K11" s="284">
        <v>10602</v>
      </c>
      <c r="L11" s="284">
        <v>11758</v>
      </c>
      <c r="M11" s="284">
        <v>11329</v>
      </c>
      <c r="N11" s="284">
        <v>10694</v>
      </c>
      <c r="O11" s="284">
        <v>10592</v>
      </c>
      <c r="P11" s="284">
        <v>10410</v>
      </c>
      <c r="Q11" s="284">
        <v>10275</v>
      </c>
      <c r="R11" s="284">
        <v>10140</v>
      </c>
      <c r="S11" s="284">
        <v>10277</v>
      </c>
      <c r="T11" s="284">
        <v>10540</v>
      </c>
      <c r="U11" s="284">
        <v>9720</v>
      </c>
      <c r="V11" s="284">
        <v>8210</v>
      </c>
      <c r="W11" s="284">
        <v>8660</v>
      </c>
      <c r="DA11" s="94" t="s">
        <v>1818</v>
      </c>
    </row>
    <row r="12" spans="1:105" ht="12" customHeight="1" x14ac:dyDescent="0.25">
      <c r="A12" s="49" t="s">
        <v>1819</v>
      </c>
      <c r="B12" s="244">
        <v>388.59898477157401</v>
      </c>
      <c r="C12" s="244">
        <v>360.45685279187848</v>
      </c>
      <c r="D12" s="244">
        <v>373.37055837563491</v>
      </c>
      <c r="E12" s="244">
        <v>380.80203045685312</v>
      </c>
      <c r="F12" s="244">
        <v>405.83756345177699</v>
      </c>
      <c r="G12" s="244">
        <v>358.24873096446731</v>
      </c>
      <c r="H12" s="244">
        <v>415.80243654822368</v>
      </c>
      <c r="I12" s="244">
        <v>414.0609137055842</v>
      </c>
      <c r="J12" s="244">
        <v>376.90355329949261</v>
      </c>
      <c r="K12" s="244">
        <v>295.69035532994963</v>
      </c>
      <c r="L12" s="244">
        <v>339.07614213198002</v>
      </c>
      <c r="M12" s="244">
        <v>330.319796954315</v>
      </c>
      <c r="N12" s="244">
        <v>321.03837563451799</v>
      </c>
      <c r="O12" s="244">
        <v>323.69543147208162</v>
      </c>
      <c r="P12" s="244">
        <v>426.12244897959221</v>
      </c>
      <c r="Q12" s="244">
        <v>251.72064777327961</v>
      </c>
      <c r="R12" s="244">
        <v>540.00000000000057</v>
      </c>
      <c r="S12" s="244">
        <v>303.49898580121732</v>
      </c>
      <c r="T12" s="244">
        <v>383.92675483214668</v>
      </c>
      <c r="U12" s="244">
        <v>302.71805273833701</v>
      </c>
      <c r="V12" s="244">
        <v>285.22842639593932</v>
      </c>
      <c r="W12" s="244">
        <v>298.78172588832518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13343.33333333333</v>
      </c>
      <c r="C15" s="243">
        <v>13343.33333333333</v>
      </c>
      <c r="D15" s="243">
        <v>13343.33333333333</v>
      </c>
      <c r="E15" s="243">
        <v>13343.33333333333</v>
      </c>
      <c r="F15" s="243">
        <v>13343.33333333333</v>
      </c>
      <c r="G15" s="243">
        <v>13343.33333333333</v>
      </c>
      <c r="H15" s="243">
        <v>14348.5071943368</v>
      </c>
      <c r="I15" s="243">
        <v>14348.5071943368</v>
      </c>
      <c r="J15" s="243">
        <v>14348.5071943368</v>
      </c>
      <c r="K15" s="243">
        <v>13343.33333333333</v>
      </c>
      <c r="L15" s="243">
        <v>13343.33333333333</v>
      </c>
      <c r="M15" s="243">
        <v>12338.159472329869</v>
      </c>
      <c r="N15" s="243">
        <v>12338.159472329869</v>
      </c>
      <c r="O15" s="243">
        <v>11332.9856113264</v>
      </c>
      <c r="P15" s="243">
        <v>11332.9856113264</v>
      </c>
      <c r="Q15" s="243">
        <v>11332.9856113264</v>
      </c>
      <c r="R15" s="243">
        <v>12338.159472329869</v>
      </c>
      <c r="S15" s="243">
        <v>12338.159472329869</v>
      </c>
      <c r="T15" s="243">
        <v>12338.159472329869</v>
      </c>
      <c r="U15" s="243">
        <v>12338.159472329869</v>
      </c>
      <c r="V15" s="243">
        <v>11332.9856113264</v>
      </c>
      <c r="W15" s="243">
        <v>12338.159472329869</v>
      </c>
      <c r="DA15" s="83" t="s">
        <v>1821</v>
      </c>
    </row>
    <row r="16" spans="1:105" ht="12" customHeight="1" x14ac:dyDescent="0.25">
      <c r="A16" s="107" t="s">
        <v>1817</v>
      </c>
      <c r="B16" s="284">
        <v>15010</v>
      </c>
      <c r="C16" s="284">
        <v>13587.680690062271</v>
      </c>
      <c r="D16" s="284">
        <v>13587.680690062271</v>
      </c>
      <c r="E16" s="284">
        <v>15010</v>
      </c>
      <c r="F16" s="284">
        <v>15010</v>
      </c>
      <c r="G16" s="284">
        <v>15010</v>
      </c>
      <c r="H16" s="284">
        <v>15010</v>
      </c>
      <c r="I16" s="284">
        <v>16432.319309937731</v>
      </c>
      <c r="J16" s="284">
        <v>16432.319309937731</v>
      </c>
      <c r="K16" s="284">
        <v>16432.319309937731</v>
      </c>
      <c r="L16" s="284">
        <v>15010</v>
      </c>
      <c r="M16" s="284">
        <v>15010</v>
      </c>
      <c r="N16" s="284">
        <v>15010</v>
      </c>
      <c r="O16" s="284">
        <v>13587.680690062271</v>
      </c>
      <c r="P16" s="284">
        <v>13587.680690062271</v>
      </c>
      <c r="Q16" s="284">
        <v>12165.361380124539</v>
      </c>
      <c r="R16" s="284">
        <v>12165.361380124539</v>
      </c>
      <c r="S16" s="284">
        <v>12165.361380124539</v>
      </c>
      <c r="T16" s="284">
        <v>12165.361380124539</v>
      </c>
      <c r="U16" s="284">
        <v>12165.361380124539</v>
      </c>
      <c r="V16" s="284">
        <v>12165.361380124539</v>
      </c>
      <c r="W16" s="284">
        <v>10743.04207018681</v>
      </c>
      <c r="DA16" s="94" t="s">
        <v>1822</v>
      </c>
    </row>
    <row r="17" spans="1:105" ht="12" customHeight="1" x14ac:dyDescent="0.25">
      <c r="A17" s="49" t="s">
        <v>1819</v>
      </c>
      <c r="B17" s="244">
        <v>431.77664974619319</v>
      </c>
      <c r="C17" s="244">
        <v>396.8115798690074</v>
      </c>
      <c r="D17" s="244">
        <v>396.8115798690074</v>
      </c>
      <c r="E17" s="244">
        <v>431.77664974619319</v>
      </c>
      <c r="F17" s="244">
        <v>431.77664974619319</v>
      </c>
      <c r="G17" s="244">
        <v>431.77664974619319</v>
      </c>
      <c r="H17" s="244">
        <v>466.74171962337908</v>
      </c>
      <c r="I17" s="244">
        <v>466.74171962337908</v>
      </c>
      <c r="J17" s="244">
        <v>431.77664974619319</v>
      </c>
      <c r="K17" s="244">
        <v>396.8115798690074</v>
      </c>
      <c r="L17" s="244">
        <v>396.8115798690074</v>
      </c>
      <c r="M17" s="244">
        <v>361.84650999182162</v>
      </c>
      <c r="N17" s="244">
        <v>361.84650999182162</v>
      </c>
      <c r="O17" s="244">
        <v>361.84650999182162</v>
      </c>
      <c r="P17" s="244">
        <v>466.74171962337908</v>
      </c>
      <c r="Q17" s="244">
        <v>466.74171962337908</v>
      </c>
      <c r="R17" s="244">
        <v>571.63692925493672</v>
      </c>
      <c r="S17" s="244">
        <v>536.67185937775082</v>
      </c>
      <c r="T17" s="244">
        <v>536.67185937775082</v>
      </c>
      <c r="U17" s="244">
        <v>501.70678950056498</v>
      </c>
      <c r="V17" s="244">
        <v>501.70678950056498</v>
      </c>
      <c r="W17" s="244">
        <v>466.74171962337908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1005.173861003464</v>
      </c>
      <c r="E19" s="243">
        <v>0</v>
      </c>
      <c r="F19" s="243">
        <v>1005.173861003464</v>
      </c>
      <c r="G19" s="243">
        <v>0</v>
      </c>
      <c r="H19" s="243">
        <v>2010.3477220069281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1005.173861003464</v>
      </c>
      <c r="R19" s="243">
        <v>1005.173861003464</v>
      </c>
      <c r="S19" s="243">
        <v>0</v>
      </c>
      <c r="T19" s="243">
        <v>1005.173861003464</v>
      </c>
      <c r="U19" s="243">
        <v>0</v>
      </c>
      <c r="V19" s="243">
        <v>0</v>
      </c>
      <c r="W19" s="243">
        <v>1005.173861003464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0</v>
      </c>
      <c r="E20" s="284">
        <v>1422.319309937729</v>
      </c>
      <c r="F20" s="284">
        <v>1422.319309937729</v>
      </c>
      <c r="G20" s="284">
        <v>0</v>
      </c>
      <c r="H20" s="284">
        <v>0</v>
      </c>
      <c r="I20" s="284">
        <v>2844.6386198754581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1422.319309937729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0</v>
      </c>
      <c r="E21" s="244">
        <v>69.930139754371694</v>
      </c>
      <c r="F21" s="244">
        <v>34.965069877185847</v>
      </c>
      <c r="G21" s="244">
        <v>0</v>
      </c>
      <c r="H21" s="244">
        <v>69.930139754371694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34.965069877185847</v>
      </c>
      <c r="P21" s="244">
        <v>139.86027950874339</v>
      </c>
      <c r="Q21" s="244">
        <v>0</v>
      </c>
      <c r="R21" s="244">
        <v>139.86027950874339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1005.1738610034645</v>
      </c>
      <c r="E23" s="243">
        <f t="shared" si="2"/>
        <v>0</v>
      </c>
      <c r="F23" s="243">
        <f t="shared" si="2"/>
        <v>1005.1738610034645</v>
      </c>
      <c r="G23" s="243">
        <f t="shared" si="2"/>
        <v>0</v>
      </c>
      <c r="H23" s="243">
        <f t="shared" si="2"/>
        <v>1005.1738610034572</v>
      </c>
      <c r="I23" s="243">
        <f t="shared" si="2"/>
        <v>0</v>
      </c>
      <c r="J23" s="243">
        <f t="shared" si="2"/>
        <v>0</v>
      </c>
      <c r="K23" s="243">
        <f t="shared" si="2"/>
        <v>1005.1738610034699</v>
      </c>
      <c r="L23" s="243">
        <f t="shared" si="2"/>
        <v>0</v>
      </c>
      <c r="M23" s="243">
        <f t="shared" si="2"/>
        <v>1005.1738610034608</v>
      </c>
      <c r="N23" s="243">
        <f t="shared" si="2"/>
        <v>0</v>
      </c>
      <c r="O23" s="243">
        <f t="shared" si="2"/>
        <v>1005.1738610034699</v>
      </c>
      <c r="P23" s="243">
        <f t="shared" si="2"/>
        <v>0</v>
      </c>
      <c r="Q23" s="243">
        <f t="shared" si="2"/>
        <v>1005.1738610034645</v>
      </c>
      <c r="R23" s="243">
        <f t="shared" si="2"/>
        <v>0</v>
      </c>
      <c r="S23" s="243">
        <f t="shared" si="2"/>
        <v>0</v>
      </c>
      <c r="T23" s="243">
        <f t="shared" si="2"/>
        <v>1005.1738610034645</v>
      </c>
      <c r="U23" s="243">
        <f t="shared" si="2"/>
        <v>0</v>
      </c>
      <c r="V23" s="243">
        <f t="shared" si="2"/>
        <v>1005.1738610034699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1422.3193099377295</v>
      </c>
      <c r="D24" s="284">
        <f t="shared" si="3"/>
        <v>0</v>
      </c>
      <c r="E24" s="284">
        <f t="shared" si="3"/>
        <v>0</v>
      </c>
      <c r="F24" s="284">
        <f t="shared" si="3"/>
        <v>1422.3193099377277</v>
      </c>
      <c r="G24" s="284">
        <f t="shared" si="3"/>
        <v>0</v>
      </c>
      <c r="H24" s="284">
        <f t="shared" si="3"/>
        <v>0</v>
      </c>
      <c r="I24" s="284">
        <f t="shared" si="3"/>
        <v>1422.3193099377277</v>
      </c>
      <c r="J24" s="284">
        <f t="shared" si="3"/>
        <v>0</v>
      </c>
      <c r="K24" s="284">
        <f t="shared" si="3"/>
        <v>0</v>
      </c>
      <c r="L24" s="284">
        <f t="shared" si="3"/>
        <v>1422.3193099377313</v>
      </c>
      <c r="M24" s="284">
        <f t="shared" si="3"/>
        <v>0</v>
      </c>
      <c r="N24" s="284">
        <f t="shared" si="3"/>
        <v>0</v>
      </c>
      <c r="O24" s="284">
        <f t="shared" si="3"/>
        <v>1422.3193099377295</v>
      </c>
      <c r="P24" s="284">
        <f t="shared" si="3"/>
        <v>0</v>
      </c>
      <c r="Q24" s="284">
        <f t="shared" si="3"/>
        <v>1422.3193099377313</v>
      </c>
      <c r="R24" s="284">
        <f t="shared" si="3"/>
        <v>0</v>
      </c>
      <c r="S24" s="284">
        <f t="shared" si="3"/>
        <v>0</v>
      </c>
      <c r="T24" s="284">
        <f t="shared" si="3"/>
        <v>1422.3193099377295</v>
      </c>
      <c r="U24" s="284">
        <f t="shared" si="3"/>
        <v>0</v>
      </c>
      <c r="V24" s="284">
        <f t="shared" si="3"/>
        <v>0</v>
      </c>
      <c r="W24" s="284">
        <f t="shared" si="3"/>
        <v>1422.3193099377295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34.965069877185783</v>
      </c>
      <c r="D25" s="244">
        <f t="shared" si="4"/>
        <v>0</v>
      </c>
      <c r="E25" s="244">
        <f t="shared" si="4"/>
        <v>34.965069877185897</v>
      </c>
      <c r="F25" s="244">
        <f t="shared" si="4"/>
        <v>34.96506987718584</v>
      </c>
      <c r="G25" s="244">
        <f t="shared" si="4"/>
        <v>0</v>
      </c>
      <c r="H25" s="244">
        <f t="shared" si="4"/>
        <v>34.965069877185783</v>
      </c>
      <c r="I25" s="244">
        <f t="shared" si="4"/>
        <v>0</v>
      </c>
      <c r="J25" s="244">
        <f t="shared" si="4"/>
        <v>34.965069877185897</v>
      </c>
      <c r="K25" s="244">
        <f t="shared" si="4"/>
        <v>34.965069877185783</v>
      </c>
      <c r="L25" s="244">
        <f t="shared" si="4"/>
        <v>0</v>
      </c>
      <c r="M25" s="244">
        <f t="shared" si="4"/>
        <v>34.965069877185783</v>
      </c>
      <c r="N25" s="244">
        <f t="shared" si="4"/>
        <v>0</v>
      </c>
      <c r="O25" s="244">
        <f t="shared" si="4"/>
        <v>34.96506987718584</v>
      </c>
      <c r="P25" s="244">
        <f t="shared" si="4"/>
        <v>34.965069877185954</v>
      </c>
      <c r="Q25" s="244">
        <f t="shared" si="4"/>
        <v>0</v>
      </c>
      <c r="R25" s="244">
        <f t="shared" si="4"/>
        <v>34.965069877185783</v>
      </c>
      <c r="S25" s="244">
        <f t="shared" si="4"/>
        <v>34.965069877185897</v>
      </c>
      <c r="T25" s="244">
        <f t="shared" si="4"/>
        <v>0</v>
      </c>
      <c r="U25" s="244">
        <f t="shared" si="4"/>
        <v>34.96506987718584</v>
      </c>
      <c r="V25" s="244">
        <f t="shared" si="4"/>
        <v>0</v>
      </c>
      <c r="W25" s="244">
        <f t="shared" si="4"/>
        <v>34.965069877185897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1334.3333333333303</v>
      </c>
      <c r="C27" s="243">
        <f t="shared" si="5"/>
        <v>2175.3333333333303</v>
      </c>
      <c r="D27" s="243">
        <f t="shared" si="5"/>
        <v>1614.3333333333303</v>
      </c>
      <c r="E27" s="243">
        <f t="shared" si="5"/>
        <v>1395.3333333333303</v>
      </c>
      <c r="F27" s="243">
        <f t="shared" si="5"/>
        <v>729.3333333333303</v>
      </c>
      <c r="G27" s="243">
        <f t="shared" si="5"/>
        <v>2209.3333333333303</v>
      </c>
      <c r="H27" s="243">
        <f t="shared" si="5"/>
        <v>1233.5071943368002</v>
      </c>
      <c r="I27" s="243">
        <f t="shared" si="5"/>
        <v>1492.5071943368002</v>
      </c>
      <c r="J27" s="243">
        <f t="shared" si="5"/>
        <v>2724.5071943368002</v>
      </c>
      <c r="K27" s="243">
        <f t="shared" si="5"/>
        <v>4528.3333333333303</v>
      </c>
      <c r="L27" s="243">
        <f t="shared" si="5"/>
        <v>2835.3333333333303</v>
      </c>
      <c r="M27" s="243">
        <f t="shared" si="5"/>
        <v>1976.1594723298695</v>
      </c>
      <c r="N27" s="243">
        <f t="shared" si="5"/>
        <v>1950.639472329869</v>
      </c>
      <c r="O27" s="243">
        <f t="shared" si="5"/>
        <v>668.98561132639952</v>
      </c>
      <c r="P27" s="243">
        <f t="shared" si="5"/>
        <v>862.98561132639952</v>
      </c>
      <c r="Q27" s="243">
        <f t="shared" si="5"/>
        <v>882.98561132639952</v>
      </c>
      <c r="R27" s="243">
        <f t="shared" si="5"/>
        <v>1418.1594723298695</v>
      </c>
      <c r="S27" s="243">
        <f t="shared" si="5"/>
        <v>1240.1594723298695</v>
      </c>
      <c r="T27" s="243">
        <f t="shared" si="5"/>
        <v>678.15947232986946</v>
      </c>
      <c r="U27" s="243">
        <f t="shared" si="5"/>
        <v>738.15947232986946</v>
      </c>
      <c r="V27" s="243">
        <f t="shared" si="5"/>
        <v>812.98561132639952</v>
      </c>
      <c r="W27" s="243">
        <f t="shared" si="5"/>
        <v>1378.1594723298695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1501</v>
      </c>
      <c r="C28" s="284">
        <f t="shared" si="6"/>
        <v>1085.6806900622705</v>
      </c>
      <c r="D28" s="284">
        <f t="shared" si="6"/>
        <v>798.68069006227051</v>
      </c>
      <c r="E28" s="284">
        <f t="shared" si="6"/>
        <v>1952</v>
      </c>
      <c r="F28" s="284">
        <f t="shared" si="6"/>
        <v>974</v>
      </c>
      <c r="G28" s="284">
        <f t="shared" si="6"/>
        <v>2619</v>
      </c>
      <c r="H28" s="284">
        <f t="shared" si="6"/>
        <v>820.63999999999942</v>
      </c>
      <c r="I28" s="284">
        <f t="shared" si="6"/>
        <v>2098.3193099377313</v>
      </c>
      <c r="J28" s="284">
        <f t="shared" si="6"/>
        <v>3306.3193099377313</v>
      </c>
      <c r="K28" s="284">
        <f t="shared" si="6"/>
        <v>5830.3193099377313</v>
      </c>
      <c r="L28" s="284">
        <f t="shared" si="6"/>
        <v>3252</v>
      </c>
      <c r="M28" s="284">
        <f t="shared" si="6"/>
        <v>3681</v>
      </c>
      <c r="N28" s="284">
        <f t="shared" si="6"/>
        <v>4316</v>
      </c>
      <c r="O28" s="284">
        <f t="shared" si="6"/>
        <v>2995.6806900622705</v>
      </c>
      <c r="P28" s="284">
        <f t="shared" si="6"/>
        <v>3177.6806900622705</v>
      </c>
      <c r="Q28" s="284">
        <f t="shared" si="6"/>
        <v>1890.3613801245392</v>
      </c>
      <c r="R28" s="284">
        <f t="shared" si="6"/>
        <v>2025.3613801245392</v>
      </c>
      <c r="S28" s="284">
        <f t="shared" si="6"/>
        <v>1888.3613801245392</v>
      </c>
      <c r="T28" s="284">
        <f t="shared" si="6"/>
        <v>1625.3613801245392</v>
      </c>
      <c r="U28" s="284">
        <f t="shared" si="6"/>
        <v>2445.3613801245392</v>
      </c>
      <c r="V28" s="284">
        <f t="shared" si="6"/>
        <v>3955.3613801245392</v>
      </c>
      <c r="W28" s="284">
        <f t="shared" si="6"/>
        <v>2083.0420701868097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43.177664974619177</v>
      </c>
      <c r="C29" s="244">
        <f t="shared" si="7"/>
        <v>36.354727077128928</v>
      </c>
      <c r="D29" s="244">
        <f t="shared" si="7"/>
        <v>23.441021493372489</v>
      </c>
      <c r="E29" s="244">
        <f t="shared" si="7"/>
        <v>50.974619289340069</v>
      </c>
      <c r="F29" s="244">
        <f t="shared" si="7"/>
        <v>25.9390862944162</v>
      </c>
      <c r="G29" s="244">
        <f t="shared" si="7"/>
        <v>73.527918781725873</v>
      </c>
      <c r="H29" s="244">
        <f t="shared" si="7"/>
        <v>50.939283075155402</v>
      </c>
      <c r="I29" s="244">
        <f t="shared" si="7"/>
        <v>52.680805917794885</v>
      </c>
      <c r="J29" s="244">
        <f t="shared" si="7"/>
        <v>54.873096446700572</v>
      </c>
      <c r="K29" s="244">
        <f t="shared" si="7"/>
        <v>101.12122453905778</v>
      </c>
      <c r="L29" s="244">
        <f t="shared" si="7"/>
        <v>57.735437737027382</v>
      </c>
      <c r="M29" s="244">
        <f t="shared" si="7"/>
        <v>31.526713037506624</v>
      </c>
      <c r="N29" s="244">
        <f t="shared" si="7"/>
        <v>40.808134357303629</v>
      </c>
      <c r="O29" s="244">
        <f t="shared" si="7"/>
        <v>38.151078519739997</v>
      </c>
      <c r="P29" s="244">
        <f t="shared" si="7"/>
        <v>40.619270643786876</v>
      </c>
      <c r="Q29" s="244">
        <f t="shared" si="7"/>
        <v>215.02107185009947</v>
      </c>
      <c r="R29" s="244">
        <f t="shared" si="7"/>
        <v>31.636929254936149</v>
      </c>
      <c r="S29" s="244">
        <f t="shared" si="7"/>
        <v>233.1728735765335</v>
      </c>
      <c r="T29" s="244">
        <f t="shared" si="7"/>
        <v>152.74510454560414</v>
      </c>
      <c r="U29" s="244">
        <f t="shared" si="7"/>
        <v>198.98873676222797</v>
      </c>
      <c r="V29" s="244">
        <f t="shared" si="7"/>
        <v>216.47836310462566</v>
      </c>
      <c r="W29" s="244">
        <f t="shared" si="7"/>
        <v>167.9599937350539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6579.506448839209</v>
      </c>
      <c r="C32" s="212">
        <v>6200.7181427343075</v>
      </c>
      <c r="D32" s="212">
        <v>6268.3630266552027</v>
      </c>
      <c r="E32" s="212">
        <v>6203.6793637145311</v>
      </c>
      <c r="F32" s="212">
        <v>6439.3978503869293</v>
      </c>
      <c r="G32" s="212">
        <v>5728.0382631126386</v>
      </c>
      <c r="H32" s="212">
        <v>6598.858211521926</v>
      </c>
      <c r="I32" s="212">
        <v>7165.896732588134</v>
      </c>
      <c r="J32" s="212">
        <v>6695.4894239036967</v>
      </c>
      <c r="K32" s="212">
        <v>5313.0321582115212</v>
      </c>
      <c r="L32" s="212">
        <v>6101.3937231298369</v>
      </c>
      <c r="M32" s="212">
        <v>6048.3841788478076</v>
      </c>
      <c r="N32" s="212">
        <v>5910.9996560619093</v>
      </c>
      <c r="O32" s="212">
        <v>5916.5783319002567</v>
      </c>
      <c r="P32" s="212">
        <v>5873.6429062768702</v>
      </c>
      <c r="Q32" s="212">
        <v>5886.2718830610484</v>
      </c>
      <c r="R32" s="212">
        <v>6062.9661220980233</v>
      </c>
      <c r="S32" s="212">
        <v>6266.7355975924329</v>
      </c>
      <c r="T32" s="212">
        <v>6506.2271711091998</v>
      </c>
      <c r="U32" s="212">
        <v>6545.9240756663803</v>
      </c>
      <c r="V32" s="212">
        <v>5937.7066208082542</v>
      </c>
      <c r="W32" s="212">
        <v>6197.7070507308672</v>
      </c>
      <c r="DA32" s="109" t="s">
        <v>1827</v>
      </c>
    </row>
    <row r="33" spans="1:105" ht="12" customHeight="1" x14ac:dyDescent="0.25">
      <c r="A33" s="24" t="s">
        <v>30</v>
      </c>
      <c r="B33" s="215">
        <v>311.4115219260533</v>
      </c>
      <c r="C33" s="215">
        <v>274.27308684436792</v>
      </c>
      <c r="D33" s="215">
        <v>244.39011177987959</v>
      </c>
      <c r="E33" s="215">
        <v>233.7762682717111</v>
      </c>
      <c r="F33" s="215">
        <v>191.3468615649183</v>
      </c>
      <c r="G33" s="215">
        <v>184.5540842648324</v>
      </c>
      <c r="H33" s="215">
        <v>256.78280309544277</v>
      </c>
      <c r="I33" s="215">
        <v>261.76079105760971</v>
      </c>
      <c r="J33" s="215">
        <v>239.3475494411006</v>
      </c>
      <c r="K33" s="215">
        <v>200.14419604471189</v>
      </c>
      <c r="L33" s="215">
        <v>234.75339638865</v>
      </c>
      <c r="M33" s="215">
        <v>209.21857265692171</v>
      </c>
      <c r="N33" s="215">
        <v>193.30060189165951</v>
      </c>
      <c r="O33" s="215">
        <v>173.48417884780741</v>
      </c>
      <c r="P33" s="215">
        <v>184.5510748065349</v>
      </c>
      <c r="Q33" s="215">
        <v>199.93551160791051</v>
      </c>
      <c r="R33" s="215">
        <v>204.48882201203779</v>
      </c>
      <c r="S33" s="215">
        <v>193.1263112639725</v>
      </c>
      <c r="T33" s="215">
        <v>194.53250214961301</v>
      </c>
      <c r="U33" s="215">
        <v>188.41728288908001</v>
      </c>
      <c r="V33" s="215">
        <v>151.45098882201199</v>
      </c>
      <c r="W33" s="215">
        <v>147.56423043852109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272.7477214101462</v>
      </c>
      <c r="C34" s="206">
        <f t="shared" si="8"/>
        <v>265.06165090283747</v>
      </c>
      <c r="D34" s="206">
        <f t="shared" si="8"/>
        <v>250.8550300945829</v>
      </c>
      <c r="E34" s="206">
        <f t="shared" si="8"/>
        <v>258.45752364574372</v>
      </c>
      <c r="F34" s="206">
        <f t="shared" si="8"/>
        <v>278.6256233877902</v>
      </c>
      <c r="G34" s="206">
        <f t="shared" si="8"/>
        <v>244.26766981943248</v>
      </c>
      <c r="H34" s="206">
        <f t="shared" si="8"/>
        <v>271.90481513327597</v>
      </c>
      <c r="I34" s="206">
        <f t="shared" si="8"/>
        <v>215.05098882201196</v>
      </c>
      <c r="J34" s="206">
        <f t="shared" si="8"/>
        <v>201.28048151332757</v>
      </c>
      <c r="K34" s="206">
        <f t="shared" si="8"/>
        <v>139.54660361134995</v>
      </c>
      <c r="L34" s="206">
        <f t="shared" si="8"/>
        <v>171.36543422184008</v>
      </c>
      <c r="M34" s="206">
        <f t="shared" si="8"/>
        <v>166.68486672398961</v>
      </c>
      <c r="N34" s="206">
        <f t="shared" si="8"/>
        <v>146.25107480653483</v>
      </c>
      <c r="O34" s="206">
        <f t="shared" si="8"/>
        <v>139.29260533104042</v>
      </c>
      <c r="P34" s="206">
        <f t="shared" si="8"/>
        <v>134.12459157351674</v>
      </c>
      <c r="Q34" s="206">
        <f t="shared" si="8"/>
        <v>117.94531384350816</v>
      </c>
      <c r="R34" s="206">
        <f t="shared" si="8"/>
        <v>147.09836629406706</v>
      </c>
      <c r="S34" s="206">
        <f t="shared" si="8"/>
        <v>148.33809114359411</v>
      </c>
      <c r="T34" s="206">
        <f t="shared" si="8"/>
        <v>155.36165090283748</v>
      </c>
      <c r="U34" s="206">
        <f t="shared" si="8"/>
        <v>147.27386070507308</v>
      </c>
      <c r="V34" s="206">
        <f t="shared" si="8"/>
        <v>108.24488392089424</v>
      </c>
      <c r="W34" s="206">
        <f t="shared" si="8"/>
        <v>105.84359415305244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30.89707652622528</v>
      </c>
      <c r="C36" s="206">
        <v>32.0006018916595</v>
      </c>
      <c r="D36" s="206">
        <v>37.517884780739458</v>
      </c>
      <c r="E36" s="206">
        <v>44.138693035253652</v>
      </c>
      <c r="F36" s="206">
        <v>49.656061908856401</v>
      </c>
      <c r="G36" s="206">
        <v>49.656061908856401</v>
      </c>
      <c r="H36" s="206">
        <v>59.587274290627683</v>
      </c>
      <c r="I36" s="206">
        <v>60.690713671539108</v>
      </c>
      <c r="J36" s="206">
        <v>57.380309544282021</v>
      </c>
      <c r="K36" s="206">
        <v>38.62141014617368</v>
      </c>
      <c r="L36" s="206">
        <v>51.863026655202063</v>
      </c>
      <c r="M36" s="206">
        <v>54.069905417024927</v>
      </c>
      <c r="N36" s="206">
        <v>45.242218400687882</v>
      </c>
      <c r="O36" s="206">
        <v>46.446001719690457</v>
      </c>
      <c r="P36" s="206">
        <v>44.234221840068777</v>
      </c>
      <c r="Q36" s="206">
        <v>38.704987102321581</v>
      </c>
      <c r="R36" s="206">
        <v>38.704987102321581</v>
      </c>
      <c r="S36" s="206">
        <v>39.810834049871019</v>
      </c>
      <c r="T36" s="206">
        <v>38.704987102321581</v>
      </c>
      <c r="U36" s="206">
        <v>32.069819432502143</v>
      </c>
      <c r="V36" s="206">
        <v>21.011263972484951</v>
      </c>
      <c r="W36" s="206">
        <v>19.90541702493551</v>
      </c>
      <c r="DA36" s="71" t="s">
        <v>1830</v>
      </c>
    </row>
    <row r="37" spans="1:105" ht="12" customHeight="1" x14ac:dyDescent="0.25">
      <c r="A37" s="18" t="s">
        <v>69</v>
      </c>
      <c r="B37" s="206">
        <v>8.2163370593293195</v>
      </c>
      <c r="C37" s="206">
        <v>9.2433361994840926</v>
      </c>
      <c r="D37" s="206">
        <v>7.1892519346517627</v>
      </c>
      <c r="E37" s="206">
        <v>7.1892519346517627</v>
      </c>
      <c r="F37" s="206">
        <v>6.1335339638865003</v>
      </c>
      <c r="G37" s="206">
        <v>6.1335339638865003</v>
      </c>
      <c r="H37" s="206">
        <v>7.1513327601031813</v>
      </c>
      <c r="I37" s="206">
        <v>6.1300945829750644</v>
      </c>
      <c r="J37" s="206">
        <v>4.0868443680137574</v>
      </c>
      <c r="K37" s="206">
        <v>5.1090283748925192</v>
      </c>
      <c r="L37" s="206">
        <v>5.1096302665520197</v>
      </c>
      <c r="M37" s="206">
        <v>3.065348237317282</v>
      </c>
      <c r="N37" s="206">
        <v>3.065348237317282</v>
      </c>
      <c r="O37" s="206">
        <v>4.1272570937231299</v>
      </c>
      <c r="P37" s="206">
        <v>3.0954428202923472</v>
      </c>
      <c r="Q37" s="206">
        <v>3.0914015477214098</v>
      </c>
      <c r="R37" s="206">
        <v>5.1476354256233874</v>
      </c>
      <c r="S37" s="206">
        <v>10.26603611349957</v>
      </c>
      <c r="T37" s="206">
        <v>10.261994840928629</v>
      </c>
      <c r="U37" s="206">
        <v>11.291917454858121</v>
      </c>
      <c r="V37" s="206">
        <v>6.1596732588134131</v>
      </c>
      <c r="W37" s="206">
        <v>1.9886500429922609</v>
      </c>
      <c r="DA37" s="71" t="s">
        <v>1831</v>
      </c>
    </row>
    <row r="38" spans="1:105" ht="12" customHeight="1" x14ac:dyDescent="0.25">
      <c r="A38" s="18" t="s">
        <v>70</v>
      </c>
      <c r="B38" s="206">
        <v>233.63430782459159</v>
      </c>
      <c r="C38" s="206">
        <v>223.81771281169389</v>
      </c>
      <c r="D38" s="206">
        <v>206.14789337919169</v>
      </c>
      <c r="E38" s="206">
        <v>207.1295786758383</v>
      </c>
      <c r="F38" s="206">
        <v>222.83602751504731</v>
      </c>
      <c r="G38" s="206">
        <v>188.47807394668959</v>
      </c>
      <c r="H38" s="206">
        <v>205.1662080825451</v>
      </c>
      <c r="I38" s="206">
        <v>148.2301805674978</v>
      </c>
      <c r="J38" s="206">
        <v>139.8133276010318</v>
      </c>
      <c r="K38" s="206">
        <v>95.816165090283747</v>
      </c>
      <c r="L38" s="206">
        <v>114.392777300086</v>
      </c>
      <c r="M38" s="206">
        <v>109.54961306964741</v>
      </c>
      <c r="N38" s="206">
        <v>97.943508168529661</v>
      </c>
      <c r="O38" s="206">
        <v>88.719346517626818</v>
      </c>
      <c r="P38" s="206">
        <v>86.794926913155621</v>
      </c>
      <c r="Q38" s="206">
        <v>76.148925193465175</v>
      </c>
      <c r="R38" s="206">
        <v>103.2457437661221</v>
      </c>
      <c r="S38" s="206">
        <v>96.493723129836624</v>
      </c>
      <c r="T38" s="206">
        <v>83.949527085124672</v>
      </c>
      <c r="U38" s="206">
        <v>82.984608770421318</v>
      </c>
      <c r="V38" s="206">
        <v>80.089767841788472</v>
      </c>
      <c r="W38" s="206">
        <v>83.949527085124672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1.7674978503869301</v>
      </c>
      <c r="T39" s="206">
        <v>22.445141874462589</v>
      </c>
      <c r="U39" s="206">
        <v>20.927515047291489</v>
      </c>
      <c r="V39" s="206">
        <v>0.98417884780739462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607.91057609630263</v>
      </c>
      <c r="C40" s="206">
        <f t="shared" si="9"/>
        <v>628.58985382631124</v>
      </c>
      <c r="D40" s="206">
        <f t="shared" si="9"/>
        <v>573.6242476354256</v>
      </c>
      <c r="E40" s="206">
        <f t="shared" si="9"/>
        <v>552.45055889939806</v>
      </c>
      <c r="F40" s="206">
        <f t="shared" si="9"/>
        <v>568.29320722269983</v>
      </c>
      <c r="G40" s="206">
        <f t="shared" si="9"/>
        <v>549.61306964746348</v>
      </c>
      <c r="H40" s="206">
        <f t="shared" si="9"/>
        <v>583.77042132416159</v>
      </c>
      <c r="I40" s="206">
        <f t="shared" si="9"/>
        <v>591.20111779879619</v>
      </c>
      <c r="J40" s="206">
        <f t="shared" si="9"/>
        <v>532.15193465176264</v>
      </c>
      <c r="K40" s="206">
        <f t="shared" si="9"/>
        <v>452.62381771281167</v>
      </c>
      <c r="L40" s="206">
        <f t="shared" si="9"/>
        <v>521.21358555460017</v>
      </c>
      <c r="M40" s="206">
        <f t="shared" si="9"/>
        <v>491.59785038693042</v>
      </c>
      <c r="N40" s="206">
        <f t="shared" si="9"/>
        <v>466.18383490971621</v>
      </c>
      <c r="O40" s="206">
        <f t="shared" si="9"/>
        <v>485.33396388650038</v>
      </c>
      <c r="P40" s="206">
        <f t="shared" si="9"/>
        <v>458.43052450558889</v>
      </c>
      <c r="Q40" s="206">
        <f t="shared" si="9"/>
        <v>410.33963886500419</v>
      </c>
      <c r="R40" s="206">
        <f t="shared" si="9"/>
        <v>387.98813413585549</v>
      </c>
      <c r="S40" s="206">
        <f t="shared" si="9"/>
        <v>414.61719690455709</v>
      </c>
      <c r="T40" s="206">
        <f t="shared" si="9"/>
        <v>370.58787618228718</v>
      </c>
      <c r="U40" s="206">
        <f t="shared" si="9"/>
        <v>372.11418744625968</v>
      </c>
      <c r="V40" s="206">
        <f t="shared" si="9"/>
        <v>367.25563198624252</v>
      </c>
      <c r="W40" s="206">
        <f t="shared" si="9"/>
        <v>407.03619948409278</v>
      </c>
      <c r="DA40" s="71"/>
    </row>
    <row r="41" spans="1:105" ht="12" customHeight="1" x14ac:dyDescent="0.25">
      <c r="A41" s="18" t="s">
        <v>72</v>
      </c>
      <c r="B41" s="206">
        <v>607.91057609630263</v>
      </c>
      <c r="C41" s="206">
        <v>628.58985382631124</v>
      </c>
      <c r="D41" s="206">
        <v>573.6242476354256</v>
      </c>
      <c r="E41" s="206">
        <v>552.45055889939806</v>
      </c>
      <c r="F41" s="206">
        <v>568.29320722269983</v>
      </c>
      <c r="G41" s="206">
        <v>549.61306964746348</v>
      </c>
      <c r="H41" s="206">
        <v>583.77042132416159</v>
      </c>
      <c r="I41" s="206">
        <v>591.20111779879619</v>
      </c>
      <c r="J41" s="206">
        <v>532.15193465176264</v>
      </c>
      <c r="K41" s="206">
        <v>452.62381771281167</v>
      </c>
      <c r="L41" s="206">
        <v>521.21358555460017</v>
      </c>
      <c r="M41" s="206">
        <v>491.59785038693042</v>
      </c>
      <c r="N41" s="206">
        <v>466.18383490971621</v>
      </c>
      <c r="O41" s="206">
        <v>485.33396388650038</v>
      </c>
      <c r="P41" s="206">
        <v>458.43052450558889</v>
      </c>
      <c r="Q41" s="206">
        <v>410.33963886500419</v>
      </c>
      <c r="R41" s="206">
        <v>387.98813413585549</v>
      </c>
      <c r="S41" s="206">
        <v>414.61719690455709</v>
      </c>
      <c r="T41" s="206">
        <v>370.58787618228718</v>
      </c>
      <c r="U41" s="206">
        <v>372.11418744625968</v>
      </c>
      <c r="V41" s="206">
        <v>367.25563198624252</v>
      </c>
      <c r="W41" s="206">
        <v>407.03619948409278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3222.6042992261391</v>
      </c>
      <c r="C43" s="206">
        <f t="shared" si="10"/>
        <v>2947.6688736027509</v>
      </c>
      <c r="D43" s="206">
        <f t="shared" si="10"/>
        <v>3054.265778159931</v>
      </c>
      <c r="E43" s="206">
        <f t="shared" si="10"/>
        <v>2999.2357695614792</v>
      </c>
      <c r="F43" s="206">
        <f t="shared" si="10"/>
        <v>3142.2327601031811</v>
      </c>
      <c r="G43" s="206">
        <f t="shared" si="10"/>
        <v>2717.0153052450551</v>
      </c>
      <c r="H43" s="206">
        <f t="shared" si="10"/>
        <v>3181.069131556319</v>
      </c>
      <c r="I43" s="206">
        <f t="shared" si="10"/>
        <v>3205.216423043852</v>
      </c>
      <c r="J43" s="206">
        <f t="shared" si="10"/>
        <v>3076.5023215821161</v>
      </c>
      <c r="K43" s="206">
        <f t="shared" si="10"/>
        <v>2449.9379191745484</v>
      </c>
      <c r="L43" s="206">
        <f t="shared" si="10"/>
        <v>2790.6276870163365</v>
      </c>
      <c r="M43" s="206">
        <f t="shared" si="10"/>
        <v>2863.4280309544283</v>
      </c>
      <c r="N43" s="206">
        <f t="shared" si="10"/>
        <v>2928.4178847807402</v>
      </c>
      <c r="O43" s="206">
        <f t="shared" si="10"/>
        <v>3003.3677558039544</v>
      </c>
      <c r="P43" s="206">
        <f t="shared" si="10"/>
        <v>3165.2335339638862</v>
      </c>
      <c r="Q43" s="206">
        <f t="shared" si="10"/>
        <v>3235.4900257953564</v>
      </c>
      <c r="R43" s="206">
        <f t="shared" si="10"/>
        <v>3420.2667239896819</v>
      </c>
      <c r="S43" s="206">
        <f t="shared" si="10"/>
        <v>3630.9081685296642</v>
      </c>
      <c r="T43" s="206">
        <f t="shared" si="10"/>
        <v>3900.5822871883056</v>
      </c>
      <c r="U43" s="206">
        <f t="shared" si="10"/>
        <v>4009.1897678417877</v>
      </c>
      <c r="V43" s="206">
        <f t="shared" si="10"/>
        <v>3707.511607910576</v>
      </c>
      <c r="W43" s="206">
        <f t="shared" si="10"/>
        <v>3840.6116079105745</v>
      </c>
      <c r="DA43" s="71"/>
    </row>
    <row r="44" spans="1:105" ht="12" customHeight="1" x14ac:dyDescent="0.25">
      <c r="A44" s="18" t="s">
        <v>73</v>
      </c>
      <c r="B44" s="206">
        <v>3222.6042992261391</v>
      </c>
      <c r="C44" s="206">
        <v>2947.6688736027509</v>
      </c>
      <c r="D44" s="206">
        <v>3054.265778159931</v>
      </c>
      <c r="E44" s="206">
        <v>2999.2357695614792</v>
      </c>
      <c r="F44" s="206">
        <v>3142.2327601031811</v>
      </c>
      <c r="G44" s="206">
        <v>2717.0153052450551</v>
      </c>
      <c r="H44" s="206">
        <v>3181.069131556319</v>
      </c>
      <c r="I44" s="206">
        <v>3205.216423043852</v>
      </c>
      <c r="J44" s="206">
        <v>3076.358985382632</v>
      </c>
      <c r="K44" s="206">
        <v>2449.842390369733</v>
      </c>
      <c r="L44" s="206">
        <v>2790.5082545141868</v>
      </c>
      <c r="M44" s="206">
        <v>2863.2846947549442</v>
      </c>
      <c r="N44" s="206">
        <v>2928.2745485812561</v>
      </c>
      <c r="O44" s="206">
        <v>3003.128890799655</v>
      </c>
      <c r="P44" s="206">
        <v>3165.042476354256</v>
      </c>
      <c r="Q44" s="206">
        <v>3234.6898538263108</v>
      </c>
      <c r="R44" s="206">
        <v>3418.434049871023</v>
      </c>
      <c r="S44" s="206">
        <v>3579.941702493551</v>
      </c>
      <c r="T44" s="206">
        <v>3835.6263112639722</v>
      </c>
      <c r="U44" s="206">
        <v>3935.22502149613</v>
      </c>
      <c r="V44" s="206">
        <v>3641.8983662940668</v>
      </c>
      <c r="W44" s="206">
        <v>3765.190627687015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0.14333619948409279</v>
      </c>
      <c r="K45" s="206">
        <v>9.5528804815133275E-2</v>
      </c>
      <c r="L45" s="206">
        <v>0.1194325021496131</v>
      </c>
      <c r="M45" s="206">
        <v>0.14333619948409279</v>
      </c>
      <c r="N45" s="206">
        <v>0.14333619948409279</v>
      </c>
      <c r="O45" s="206">
        <v>0.23886500429922611</v>
      </c>
      <c r="P45" s="206">
        <v>0.19105760963026661</v>
      </c>
      <c r="Q45" s="206">
        <v>9.5528804815133275E-2</v>
      </c>
      <c r="R45" s="206">
        <v>0.28658641444539978</v>
      </c>
      <c r="S45" s="206">
        <v>46.813757523645727</v>
      </c>
      <c r="T45" s="206">
        <v>60.953482373172832</v>
      </c>
      <c r="U45" s="206">
        <v>73.253998280309531</v>
      </c>
      <c r="V45" s="206">
        <v>65.491573516766977</v>
      </c>
      <c r="W45" s="206">
        <v>75.355889939810837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0.70464316423043849</v>
      </c>
      <c r="R46" s="206">
        <v>1.5460877042132419</v>
      </c>
      <c r="S46" s="206">
        <v>4.1527085124677559</v>
      </c>
      <c r="T46" s="206">
        <v>4.0024935511607911</v>
      </c>
      <c r="U46" s="206">
        <v>0.71074806534823731</v>
      </c>
      <c r="V46" s="206">
        <v>0.1216680997420464</v>
      </c>
      <c r="W46" s="206">
        <v>6.5090283748925185E-2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613.47566638005151</v>
      </c>
      <c r="J50" s="206">
        <v>621.35760963026655</v>
      </c>
      <c r="K50" s="206">
        <v>439.73920894239029</v>
      </c>
      <c r="L50" s="206">
        <v>596.15932932072224</v>
      </c>
      <c r="M50" s="206">
        <v>584.26483233018052</v>
      </c>
      <c r="N50" s="206">
        <v>528.35098882201203</v>
      </c>
      <c r="O50" s="206">
        <v>478.8143594153052</v>
      </c>
      <c r="P50" s="206">
        <v>331.30318142734308</v>
      </c>
      <c r="Q50" s="206">
        <v>352.65597592433357</v>
      </c>
      <c r="R50" s="206">
        <v>359.70189165950131</v>
      </c>
      <c r="S50" s="206">
        <v>322.82407566638011</v>
      </c>
      <c r="T50" s="206">
        <v>312.93585554600168</v>
      </c>
      <c r="U50" s="206">
        <v>309.06655202063632</v>
      </c>
      <c r="V50" s="206">
        <v>281.14548581255372</v>
      </c>
      <c r="W50" s="206">
        <v>302.49836629406713</v>
      </c>
      <c r="DA50" s="71" t="s">
        <v>1842</v>
      </c>
    </row>
    <row r="51" spans="1:105" ht="12" customHeight="1" x14ac:dyDescent="0.25">
      <c r="A51" s="21" t="s">
        <v>38</v>
      </c>
      <c r="B51" s="209">
        <v>2164.8323301805672</v>
      </c>
      <c r="C51" s="209">
        <v>2085.1246775580389</v>
      </c>
      <c r="D51" s="209">
        <v>2145.2278589853831</v>
      </c>
      <c r="E51" s="209">
        <v>2159.7592433361988</v>
      </c>
      <c r="F51" s="209">
        <v>2258.8993981083399</v>
      </c>
      <c r="G51" s="209">
        <v>2032.5881341358549</v>
      </c>
      <c r="H51" s="209">
        <v>2305.331040412726</v>
      </c>
      <c r="I51" s="209">
        <v>2279.191745485813</v>
      </c>
      <c r="J51" s="209">
        <v>2024.849527085124</v>
      </c>
      <c r="K51" s="209">
        <v>1631.0404127257091</v>
      </c>
      <c r="L51" s="209">
        <v>1787.2742906276869</v>
      </c>
      <c r="M51" s="209">
        <v>1733.1900257953571</v>
      </c>
      <c r="N51" s="209">
        <v>1648.4952708512469</v>
      </c>
      <c r="O51" s="209">
        <v>1636.2854686156491</v>
      </c>
      <c r="P51" s="209">
        <v>1600</v>
      </c>
      <c r="Q51" s="209">
        <v>1569.9054170249351</v>
      </c>
      <c r="R51" s="209">
        <v>1543.422184006879</v>
      </c>
      <c r="S51" s="209">
        <v>1556.9217540842651</v>
      </c>
      <c r="T51" s="209">
        <v>1572.2269991401549</v>
      </c>
      <c r="U51" s="209">
        <v>1519.862424763543</v>
      </c>
      <c r="V51" s="209">
        <v>1322.0980223559759</v>
      </c>
      <c r="W51" s="209">
        <v>1394.153052450559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6579.506448839209</v>
      </c>
      <c r="C52" s="286">
        <f t="shared" si="11"/>
        <v>6200.7181427343103</v>
      </c>
      <c r="D52" s="286">
        <f t="shared" si="11"/>
        <v>6268.3630266552036</v>
      </c>
      <c r="E52" s="286">
        <f t="shared" si="11"/>
        <v>6203.6793637145302</v>
      </c>
      <c r="F52" s="286">
        <f t="shared" si="11"/>
        <v>6439.3978503869293</v>
      </c>
      <c r="G52" s="286">
        <f t="shared" si="11"/>
        <v>5728.0382631126377</v>
      </c>
      <c r="H52" s="286">
        <f t="shared" si="11"/>
        <v>6598.8582115219251</v>
      </c>
      <c r="I52" s="286">
        <f t="shared" si="11"/>
        <v>7165.8967325881322</v>
      </c>
      <c r="J52" s="286">
        <f t="shared" si="11"/>
        <v>6695.4894239036967</v>
      </c>
      <c r="K52" s="286">
        <f t="shared" si="11"/>
        <v>5313.0321582115203</v>
      </c>
      <c r="L52" s="286">
        <f t="shared" si="11"/>
        <v>6101.3937231298369</v>
      </c>
      <c r="M52" s="286">
        <f t="shared" si="11"/>
        <v>6048.3841788478067</v>
      </c>
      <c r="N52" s="286">
        <f t="shared" si="11"/>
        <v>5910.9996560619102</v>
      </c>
      <c r="O52" s="286">
        <f t="shared" si="11"/>
        <v>5916.5783319002576</v>
      </c>
      <c r="P52" s="286">
        <f t="shared" si="11"/>
        <v>5873.6429062768693</v>
      </c>
      <c r="Q52" s="286">
        <f t="shared" si="11"/>
        <v>5886.2718830610484</v>
      </c>
      <c r="R52" s="286">
        <f t="shared" si="11"/>
        <v>6062.9661220980242</v>
      </c>
      <c r="S52" s="286">
        <f t="shared" si="11"/>
        <v>6266.7355975924347</v>
      </c>
      <c r="T52" s="286">
        <f t="shared" si="11"/>
        <v>6506.2271711092017</v>
      </c>
      <c r="U52" s="286">
        <f t="shared" si="11"/>
        <v>6545.9240756663794</v>
      </c>
      <c r="V52" s="286">
        <f t="shared" si="11"/>
        <v>5937.7066208082542</v>
      </c>
      <c r="W52" s="286">
        <f t="shared" si="11"/>
        <v>6197.7070507308672</v>
      </c>
      <c r="DA52" s="118"/>
    </row>
    <row r="53" spans="1:105" ht="12" customHeight="1" x14ac:dyDescent="0.25">
      <c r="A53" s="51" t="s">
        <v>52</v>
      </c>
      <c r="B53" s="243">
        <f>PPA_fec!B5</f>
        <v>3433.8695336769019</v>
      </c>
      <c r="C53" s="243">
        <f>PPA_fec!C5</f>
        <v>3243.6223066592202</v>
      </c>
      <c r="D53" s="243">
        <f>PPA_fec!D5</f>
        <v>3288.3874622417138</v>
      </c>
      <c r="E53" s="243">
        <f>PPA_fec!E5</f>
        <v>3291.6335425779471</v>
      </c>
      <c r="F53" s="243">
        <f>PPA_fec!F5</f>
        <v>3395.1673802016248</v>
      </c>
      <c r="G53" s="243">
        <f>PPA_fec!G5</f>
        <v>3019.8934663018049</v>
      </c>
      <c r="H53" s="243">
        <f>PPA_fec!H5</f>
        <v>3464.6203565122769</v>
      </c>
      <c r="I53" s="243">
        <f>PPA_fec!I5</f>
        <v>3799.8426862149322</v>
      </c>
      <c r="J53" s="243">
        <f>PPA_fec!J5</f>
        <v>3529.4405475710369</v>
      </c>
      <c r="K53" s="243">
        <f>PPA_fec!K5</f>
        <v>2717.923735725165</v>
      </c>
      <c r="L53" s="243">
        <f>PPA_fec!L5</f>
        <v>3229.9985066536451</v>
      </c>
      <c r="M53" s="243">
        <f>PPA_fec!M5</f>
        <v>3236.4562673382961</v>
      </c>
      <c r="N53" s="243">
        <f>PPA_fec!N5</f>
        <v>3250.1731390219252</v>
      </c>
      <c r="O53" s="243">
        <f>PPA_fec!O5</f>
        <v>3306.5511169285719</v>
      </c>
      <c r="P53" s="243">
        <f>PPA_fec!P5</f>
        <v>3275.3875450288879</v>
      </c>
      <c r="Q53" s="243">
        <f>PPA_fec!Q5</f>
        <v>3251.964455429953</v>
      </c>
      <c r="R53" s="243">
        <f>PPA_fec!R5</f>
        <v>3349.2111427963782</v>
      </c>
      <c r="S53" s="243">
        <f>PPA_fec!S5</f>
        <v>3487.9446190941721</v>
      </c>
      <c r="T53" s="243">
        <f>PPA_fec!T5</f>
        <v>3695.8483095762922</v>
      </c>
      <c r="U53" s="243">
        <f>PPA_fec!U5</f>
        <v>3844.8939532645099</v>
      </c>
      <c r="V53" s="243">
        <f>PPA_fec!V5</f>
        <v>3586.018090832285</v>
      </c>
      <c r="W53" s="243">
        <f>PPA_fec!W5</f>
        <v>3650.0499883771972</v>
      </c>
      <c r="DA53" s="83"/>
    </row>
    <row r="54" spans="1:105" ht="12" customHeight="1" x14ac:dyDescent="0.25">
      <c r="A54" s="99" t="s">
        <v>59</v>
      </c>
      <c r="B54" s="284">
        <f>PPA_fec!B32</f>
        <v>3084.5631057095088</v>
      </c>
      <c r="C54" s="284">
        <f>PPA_fec!C32</f>
        <v>2899.5381026395248</v>
      </c>
      <c r="D54" s="284">
        <f>PPA_fec!D32</f>
        <v>2921.7899220636068</v>
      </c>
      <c r="E54" s="284">
        <f>PPA_fec!E32</f>
        <v>2854.4606003739218</v>
      </c>
      <c r="F54" s="284">
        <f>PPA_fec!F32</f>
        <v>2984.4572090199972</v>
      </c>
      <c r="G54" s="284">
        <f>PPA_fec!G32</f>
        <v>2654.9746813713382</v>
      </c>
      <c r="H54" s="284">
        <f>PPA_fec!H32</f>
        <v>3072.9844141702329</v>
      </c>
      <c r="I54" s="284">
        <f>PPA_fec!I32</f>
        <v>3299.5371100334341</v>
      </c>
      <c r="J54" s="284">
        <f>PPA_fec!J32</f>
        <v>3103.898463007833</v>
      </c>
      <c r="K54" s="284">
        <f>PPA_fec!K32</f>
        <v>2545.790572253919</v>
      </c>
      <c r="L54" s="284">
        <f>PPA_fec!L32</f>
        <v>2814.759455034135</v>
      </c>
      <c r="M54" s="284">
        <f>PPA_fec!M32</f>
        <v>2755.7842074629189</v>
      </c>
      <c r="N54" s="284">
        <f>PPA_fec!N32</f>
        <v>2605.9580752386132</v>
      </c>
      <c r="O54" s="284">
        <f>PPA_fec!O32</f>
        <v>2555.1069895011592</v>
      </c>
      <c r="P54" s="284">
        <f>PPA_fec!P32</f>
        <v>2526.3245310196448</v>
      </c>
      <c r="Q54" s="284">
        <f>PPA_fec!Q32</f>
        <v>2592.4305765753961</v>
      </c>
      <c r="R54" s="284">
        <f>PPA_fec!R32</f>
        <v>2624.612913762332</v>
      </c>
      <c r="S54" s="284">
        <f>PPA_fec!S32</f>
        <v>2731.2391489386941</v>
      </c>
      <c r="T54" s="284">
        <f>PPA_fec!T32</f>
        <v>2751.5988863728821</v>
      </c>
      <c r="U54" s="284">
        <f>PPA_fec!U32</f>
        <v>2656.9654429330631</v>
      </c>
      <c r="V54" s="284">
        <f>PPA_fec!V32</f>
        <v>2310.0863517013918</v>
      </c>
      <c r="W54" s="284">
        <f>PPA_fec!W32</f>
        <v>2504.2332069690779</v>
      </c>
      <c r="DA54" s="94"/>
    </row>
    <row r="55" spans="1:105" ht="12" customHeight="1" x14ac:dyDescent="0.25">
      <c r="A55" s="52" t="s">
        <v>60</v>
      </c>
      <c r="B55" s="244">
        <f>PPA_fec!B83</f>
        <v>61.073809452798379</v>
      </c>
      <c r="C55" s="244">
        <f>PPA_fec!C83</f>
        <v>57.557733435564529</v>
      </c>
      <c r="D55" s="244">
        <f>PPA_fec!D83</f>
        <v>58.185642349882933</v>
      </c>
      <c r="E55" s="244">
        <f>PPA_fec!E83</f>
        <v>57.585220762661173</v>
      </c>
      <c r="F55" s="244">
        <f>PPA_fec!F83</f>
        <v>59.77326116530746</v>
      </c>
      <c r="G55" s="244">
        <f>PPA_fec!G83</f>
        <v>53.170115439494531</v>
      </c>
      <c r="H55" s="244">
        <f>PPA_fec!H83</f>
        <v>61.253440839415298</v>
      </c>
      <c r="I55" s="244">
        <f>PPA_fec!I83</f>
        <v>66.516936339766119</v>
      </c>
      <c r="J55" s="244">
        <f>PPA_fec!J83</f>
        <v>62.150413324826943</v>
      </c>
      <c r="K55" s="244">
        <f>PPA_fec!K83</f>
        <v>49.317850232436243</v>
      </c>
      <c r="L55" s="244">
        <f>PPA_fec!L83</f>
        <v>56.635761442056797</v>
      </c>
      <c r="M55" s="244">
        <f>PPA_fec!M83</f>
        <v>56.143704046591893</v>
      </c>
      <c r="N55" s="244">
        <f>PPA_fec!N83</f>
        <v>54.868441801371389</v>
      </c>
      <c r="O55" s="244">
        <f>PPA_fec!O83</f>
        <v>54.920225470526432</v>
      </c>
      <c r="P55" s="244">
        <f>PPA_fec!P83</f>
        <v>71.930830228336703</v>
      </c>
      <c r="Q55" s="244">
        <f>PPA_fec!Q83</f>
        <v>41.876851055698879</v>
      </c>
      <c r="R55" s="244">
        <f>PPA_fec!R83</f>
        <v>89.142065539314018</v>
      </c>
      <c r="S55" s="244">
        <f>PPA_fec!S83</f>
        <v>47.551829559568169</v>
      </c>
      <c r="T55" s="244">
        <f>PPA_fec!T83</f>
        <v>58.779975160026773</v>
      </c>
      <c r="U55" s="244">
        <f>PPA_fec!U83</f>
        <v>44.064679468806723</v>
      </c>
      <c r="V55" s="244">
        <f>PPA_fec!V83</f>
        <v>41.602178274577241</v>
      </c>
      <c r="W55" s="244">
        <f>PPA_fec!W83</f>
        <v>43.423855384591633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3670.601495090571</v>
      </c>
      <c r="C57" s="205">
        <f t="shared" si="12"/>
        <v>3594.9195089985406</v>
      </c>
      <c r="D57" s="205">
        <f t="shared" si="12"/>
        <v>3325.1574496045359</v>
      </c>
      <c r="E57" s="205">
        <f t="shared" si="12"/>
        <v>3258.4240388480875</v>
      </c>
      <c r="F57" s="205">
        <f t="shared" si="12"/>
        <v>3182.2287939142607</v>
      </c>
      <c r="G57" s="205">
        <f t="shared" si="12"/>
        <v>2957.7789620367412</v>
      </c>
      <c r="H57" s="205">
        <f t="shared" si="12"/>
        <v>3417.0566094604296</v>
      </c>
      <c r="I57" s="205">
        <f t="shared" si="12"/>
        <v>3280.6387791049196</v>
      </c>
      <c r="J57" s="205">
        <f t="shared" si="12"/>
        <v>2986.7199983977857</v>
      </c>
      <c r="K57" s="205">
        <f t="shared" si="12"/>
        <v>2441.7266853020387</v>
      </c>
      <c r="L57" s="205">
        <f t="shared" si="12"/>
        <v>2840.9706923109438</v>
      </c>
      <c r="M57" s="205">
        <f t="shared" si="12"/>
        <v>2635.3620584932128</v>
      </c>
      <c r="N57" s="205">
        <f t="shared" si="12"/>
        <v>2475.0229620962323</v>
      </c>
      <c r="O57" s="205">
        <f t="shared" si="12"/>
        <v>2438.9963101653134</v>
      </c>
      <c r="P57" s="205">
        <f t="shared" si="12"/>
        <v>2422.8600088282201</v>
      </c>
      <c r="Q57" s="205">
        <f t="shared" si="12"/>
        <v>2273.866938150391</v>
      </c>
      <c r="R57" s="205">
        <f t="shared" si="12"/>
        <v>2323.8743413126981</v>
      </c>
      <c r="S57" s="205">
        <f t="shared" si="12"/>
        <v>2354.0792305362056</v>
      </c>
      <c r="T57" s="205">
        <f t="shared" si="12"/>
        <v>2280.1984481296681</v>
      </c>
      <c r="U57" s="205">
        <f t="shared" si="12"/>
        <v>2225.3084039501705</v>
      </c>
      <c r="V57" s="205">
        <f t="shared" si="12"/>
        <v>1918.3366176574436</v>
      </c>
      <c r="W57" s="205">
        <f t="shared" si="12"/>
        <v>2007.6601538991681</v>
      </c>
      <c r="DA57" s="112"/>
    </row>
    <row r="58" spans="1:105" ht="12" customHeight="1" x14ac:dyDescent="0.25">
      <c r="A58" s="51" t="s">
        <v>52</v>
      </c>
      <c r="B58" s="243">
        <f>PPA_emi!B5</f>
        <v>1649.6611738229601</v>
      </c>
      <c r="C58" s="243">
        <f>PPA_emi!C5</f>
        <v>1611.339214520046</v>
      </c>
      <c r="D58" s="243">
        <f>PPA_emi!D5</f>
        <v>1489.4351404065881</v>
      </c>
      <c r="E58" s="243">
        <f>PPA_emi!E5</f>
        <v>1474.169445750254</v>
      </c>
      <c r="F58" s="243">
        <f>PPA_emi!F5</f>
        <v>1425.4400016523309</v>
      </c>
      <c r="G58" s="243">
        <f>PPA_emi!G5</f>
        <v>1320.5670468456819</v>
      </c>
      <c r="H58" s="243">
        <f>PPA_emi!H5</f>
        <v>1524.1251388368951</v>
      </c>
      <c r="I58" s="243">
        <f>PPA_emi!I5</f>
        <v>1515.925154092148</v>
      </c>
      <c r="J58" s="243">
        <f>PPA_emi!J5</f>
        <v>1385.36180823013</v>
      </c>
      <c r="K58" s="243">
        <f>PPA_emi!K5</f>
        <v>1088.311169534649</v>
      </c>
      <c r="L58" s="243">
        <f>PPA_emi!L5</f>
        <v>1333.0370891005821</v>
      </c>
      <c r="M58" s="243">
        <f>PPA_emi!M5</f>
        <v>1258.0059029918</v>
      </c>
      <c r="N58" s="243">
        <f>PPA_emi!N5</f>
        <v>1226.420349471915</v>
      </c>
      <c r="O58" s="243">
        <f>PPA_emi!O5</f>
        <v>1233.683508060348</v>
      </c>
      <c r="P58" s="243">
        <f>PPA_emi!P5</f>
        <v>1229.4581042329439</v>
      </c>
      <c r="Q58" s="243">
        <f>PPA_emi!Q5</f>
        <v>1139.0148922915021</v>
      </c>
      <c r="R58" s="243">
        <f>PPA_emi!R5</f>
        <v>1181.263702330981</v>
      </c>
      <c r="S58" s="243">
        <f>PPA_emi!S5</f>
        <v>1202.8723331568549</v>
      </c>
      <c r="T58" s="243">
        <f>PPA_emi!T5</f>
        <v>1199.058454692841</v>
      </c>
      <c r="U58" s="243">
        <f>PPA_emi!U5</f>
        <v>1219.48397959355</v>
      </c>
      <c r="V58" s="243">
        <f>PPA_emi!V5</f>
        <v>1089.7159821244729</v>
      </c>
      <c r="W58" s="243">
        <f>PPA_emi!W5</f>
        <v>1107.25426253454</v>
      </c>
      <c r="DA58" s="83"/>
    </row>
    <row r="59" spans="1:105" ht="12" customHeight="1" x14ac:dyDescent="0.25">
      <c r="A59" s="99" t="s">
        <v>59</v>
      </c>
      <c r="B59" s="284">
        <f>PPA_emi!B32</f>
        <v>2014.3679664193171</v>
      </c>
      <c r="C59" s="284">
        <f>PPA_emi!C32</f>
        <v>1977.466650676113</v>
      </c>
      <c r="D59" s="284">
        <f>PPA_emi!D32</f>
        <v>1830.396656518792</v>
      </c>
      <c r="E59" s="284">
        <f>PPA_emi!E32</f>
        <v>1779.384813435752</v>
      </c>
      <c r="F59" s="284">
        <f>PPA_emi!F32</f>
        <v>1751.9745021125279</v>
      </c>
      <c r="G59" s="284">
        <f>PPA_emi!G32</f>
        <v>1632.850542623841</v>
      </c>
      <c r="H59" s="284">
        <f>PPA_emi!H32</f>
        <v>1887.9181228200271</v>
      </c>
      <c r="I59" s="284">
        <f>PPA_emi!I32</f>
        <v>1757.101453227514</v>
      </c>
      <c r="J59" s="284">
        <f>PPA_emi!J32</f>
        <v>1593.04531726195</v>
      </c>
      <c r="K59" s="284">
        <f>PPA_emi!K32</f>
        <v>1347.029184685746</v>
      </c>
      <c r="L59" s="284">
        <f>PPA_emi!L32</f>
        <v>1498.9124694368161</v>
      </c>
      <c r="M59" s="284">
        <f>PPA_emi!M32</f>
        <v>1367.951306489723</v>
      </c>
      <c r="N59" s="284">
        <f>PPA_emi!N32</f>
        <v>1238.447370515255</v>
      </c>
      <c r="O59" s="284">
        <f>PPA_emi!O32</f>
        <v>1194.396490164288</v>
      </c>
      <c r="P59" s="284">
        <f>PPA_emi!P32</f>
        <v>1178.612558736422</v>
      </c>
      <c r="Q59" s="284">
        <f>PPA_emi!Q32</f>
        <v>1126.638599456556</v>
      </c>
      <c r="R59" s="284">
        <f>PPA_emi!R32</f>
        <v>1122.2552016313571</v>
      </c>
      <c r="S59" s="284">
        <f>PPA_emi!S32</f>
        <v>1140.0769597779611</v>
      </c>
      <c r="T59" s="284">
        <f>PPA_emi!T32</f>
        <v>1067.320560563867</v>
      </c>
      <c r="U59" s="284">
        <f>PPA_emi!U32</f>
        <v>994.14338905034651</v>
      </c>
      <c r="V59" s="284">
        <f>PPA_emi!V32</f>
        <v>815.49071638425232</v>
      </c>
      <c r="W59" s="284">
        <f>PPA_emi!W32</f>
        <v>887.07102401872919</v>
      </c>
      <c r="DA59" s="94"/>
    </row>
    <row r="60" spans="1:105" ht="12" customHeight="1" x14ac:dyDescent="0.25">
      <c r="A60" s="52" t="s">
        <v>60</v>
      </c>
      <c r="B60" s="244">
        <f>PPA_emi!B83</f>
        <v>6.572354848293954</v>
      </c>
      <c r="C60" s="244">
        <f>PPA_emi!C83</f>
        <v>6.1136438023811506</v>
      </c>
      <c r="D60" s="244">
        <f>PPA_emi!D83</f>
        <v>5.3256526791554233</v>
      </c>
      <c r="E60" s="244">
        <f>PPA_emi!E83</f>
        <v>4.8697796620818679</v>
      </c>
      <c r="F60" s="244">
        <f>PPA_emi!F83</f>
        <v>4.8142901494018666</v>
      </c>
      <c r="G60" s="244">
        <f>PPA_emi!G83</f>
        <v>4.3613725672185168</v>
      </c>
      <c r="H60" s="244">
        <f>PPA_emi!H83</f>
        <v>5.0133478035073331</v>
      </c>
      <c r="I60" s="244">
        <f>PPA_emi!I83</f>
        <v>7.6121717852577166</v>
      </c>
      <c r="J60" s="244">
        <f>PPA_emi!J83</f>
        <v>8.3128729057057207</v>
      </c>
      <c r="K60" s="244">
        <f>PPA_emi!K83</f>
        <v>6.3863310816436192</v>
      </c>
      <c r="L60" s="244">
        <f>PPA_emi!L83</f>
        <v>9.0211337735460813</v>
      </c>
      <c r="M60" s="244">
        <f>PPA_emi!M83</f>
        <v>9.4048490116896399</v>
      </c>
      <c r="N60" s="244">
        <f>PPA_emi!N83</f>
        <v>10.1552421090623</v>
      </c>
      <c r="O60" s="244">
        <f>PPA_emi!O83</f>
        <v>10.916311940676909</v>
      </c>
      <c r="P60" s="244">
        <f>PPA_emi!P83</f>
        <v>14.789345858854141</v>
      </c>
      <c r="Q60" s="244">
        <f>PPA_emi!Q83</f>
        <v>8.2134464023330427</v>
      </c>
      <c r="R60" s="244">
        <f>PPA_emi!R83</f>
        <v>20.355437350359882</v>
      </c>
      <c r="S60" s="244">
        <f>PPA_emi!S83</f>
        <v>11.129937601389569</v>
      </c>
      <c r="T60" s="244">
        <f>PPA_emi!T83</f>
        <v>13.81943287295995</v>
      </c>
      <c r="U60" s="244">
        <f>PPA_emi!U83</f>
        <v>11.68103530627409</v>
      </c>
      <c r="V60" s="244">
        <f>PPA_emi!V83</f>
        <v>13.129919148718161</v>
      </c>
      <c r="W60" s="244">
        <f>PPA_emi!W83</f>
        <v>13.33486734589915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66.54223309034947</v>
      </c>
      <c r="C63" s="289">
        <f t="shared" si="13"/>
        <v>70.784233035630649</v>
      </c>
      <c r="D63" s="289">
        <f t="shared" si="13"/>
        <v>59.457698906514793</v>
      </c>
      <c r="E63" s="289">
        <f t="shared" si="13"/>
        <v>50.365756275634453</v>
      </c>
      <c r="F63" s="289">
        <f t="shared" si="13"/>
        <v>46.417377994472957</v>
      </c>
      <c r="G63" s="289">
        <f t="shared" si="13"/>
        <v>44.251212545416607</v>
      </c>
      <c r="H63" s="289">
        <f t="shared" si="13"/>
        <v>41.986330431184292</v>
      </c>
      <c r="I63" s="289">
        <f t="shared" si="13"/>
        <v>39.020768042990028</v>
      </c>
      <c r="J63" s="289">
        <f t="shared" si="13"/>
        <v>34.710805012014539</v>
      </c>
      <c r="K63" s="289">
        <f t="shared" si="13"/>
        <v>33.417559817053231</v>
      </c>
      <c r="L63" s="289">
        <f t="shared" si="13"/>
        <v>38.304407041774667</v>
      </c>
      <c r="M63" s="289">
        <f t="shared" si="13"/>
        <v>38.001237926398993</v>
      </c>
      <c r="N63" s="289">
        <f t="shared" si="13"/>
        <v>32.56583930695237</v>
      </c>
      <c r="O63" s="289">
        <f t="shared" si="13"/>
        <v>37.082126122910175</v>
      </c>
      <c r="P63" s="289">
        <f t="shared" si="13"/>
        <v>39.085632673080191</v>
      </c>
      <c r="Q63" s="289">
        <f t="shared" si="13"/>
        <v>39.873141396349638</v>
      </c>
      <c r="R63" s="289">
        <f t="shared" si="13"/>
        <v>38.184078411526556</v>
      </c>
      <c r="S63" s="289">
        <f t="shared" si="13"/>
        <v>37.343375108803031</v>
      </c>
      <c r="T63" s="289">
        <f t="shared" si="13"/>
        <v>35.206138645972743</v>
      </c>
      <c r="U63" s="289">
        <f t="shared" si="13"/>
        <v>35.789327797454</v>
      </c>
      <c r="V63" s="289">
        <f t="shared" si="13"/>
        <v>41.0975444094856</v>
      </c>
      <c r="W63" s="289">
        <f t="shared" si="13"/>
        <v>38.212427309600329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487.09152944869606</v>
      </c>
      <c r="C64" s="290">
        <f t="shared" si="14"/>
        <v>517.83633086605869</v>
      </c>
      <c r="D64" s="290">
        <f t="shared" si="14"/>
        <v>433.55855159454921</v>
      </c>
      <c r="E64" s="290">
        <f t="shared" si="14"/>
        <v>367.36803224881163</v>
      </c>
      <c r="F64" s="290">
        <f t="shared" si="14"/>
        <v>339.32540598654964</v>
      </c>
      <c r="G64" s="290">
        <f t="shared" si="14"/>
        <v>323.49598140931153</v>
      </c>
      <c r="H64" s="290">
        <f t="shared" si="14"/>
        <v>305.85843502292778</v>
      </c>
      <c r="I64" s="290">
        <f t="shared" si="14"/>
        <v>285.32415648954685</v>
      </c>
      <c r="J64" s="290">
        <f t="shared" si="14"/>
        <v>254.20208499583208</v>
      </c>
      <c r="K64" s="290">
        <f t="shared" si="14"/>
        <v>197.02038726322036</v>
      </c>
      <c r="L64" s="290">
        <f t="shared" si="14"/>
        <v>257.5568733458274</v>
      </c>
      <c r="M64" s="290">
        <f t="shared" si="14"/>
        <v>261.50954662559525</v>
      </c>
      <c r="N64" s="290">
        <f t="shared" si="14"/>
        <v>247.74891266092342</v>
      </c>
      <c r="O64" s="290">
        <f t="shared" si="14"/>
        <v>231.91341318559054</v>
      </c>
      <c r="P64" s="290">
        <f t="shared" si="14"/>
        <v>242.42790785600752</v>
      </c>
      <c r="Q64" s="290">
        <f t="shared" si="14"/>
        <v>263.48668344604829</v>
      </c>
      <c r="R64" s="290">
        <f t="shared" si="14"/>
        <v>265.33546287495693</v>
      </c>
      <c r="S64" s="290">
        <f t="shared" si="14"/>
        <v>276.47699780395288</v>
      </c>
      <c r="T64" s="290">
        <f t="shared" si="14"/>
        <v>295.09503064399331</v>
      </c>
      <c r="U64" s="290">
        <f t="shared" si="14"/>
        <v>287.74763227138118</v>
      </c>
      <c r="V64" s="290">
        <f t="shared" si="14"/>
        <v>246.53732897082386</v>
      </c>
      <c r="W64" s="290">
        <f t="shared" si="14"/>
        <v>299.1044676070016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2793.4402495576628</v>
      </c>
      <c r="C65" s="291">
        <f t="shared" si="15"/>
        <v>3179.1912652768042</v>
      </c>
      <c r="D65" s="291">
        <f t="shared" si="15"/>
        <v>2839.0375795189916</v>
      </c>
      <c r="E65" s="291">
        <f t="shared" si="15"/>
        <v>2408.8168520066333</v>
      </c>
      <c r="F65" s="291">
        <f t="shared" si="15"/>
        <v>2178.1434824454836</v>
      </c>
      <c r="G65" s="291">
        <f t="shared" si="15"/>
        <v>2609.1595136915184</v>
      </c>
      <c r="H65" s="291">
        <f t="shared" si="15"/>
        <v>2221.7386115593536</v>
      </c>
      <c r="I65" s="291">
        <f t="shared" si="15"/>
        <v>2180.725487931411</v>
      </c>
      <c r="J65" s="291">
        <f t="shared" si="15"/>
        <v>2306.3376145842089</v>
      </c>
      <c r="K65" s="291">
        <f t="shared" si="15"/>
        <v>2495.612791901829</v>
      </c>
      <c r="L65" s="291">
        <f t="shared" si="15"/>
        <v>2140.5891506212865</v>
      </c>
      <c r="M65" s="291">
        <f t="shared" si="15"/>
        <v>1993.086634157979</v>
      </c>
      <c r="N65" s="291">
        <f t="shared" si="15"/>
        <v>1997.53149770149</v>
      </c>
      <c r="O65" s="291">
        <f t="shared" si="15"/>
        <v>1706.9856678153267</v>
      </c>
      <c r="P65" s="291">
        <f t="shared" si="15"/>
        <v>1203.3476842565653</v>
      </c>
      <c r="Q65" s="291">
        <f t="shared" si="15"/>
        <v>1994.2742259750682</v>
      </c>
      <c r="R65" s="291">
        <f t="shared" si="15"/>
        <v>827.63707947426599</v>
      </c>
      <c r="S65" s="291">
        <f t="shared" si="15"/>
        <v>1389.1514991867659</v>
      </c>
      <c r="T65" s="291">
        <f t="shared" si="15"/>
        <v>1007.1368857123095</v>
      </c>
      <c r="U65" s="291">
        <f t="shared" si="15"/>
        <v>1217.6261431944483</v>
      </c>
      <c r="V65" s="291">
        <f t="shared" si="15"/>
        <v>1134.6475296928579</v>
      </c>
      <c r="W65" s="291">
        <f t="shared" si="15"/>
        <v>1052.0181223682855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0.28594133846922326</v>
      </c>
      <c r="C67" s="254">
        <f t="shared" si="16"/>
        <v>0.29043896012349751</v>
      </c>
      <c r="D67" s="254">
        <f t="shared" si="16"/>
        <v>0.28036383854051616</v>
      </c>
      <c r="E67" s="254">
        <f t="shared" si="16"/>
        <v>0.27549661387495372</v>
      </c>
      <c r="F67" s="254">
        <f t="shared" si="16"/>
        <v>0.26915866340586847</v>
      </c>
      <c r="G67" s="254">
        <f t="shared" si="16"/>
        <v>0.27123167471724491</v>
      </c>
      <c r="H67" s="254">
        <f t="shared" si="16"/>
        <v>0.26417234895251823</v>
      </c>
      <c r="I67" s="254">
        <f t="shared" si="16"/>
        <v>0.29556959289164064</v>
      </c>
      <c r="J67" s="254">
        <f t="shared" si="16"/>
        <v>0.30363390808422547</v>
      </c>
      <c r="K67" s="254">
        <f t="shared" si="16"/>
        <v>0.30832940847704648</v>
      </c>
      <c r="L67" s="254">
        <f t="shared" si="16"/>
        <v>0.30738470752318664</v>
      </c>
      <c r="M67" s="254">
        <f t="shared" si="16"/>
        <v>0.31233895650823162</v>
      </c>
      <c r="N67" s="254">
        <f t="shared" si="16"/>
        <v>0.31289211852510751</v>
      </c>
      <c r="O67" s="254">
        <f t="shared" si="16"/>
        <v>0.31006668388302439</v>
      </c>
      <c r="P67" s="254">
        <f t="shared" si="16"/>
        <v>0.3128354866312214</v>
      </c>
      <c r="Q67" s="254">
        <f t="shared" si="16"/>
        <v>0.31119277085454095</v>
      </c>
      <c r="R67" s="254">
        <f t="shared" si="16"/>
        <v>0.30670431710589546</v>
      </c>
      <c r="S67" s="254">
        <f t="shared" si="16"/>
        <v>0.31428587304867295</v>
      </c>
      <c r="T67" s="254">
        <f t="shared" si="16"/>
        <v>0.31696812260517088</v>
      </c>
      <c r="U67" s="254">
        <f t="shared" si="16"/>
        <v>0.3314563752814233</v>
      </c>
      <c r="V67" s="254">
        <f t="shared" si="16"/>
        <v>0.34087624437569247</v>
      </c>
      <c r="W67" s="254">
        <f t="shared" si="16"/>
        <v>0.33303375806361291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0.22833393335624463</v>
      </c>
      <c r="C68" s="293">
        <f t="shared" si="17"/>
        <v>0.23192594006075226</v>
      </c>
      <c r="D68" s="293">
        <f t="shared" si="17"/>
        <v>0.2284611714804603</v>
      </c>
      <c r="E68" s="293">
        <f t="shared" si="17"/>
        <v>0.21859860624704563</v>
      </c>
      <c r="F68" s="293">
        <f t="shared" si="17"/>
        <v>0.21262875527358202</v>
      </c>
      <c r="G68" s="293">
        <f t="shared" si="17"/>
        <v>0.21426637731993692</v>
      </c>
      <c r="H68" s="293">
        <f t="shared" si="17"/>
        <v>0.21656962781762057</v>
      </c>
      <c r="I68" s="293">
        <f t="shared" si="17"/>
        <v>0.23018955699968147</v>
      </c>
      <c r="J68" s="293">
        <f t="shared" si="17"/>
        <v>0.23646948522077046</v>
      </c>
      <c r="K68" s="293">
        <f t="shared" si="17"/>
        <v>0.24012361556818704</v>
      </c>
      <c r="L68" s="293">
        <f t="shared" si="17"/>
        <v>0.23939100655163592</v>
      </c>
      <c r="M68" s="293">
        <f t="shared" si="17"/>
        <v>0.24325043759051274</v>
      </c>
      <c r="N68" s="293">
        <f t="shared" si="17"/>
        <v>0.24368412897312636</v>
      </c>
      <c r="O68" s="293">
        <f t="shared" si="17"/>
        <v>0.24122988949217894</v>
      </c>
      <c r="P68" s="293">
        <f t="shared" si="17"/>
        <v>0.2426824717598122</v>
      </c>
      <c r="Q68" s="293">
        <f t="shared" si="17"/>
        <v>0.25230467898544001</v>
      </c>
      <c r="R68" s="293">
        <f t="shared" si="17"/>
        <v>0.25883756545979608</v>
      </c>
      <c r="S68" s="293">
        <f t="shared" si="17"/>
        <v>0.26576229920586691</v>
      </c>
      <c r="T68" s="293">
        <f t="shared" si="17"/>
        <v>0.26106251293860361</v>
      </c>
      <c r="U68" s="293">
        <f t="shared" si="17"/>
        <v>0.2733503542112205</v>
      </c>
      <c r="V68" s="293">
        <f t="shared" si="17"/>
        <v>0.28137470788080288</v>
      </c>
      <c r="W68" s="293">
        <f t="shared" si="17"/>
        <v>0.28917242574700669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0.15716409935733297</v>
      </c>
      <c r="C69" s="255">
        <f t="shared" si="18"/>
        <v>0.15967995334187018</v>
      </c>
      <c r="D69" s="255">
        <f t="shared" si="18"/>
        <v>0.15583886046886539</v>
      </c>
      <c r="E69" s="255">
        <f t="shared" si="18"/>
        <v>0.15122088685707752</v>
      </c>
      <c r="F69" s="255">
        <f t="shared" si="18"/>
        <v>0.14728370793703013</v>
      </c>
      <c r="G69" s="255">
        <f t="shared" si="18"/>
        <v>0.14841675864796902</v>
      </c>
      <c r="H69" s="255">
        <f t="shared" si="18"/>
        <v>0.14731380928863624</v>
      </c>
      <c r="I69" s="255">
        <f t="shared" si="18"/>
        <v>0.16064529188346097</v>
      </c>
      <c r="J69" s="255">
        <f t="shared" si="18"/>
        <v>0.16489739292917038</v>
      </c>
      <c r="K69" s="255">
        <f t="shared" si="18"/>
        <v>0.16678883617087994</v>
      </c>
      <c r="L69" s="255">
        <f t="shared" si="18"/>
        <v>0.1670296266966852</v>
      </c>
      <c r="M69" s="255">
        <f t="shared" si="18"/>
        <v>0.16996772389744738</v>
      </c>
      <c r="N69" s="255">
        <f t="shared" si="18"/>
        <v>0.1709092929869408</v>
      </c>
      <c r="O69" s="255">
        <f t="shared" si="18"/>
        <v>0.16966635957994125</v>
      </c>
      <c r="P69" s="255">
        <f t="shared" si="18"/>
        <v>0.16880319354351031</v>
      </c>
      <c r="Q69" s="255">
        <f t="shared" si="18"/>
        <v>0.16636239985134882</v>
      </c>
      <c r="R69" s="255">
        <f t="shared" si="18"/>
        <v>0.16507789914687765</v>
      </c>
      <c r="S69" s="255">
        <f t="shared" si="18"/>
        <v>0.1566787099272654</v>
      </c>
      <c r="T69" s="255">
        <f t="shared" si="18"/>
        <v>0.15310205506705429</v>
      </c>
      <c r="U69" s="255">
        <f t="shared" si="18"/>
        <v>0.14556343458939758</v>
      </c>
      <c r="V69" s="255">
        <f t="shared" si="18"/>
        <v>0.14585565260885763</v>
      </c>
      <c r="W69" s="255">
        <f t="shared" si="18"/>
        <v>0.14533638312545943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0.17126772370128801</v>
      </c>
      <c r="C71" s="254">
        <f>IF(PPA_ued!C$5=0,"",PPA_ued!C$5/C$10)</f>
        <v>0.17433395201372717</v>
      </c>
      <c r="D71" s="254">
        <f>IF(PPA_ued!D$5=0,"",PPA_ued!D$5/D$10)</f>
        <v>0.16854193723083374</v>
      </c>
      <c r="E71" s="254">
        <f>IF(PPA_ued!E$5=0,"",PPA_ued!E$5/E$10)</f>
        <v>0.16566084339578732</v>
      </c>
      <c r="F71" s="254">
        <f>IF(PPA_ued!F$5=0,"",PPA_ued!F$5/F$10)</f>
        <v>0.16264042740078952</v>
      </c>
      <c r="G71" s="254">
        <f>IF(PPA_ued!G$5=0,"",PPA_ued!G$5/G$10)</f>
        <v>0.16415117092164264</v>
      </c>
      <c r="H71" s="254">
        <f>IF(PPA_ued!H$5=0,"",PPA_ued!H$5/H$10)</f>
        <v>0.16157233188545042</v>
      </c>
      <c r="I71" s="254">
        <f>IF(PPA_ued!I$5=0,"",PPA_ued!I$5/I$10)</f>
        <v>0.18247803845179014</v>
      </c>
      <c r="J71" s="254">
        <f>IF(PPA_ued!J$5=0,"",PPA_ued!J$5/J$10)</f>
        <v>0.18733292689270939</v>
      </c>
      <c r="K71" s="254">
        <f>IF(PPA_ued!K$5=0,"",PPA_ued!K$5/K$10)</f>
        <v>0.19015869677527533</v>
      </c>
      <c r="L71" s="254">
        <f>IF(PPA_ued!L$5=0,"",PPA_ued!L$5/L$10)</f>
        <v>0.1897892829230883</v>
      </c>
      <c r="M71" s="254">
        <f>IF(PPA_ued!M$5=0,"",PPA_ued!M$5/M$10)</f>
        <v>0.19258976900847818</v>
      </c>
      <c r="N71" s="254">
        <f>IF(PPA_ued!N$5=0,"",PPA_ued!N$5/N$10)</f>
        <v>0.19244642490729355</v>
      </c>
      <c r="O71" s="254">
        <f>IF(PPA_ued!O$5=0,"",PPA_ued!O$5/O$10)</f>
        <v>0.19049685920100254</v>
      </c>
      <c r="P71" s="254">
        <f>IF(PPA_ued!P$5=0,"",PPA_ued!P$5/P$10)</f>
        <v>0.19118222062954729</v>
      </c>
      <c r="Q71" s="254">
        <f>IF(PPA_ued!Q$5=0,"",PPA_ued!Q$5/Q$10)</f>
        <v>0.19363831357440517</v>
      </c>
      <c r="R71" s="254">
        <f>IF(PPA_ued!R$5=0,"",PPA_ued!R$5/R$10)</f>
        <v>0.19363956413992811</v>
      </c>
      <c r="S71" s="254">
        <f>IF(PPA_ued!S$5=0,"",PPA_ued!S$5/S$10)</f>
        <v>0.19886371077718465</v>
      </c>
      <c r="T71" s="254">
        <f>IF(PPA_ued!T$5=0,"",PPA_ued!T$5/T$10)</f>
        <v>0.20353639184087324</v>
      </c>
      <c r="U71" s="254">
        <f>IF(PPA_ued!U$5=0,"",PPA_ued!U$5/U$10)</f>
        <v>0.21302750425351455</v>
      </c>
      <c r="V71" s="254">
        <f>IF(PPA_ued!V$5=0,"",PPA_ued!V$5/V$10)</f>
        <v>0.21897880130041514</v>
      </c>
      <c r="W71" s="254">
        <f>IF(PPA_ued!W$5=0,"",PPA_ued!W$5/W$10)</f>
        <v>0.21808653818978971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0.13453847296778926</v>
      </c>
      <c r="C72" s="293">
        <f>IF(PPA_ued!C$32=0,"",PPA_ued!C$32/C$11)</f>
        <v>0.13694318864955302</v>
      </c>
      <c r="D72" s="293">
        <f>IF(PPA_ued!D$32=0,"",PPA_ued!D$32/D$11)</f>
        <v>0.13464468861108436</v>
      </c>
      <c r="E72" s="293">
        <f>IF(PPA_ued!E$32=0,"",PPA_ued!E$32/E$11)</f>
        <v>0.12936925657906526</v>
      </c>
      <c r="F72" s="293">
        <f>IF(PPA_ued!F$32=0,"",PPA_ued!F$32/F$11)</f>
        <v>0.12653487378875686</v>
      </c>
      <c r="G72" s="293">
        <f>IF(PPA_ued!G$32=0,"",PPA_ued!G$32/G$11)</f>
        <v>0.12773309504644095</v>
      </c>
      <c r="H72" s="293">
        <f>IF(PPA_ued!H$32=0,"",PPA_ued!H$32/H$11)</f>
        <v>0.12888287157399775</v>
      </c>
      <c r="I72" s="293">
        <f>IF(PPA_ued!I$32=0,"",PPA_ued!I$32/I$11)</f>
        <v>0.14154562159037812</v>
      </c>
      <c r="J72" s="293">
        <f>IF(PPA_ued!J$32=0,"",PPA_ued!J$32/J$11)</f>
        <v>0.14548844330272634</v>
      </c>
      <c r="K72" s="293">
        <f>IF(PPA_ued!K$32=0,"",PPA_ued!K$32/K$11)</f>
        <v>0.14757101339190426</v>
      </c>
      <c r="L72" s="293">
        <f>IF(PPA_ued!L$32=0,"",PPA_ued!L$32/L$11)</f>
        <v>0.14757045977598315</v>
      </c>
      <c r="M72" s="293">
        <f>IF(PPA_ued!M$32=0,"",PPA_ued!M$32/M$11)</f>
        <v>0.14979987134377307</v>
      </c>
      <c r="N72" s="293">
        <f>IF(PPA_ued!N$32=0,"",PPA_ued!N$32/N$11)</f>
        <v>0.14975203147892041</v>
      </c>
      <c r="O72" s="293">
        <f>IF(PPA_ued!O$32=0,"",PPA_ued!O$32/O$11)</f>
        <v>0.14811265427590048</v>
      </c>
      <c r="P72" s="293">
        <f>IF(PPA_ued!P$32=0,"",PPA_ued!P$32/P$11)</f>
        <v>0.14815972387957646</v>
      </c>
      <c r="Q72" s="293">
        <f>IF(PPA_ued!Q$32=0,"",PPA_ued!Q$32/Q$11)</f>
        <v>0.15382985893312009</v>
      </c>
      <c r="R72" s="293">
        <f>IF(PPA_ued!R$32=0,"",PPA_ued!R$32/R$11)</f>
        <v>0.15761604360633077</v>
      </c>
      <c r="S72" s="293">
        <f>IF(PPA_ued!S$32=0,"",PPA_ued!S$32/S$11)</f>
        <v>0.16190751723703561</v>
      </c>
      <c r="T72" s="293">
        <f>IF(PPA_ued!T$32=0,"",PPA_ued!T$32/T$11)</f>
        <v>0.16376148985712485</v>
      </c>
      <c r="U72" s="293">
        <f>IF(PPA_ued!U$32=0,"",PPA_ued!U$32/U$11)</f>
        <v>0.17155606564972223</v>
      </c>
      <c r="V72" s="293">
        <f>IF(PPA_ued!V$32=0,"",PPA_ued!V$32/V$11)</f>
        <v>0.17668652915774483</v>
      </c>
      <c r="W72" s="293">
        <f>IF(PPA_ued!W$32=0,"",PPA_ued!W$32/W$11)</f>
        <v>0.18178390170394607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0.10131428175526827</v>
      </c>
      <c r="C73" s="255">
        <f>IF(PPA_ued!C$83=0,"",PPA_ued!C$83/C$12)</f>
        <v>0.10290515829813904</v>
      </c>
      <c r="D73" s="255">
        <f>IF(PPA_ued!D$83=0,"",PPA_ued!D$83/D$12)</f>
        <v>0.10056210454913195</v>
      </c>
      <c r="E73" s="255">
        <f>IF(PPA_ued!E$83=0,"",PPA_ued!E$83/E$12)</f>
        <v>9.836880832912151E-2</v>
      </c>
      <c r="F73" s="255">
        <f>IF(PPA_ued!F$83=0,"",PPA_ued!F$83/F$12)</f>
        <v>9.6257604641332609E-2</v>
      </c>
      <c r="G73" s="255">
        <f>IF(PPA_ued!G$83=0,"",PPA_ued!G$83/G$12)</f>
        <v>9.695798901698903E-2</v>
      </c>
      <c r="H73" s="255">
        <f>IF(PPA_ued!H$83=0,"",PPA_ued!H$83/H$12)</f>
        <v>9.7449835118887412E-2</v>
      </c>
      <c r="I73" s="255">
        <f>IF(PPA_ued!I$83=0,"",PPA_ued!I$83/I$12)</f>
        <v>0.10609177691124325</v>
      </c>
      <c r="J73" s="255">
        <f>IF(PPA_ued!J$83=0,"",PPA_ued!J$83/J$12)</f>
        <v>0.10879813767796019</v>
      </c>
      <c r="K73" s="255">
        <f>IF(PPA_ued!K$83=0,"",PPA_ued!K$83/K$12)</f>
        <v>0.11003605500592413</v>
      </c>
      <c r="L73" s="255">
        <f>IF(PPA_ued!L$83=0,"",PPA_ued!L$83/L$12)</f>
        <v>0.110023199912529</v>
      </c>
      <c r="M73" s="255">
        <f>IF(PPA_ued!M$83=0,"",PPA_ued!M$83/M$12)</f>
        <v>0.11193756132809206</v>
      </c>
      <c r="N73" s="255">
        <f>IF(PPA_ued!N$83=0,"",PPA_ued!N$83/N$12)</f>
        <v>0.11247529525313869</v>
      </c>
      <c r="O73" s="255">
        <f>IF(PPA_ued!O$83=0,"",PPA_ued!O$83/O$12)</f>
        <v>0.1131860470816697</v>
      </c>
      <c r="P73" s="255">
        <f>IF(PPA_ued!P$83=0,"",PPA_ued!P$83/P$12)</f>
        <v>0.115277160515028</v>
      </c>
      <c r="Q73" s="255">
        <f>IF(PPA_ued!Q$83=0,"",PPA_ued!Q$83/Q$12)</f>
        <v>0.11461527744783657</v>
      </c>
      <c r="R73" s="255">
        <f>IF(PPA_ued!R$83=0,"",PPA_ued!R$83/R$12)</f>
        <v>0.115632720104397</v>
      </c>
      <c r="S73" s="255">
        <f>IF(PPA_ued!S$83=0,"",PPA_ued!S$83/S$12)</f>
        <v>0.11020326232513415</v>
      </c>
      <c r="T73" s="255">
        <f>IF(PPA_ued!T$83=0,"",PPA_ued!T$83/T$12)</f>
        <v>0.10821872069212742</v>
      </c>
      <c r="U73" s="255">
        <f>IF(PPA_ued!U$83=0,"",PPA_ued!U$83/U$12)</f>
        <v>0.10320628540157727</v>
      </c>
      <c r="V73" s="255">
        <f>IF(PPA_ued!V$83=0,"",PPA_ued!V$83/V$12)</f>
        <v>0.10365114243612117</v>
      </c>
      <c r="W73" s="255">
        <f>IF(PPA_ued!W$83=0,"",PPA_ued!W$83/W$12)</f>
        <v>0.1036395011430471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0.5578840181451844</v>
      </c>
      <c r="C74" s="256">
        <f t="shared" si="19"/>
        <v>0.57975857412756082</v>
      </c>
      <c r="D74" s="256">
        <f t="shared" si="19"/>
        <v>0.53046663625971247</v>
      </c>
      <c r="E74" s="256">
        <f t="shared" si="19"/>
        <v>0.52524056254529983</v>
      </c>
      <c r="F74" s="256">
        <f t="shared" si="19"/>
        <v>0.49418111255900232</v>
      </c>
      <c r="G74" s="256">
        <f t="shared" si="19"/>
        <v>0.51636857614660436</v>
      </c>
      <c r="H74" s="256">
        <f t="shared" si="19"/>
        <v>0.51782543281413196</v>
      </c>
      <c r="I74" s="256">
        <f t="shared" si="19"/>
        <v>0.45781273461361194</v>
      </c>
      <c r="J74" s="256">
        <f t="shared" si="19"/>
        <v>0.44607941396111217</v>
      </c>
      <c r="K74" s="256">
        <f t="shared" si="19"/>
        <v>0.4595731048847963</v>
      </c>
      <c r="L74" s="256">
        <f t="shared" si="19"/>
        <v>0.46562651440458241</v>
      </c>
      <c r="M74" s="256">
        <f t="shared" si="19"/>
        <v>0.43571340387231139</v>
      </c>
      <c r="N74" s="256">
        <f t="shared" si="19"/>
        <v>0.41871478702557879</v>
      </c>
      <c r="O74" s="256">
        <f t="shared" si="19"/>
        <v>0.41223088301139227</v>
      </c>
      <c r="P74" s="256">
        <f t="shared" si="19"/>
        <v>0.41249698823859898</v>
      </c>
      <c r="Q74" s="256">
        <f t="shared" si="19"/>
        <v>0.38630001864064556</v>
      </c>
      <c r="R74" s="256">
        <f t="shared" si="19"/>
        <v>0.38329000929804741</v>
      </c>
      <c r="S74" s="256">
        <f t="shared" si="19"/>
        <v>0.37564680907242998</v>
      </c>
      <c r="T74" s="256">
        <f t="shared" si="19"/>
        <v>0.35046400750574053</v>
      </c>
      <c r="U74" s="256">
        <f t="shared" si="19"/>
        <v>0.33995328669063929</v>
      </c>
      <c r="V74" s="256">
        <f t="shared" si="19"/>
        <v>0.32307702959502488</v>
      </c>
      <c r="W74" s="256">
        <f t="shared" si="19"/>
        <v>0.32393595525984309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0.48040880925855795</v>
      </c>
      <c r="C75" s="257">
        <f t="shared" si="20"/>
        <v>0.496771529537189</v>
      </c>
      <c r="D75" s="257">
        <f t="shared" si="20"/>
        <v>0.45293784796005487</v>
      </c>
      <c r="E75" s="257">
        <f t="shared" si="20"/>
        <v>0.44785345230007334</v>
      </c>
      <c r="F75" s="257">
        <f t="shared" si="20"/>
        <v>0.41984380798559628</v>
      </c>
      <c r="G75" s="257">
        <f t="shared" si="20"/>
        <v>0.43728928241394655</v>
      </c>
      <c r="H75" s="257">
        <f t="shared" si="20"/>
        <v>0.4399111538936934</v>
      </c>
      <c r="I75" s="257">
        <f t="shared" si="20"/>
        <v>0.39894418776640955</v>
      </c>
      <c r="J75" s="257">
        <f t="shared" si="20"/>
        <v>0.39251597797377175</v>
      </c>
      <c r="K75" s="257">
        <f t="shared" si="20"/>
        <v>0.40042005418679577</v>
      </c>
      <c r="L75" s="257">
        <f t="shared" si="20"/>
        <v>0.41270517195428674</v>
      </c>
      <c r="M75" s="257">
        <f t="shared" si="20"/>
        <v>0.38869856382345014</v>
      </c>
      <c r="N75" s="257">
        <f t="shared" si="20"/>
        <v>0.37734000528998946</v>
      </c>
      <c r="O75" s="257">
        <f t="shared" si="20"/>
        <v>0.37310280846536753</v>
      </c>
      <c r="P75" s="257">
        <f t="shared" si="20"/>
        <v>0.37536263643027945</v>
      </c>
      <c r="Q75" s="257">
        <f t="shared" si="20"/>
        <v>0.35025441018878206</v>
      </c>
      <c r="R75" s="257">
        <f t="shared" si="20"/>
        <v>0.35269908404302663</v>
      </c>
      <c r="S75" s="257">
        <f t="shared" si="20"/>
        <v>0.34486566288120818</v>
      </c>
      <c r="T75" s="257">
        <f t="shared" si="20"/>
        <v>0.32443389291329061</v>
      </c>
      <c r="U75" s="257">
        <f t="shared" si="20"/>
        <v>0.31716973066530124</v>
      </c>
      <c r="V75" s="257">
        <f t="shared" si="20"/>
        <v>0.30387910895105352</v>
      </c>
      <c r="W75" s="257">
        <f t="shared" si="20"/>
        <v>0.30335317764423886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0.65304806463214626</v>
      </c>
      <c r="C76" s="295">
        <f t="shared" si="21"/>
        <v>0.68199367646728759</v>
      </c>
      <c r="D76" s="295">
        <f t="shared" si="21"/>
        <v>0.62646415565223679</v>
      </c>
      <c r="E76" s="295">
        <f t="shared" si="21"/>
        <v>0.62336989804751919</v>
      </c>
      <c r="F76" s="295">
        <f t="shared" si="21"/>
        <v>0.58703287714010211</v>
      </c>
      <c r="G76" s="295">
        <f t="shared" si="21"/>
        <v>0.61501548548871532</v>
      </c>
      <c r="H76" s="295">
        <f t="shared" si="21"/>
        <v>0.61435981065000056</v>
      </c>
      <c r="I76" s="295">
        <f t="shared" si="21"/>
        <v>0.53252968359846975</v>
      </c>
      <c r="J76" s="295">
        <f t="shared" si="21"/>
        <v>0.51324015145721269</v>
      </c>
      <c r="K76" s="295">
        <f t="shared" si="21"/>
        <v>0.52912018740534184</v>
      </c>
      <c r="L76" s="295">
        <f t="shared" si="21"/>
        <v>0.53251885050285352</v>
      </c>
      <c r="M76" s="295">
        <f t="shared" si="21"/>
        <v>0.49639275193797255</v>
      </c>
      <c r="N76" s="295">
        <f t="shared" si="21"/>
        <v>0.47523687440821827</v>
      </c>
      <c r="O76" s="295">
        <f t="shared" si="21"/>
        <v>0.4674545899925206</v>
      </c>
      <c r="P76" s="295">
        <f t="shared" si="21"/>
        <v>0.46653252353953295</v>
      </c>
      <c r="Q76" s="295">
        <f t="shared" si="21"/>
        <v>0.43458776085909578</v>
      </c>
      <c r="R76" s="295">
        <f t="shared" si="21"/>
        <v>0.42758884395742225</v>
      </c>
      <c r="S76" s="295">
        <f t="shared" si="21"/>
        <v>0.41742114022529758</v>
      </c>
      <c r="T76" s="295">
        <f t="shared" si="21"/>
        <v>0.38789104249522122</v>
      </c>
      <c r="U76" s="295">
        <f t="shared" si="21"/>
        <v>0.3741649676681143</v>
      </c>
      <c r="V76" s="295">
        <f t="shared" si="21"/>
        <v>0.3530130879235916</v>
      </c>
      <c r="W76" s="295">
        <f t="shared" si="21"/>
        <v>0.3542286004155214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0.10761331096226243</v>
      </c>
      <c r="C77" s="258">
        <f t="shared" si="22"/>
        <v>0.10621759123342359</v>
      </c>
      <c r="D77" s="258">
        <f t="shared" si="22"/>
        <v>9.1528639438765921E-2</v>
      </c>
      <c r="E77" s="258">
        <f t="shared" si="22"/>
        <v>8.4566484205257766E-2</v>
      </c>
      <c r="F77" s="258">
        <f t="shared" si="22"/>
        <v>8.0542537842925851E-2</v>
      </c>
      <c r="G77" s="258">
        <f t="shared" si="22"/>
        <v>8.2026765057179249E-2</v>
      </c>
      <c r="H77" s="258">
        <f t="shared" si="22"/>
        <v>8.1845978524709248E-2</v>
      </c>
      <c r="I77" s="258">
        <f t="shared" si="22"/>
        <v>0.11443960296630346</v>
      </c>
      <c r="J77" s="258">
        <f t="shared" si="22"/>
        <v>0.13375410493666043</v>
      </c>
      <c r="K77" s="258">
        <f t="shared" si="22"/>
        <v>0.12949329809682869</v>
      </c>
      <c r="L77" s="258">
        <f t="shared" si="22"/>
        <v>0.15928334931588178</v>
      </c>
      <c r="M77" s="258">
        <f t="shared" si="22"/>
        <v>0.16751386769716603</v>
      </c>
      <c r="N77" s="258">
        <f t="shared" si="22"/>
        <v>0.18508347923976362</v>
      </c>
      <c r="O77" s="258">
        <f t="shared" si="22"/>
        <v>0.19876669928340468</v>
      </c>
      <c r="P77" s="258">
        <f t="shared" si="22"/>
        <v>0.20560510440247873</v>
      </c>
      <c r="Q77" s="258">
        <f t="shared" si="22"/>
        <v>0.19613333369810054</v>
      </c>
      <c r="R77" s="258">
        <f t="shared" si="22"/>
        <v>0.22834828009883384</v>
      </c>
      <c r="S77" s="258">
        <f t="shared" si="22"/>
        <v>0.23405908257319727</v>
      </c>
      <c r="T77" s="258">
        <f t="shared" si="22"/>
        <v>0.23510443540231085</v>
      </c>
      <c r="U77" s="258">
        <f t="shared" si="22"/>
        <v>0.26508839839724846</v>
      </c>
      <c r="V77" s="258">
        <f t="shared" si="22"/>
        <v>0.31560653055375587</v>
      </c>
      <c r="W77" s="258">
        <f t="shared" si="22"/>
        <v>0.30708621396687058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FI: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3433.8695336769019</v>
      </c>
      <c r="C5" s="225">
        <v>3243.6223066592202</v>
      </c>
      <c r="D5" s="225">
        <v>3288.3874622417138</v>
      </c>
      <c r="E5" s="225">
        <v>3291.6335425779471</v>
      </c>
      <c r="F5" s="225">
        <v>3395.1673802016248</v>
      </c>
      <c r="G5" s="225">
        <v>3019.8934663018049</v>
      </c>
      <c r="H5" s="225">
        <v>3464.6203565122769</v>
      </c>
      <c r="I5" s="225">
        <v>3799.8426862149322</v>
      </c>
      <c r="J5" s="225">
        <v>3529.4405475710369</v>
      </c>
      <c r="K5" s="225">
        <v>2717.923735725165</v>
      </c>
      <c r="L5" s="225">
        <v>3229.9985066536451</v>
      </c>
      <c r="M5" s="225">
        <v>3236.4562673382961</v>
      </c>
      <c r="N5" s="225">
        <v>3250.1731390219252</v>
      </c>
      <c r="O5" s="225">
        <v>3306.5511169285719</v>
      </c>
      <c r="P5" s="225">
        <v>3275.3875450288879</v>
      </c>
      <c r="Q5" s="225">
        <v>3251.964455429953</v>
      </c>
      <c r="R5" s="225">
        <v>3349.2111427963782</v>
      </c>
      <c r="S5" s="225">
        <v>3487.9446190941721</v>
      </c>
      <c r="T5" s="225">
        <v>3695.8483095762922</v>
      </c>
      <c r="U5" s="225">
        <v>3844.8939532645099</v>
      </c>
      <c r="V5" s="225">
        <v>3586.018090832285</v>
      </c>
      <c r="W5" s="225">
        <v>3650.0499883771972</v>
      </c>
      <c r="DA5" s="89" t="s">
        <v>1844</v>
      </c>
    </row>
    <row r="6" spans="1:105" ht="12" customHeight="1" x14ac:dyDescent="0.25">
      <c r="A6" s="55" t="s">
        <v>92</v>
      </c>
      <c r="B6" s="261">
        <v>17.169347668384859</v>
      </c>
      <c r="C6" s="261">
        <v>16.218111533296401</v>
      </c>
      <c r="D6" s="261">
        <v>16.441937311209038</v>
      </c>
      <c r="E6" s="261">
        <v>16.458167712890081</v>
      </c>
      <c r="F6" s="261">
        <v>16.97583690100857</v>
      </c>
      <c r="G6" s="261">
        <v>15.09946733150854</v>
      </c>
      <c r="H6" s="261">
        <v>17.323101782561881</v>
      </c>
      <c r="I6" s="261">
        <v>18.999213431074921</v>
      </c>
      <c r="J6" s="261">
        <v>17.64720273785548</v>
      </c>
      <c r="K6" s="261">
        <v>13.589618678626151</v>
      </c>
      <c r="L6" s="261">
        <v>16.149992533268449</v>
      </c>
      <c r="M6" s="261">
        <v>16.182281336691752</v>
      </c>
      <c r="N6" s="261">
        <v>16.250865695109798</v>
      </c>
      <c r="O6" s="261">
        <v>16.532755584643031</v>
      </c>
      <c r="P6" s="261">
        <v>16.376937725144568</v>
      </c>
      <c r="Q6" s="261">
        <v>16.259822277149919</v>
      </c>
      <c r="R6" s="261">
        <v>16.746055713981921</v>
      </c>
      <c r="S6" s="261">
        <v>17.439723095470939</v>
      </c>
      <c r="T6" s="261">
        <v>18.479241547881461</v>
      </c>
      <c r="U6" s="261">
        <v>19.22446976632251</v>
      </c>
      <c r="V6" s="261">
        <v>17.930090454161299</v>
      </c>
      <c r="W6" s="261">
        <v>18.250249941885919</v>
      </c>
      <c r="DA6" s="67" t="s">
        <v>1845</v>
      </c>
    </row>
    <row r="7" spans="1:105" ht="12" customHeight="1" x14ac:dyDescent="0.25">
      <c r="A7" s="202" t="s">
        <v>93</v>
      </c>
      <c r="B7" s="226">
        <v>24.037086735738789</v>
      </c>
      <c r="C7" s="226">
        <v>22.705356146614971</v>
      </c>
      <c r="D7" s="226">
        <v>23.018712235692661</v>
      </c>
      <c r="E7" s="226">
        <v>23.041434798046101</v>
      </c>
      <c r="F7" s="226">
        <v>23.76617166141201</v>
      </c>
      <c r="G7" s="226">
        <v>21.139254264111951</v>
      </c>
      <c r="H7" s="226">
        <v>24.252342495586639</v>
      </c>
      <c r="I7" s="226">
        <v>26.598898803504891</v>
      </c>
      <c r="J7" s="226">
        <v>24.70608383299767</v>
      </c>
      <c r="K7" s="226">
        <v>19.02546615007661</v>
      </c>
      <c r="L7" s="226">
        <v>22.609989546575829</v>
      </c>
      <c r="M7" s="226">
        <v>22.65519387136845</v>
      </c>
      <c r="N7" s="226">
        <v>22.751211973153708</v>
      </c>
      <c r="O7" s="226">
        <v>23.145857818500239</v>
      </c>
      <c r="P7" s="226">
        <v>22.927712815202391</v>
      </c>
      <c r="Q7" s="226">
        <v>22.763751188009881</v>
      </c>
      <c r="R7" s="226">
        <v>23.444477999574691</v>
      </c>
      <c r="S7" s="226">
        <v>24.415612333659301</v>
      </c>
      <c r="T7" s="226">
        <v>25.870938167034051</v>
      </c>
      <c r="U7" s="226">
        <v>26.914257672851519</v>
      </c>
      <c r="V7" s="226">
        <v>25.102126635825819</v>
      </c>
      <c r="W7" s="226">
        <v>25.550349918640279</v>
      </c>
      <c r="DA7" s="174" t="s">
        <v>1846</v>
      </c>
    </row>
    <row r="8" spans="1:105" ht="12" customHeight="1" x14ac:dyDescent="0.25">
      <c r="A8" s="202" t="s">
        <v>94</v>
      </c>
      <c r="B8" s="226">
        <v>137.35478134707881</v>
      </c>
      <c r="C8" s="226">
        <v>129.74489226637121</v>
      </c>
      <c r="D8" s="226">
        <v>131.53549848967231</v>
      </c>
      <c r="E8" s="226">
        <v>131.66534170312059</v>
      </c>
      <c r="F8" s="226">
        <v>135.8066952080685</v>
      </c>
      <c r="G8" s="226">
        <v>120.79573865206829</v>
      </c>
      <c r="H8" s="226">
        <v>138.58481426049511</v>
      </c>
      <c r="I8" s="226">
        <v>151.99370744859939</v>
      </c>
      <c r="J8" s="226">
        <v>141.17762190284381</v>
      </c>
      <c r="K8" s="226">
        <v>108.7169494290092</v>
      </c>
      <c r="L8" s="226">
        <v>129.19994026614759</v>
      </c>
      <c r="M8" s="226">
        <v>129.45825069353401</v>
      </c>
      <c r="N8" s="226">
        <v>130.00692556087839</v>
      </c>
      <c r="O8" s="226">
        <v>132.26204467714419</v>
      </c>
      <c r="P8" s="226">
        <v>131.01550180115649</v>
      </c>
      <c r="Q8" s="226">
        <v>130.07857821719929</v>
      </c>
      <c r="R8" s="226">
        <v>133.9684457118554</v>
      </c>
      <c r="S8" s="226">
        <v>139.51778476376751</v>
      </c>
      <c r="T8" s="226">
        <v>147.83393238305169</v>
      </c>
      <c r="U8" s="226">
        <v>153.79575813058011</v>
      </c>
      <c r="V8" s="226">
        <v>143.44072363329039</v>
      </c>
      <c r="W8" s="226">
        <v>146.00199953508729</v>
      </c>
      <c r="DA8" s="174" t="s">
        <v>1847</v>
      </c>
    </row>
    <row r="9" spans="1:105" ht="12" customHeight="1" x14ac:dyDescent="0.25">
      <c r="A9" s="202" t="s">
        <v>95</v>
      </c>
      <c r="B9" s="226">
        <v>68.677390673539421</v>
      </c>
      <c r="C9" s="226">
        <v>64.872446133185605</v>
      </c>
      <c r="D9" s="226">
        <v>65.767749244836168</v>
      </c>
      <c r="E9" s="226">
        <v>65.832670851560323</v>
      </c>
      <c r="F9" s="226">
        <v>67.903347604034266</v>
      </c>
      <c r="G9" s="226">
        <v>60.397869326034161</v>
      </c>
      <c r="H9" s="226">
        <v>69.29240713024754</v>
      </c>
      <c r="I9" s="226">
        <v>75.996853724299683</v>
      </c>
      <c r="J9" s="226">
        <v>70.588810951421905</v>
      </c>
      <c r="K9" s="226">
        <v>54.358474714504609</v>
      </c>
      <c r="L9" s="226">
        <v>64.599970133073796</v>
      </c>
      <c r="M9" s="226">
        <v>64.729125346766992</v>
      </c>
      <c r="N9" s="226">
        <v>65.003462780439193</v>
      </c>
      <c r="O9" s="226">
        <v>66.131022338572109</v>
      </c>
      <c r="P9" s="226">
        <v>65.507750900578273</v>
      </c>
      <c r="Q9" s="226">
        <v>65.039289108599661</v>
      </c>
      <c r="R9" s="226">
        <v>66.984222855927698</v>
      </c>
      <c r="S9" s="226">
        <v>69.758892381883754</v>
      </c>
      <c r="T9" s="226">
        <v>73.916966191525844</v>
      </c>
      <c r="U9" s="226">
        <v>76.897879065290027</v>
      </c>
      <c r="V9" s="226">
        <v>71.720361816645209</v>
      </c>
      <c r="W9" s="226">
        <v>73.000999767543661</v>
      </c>
      <c r="DA9" s="174" t="s">
        <v>1848</v>
      </c>
    </row>
    <row r="10" spans="1:105" ht="12" customHeight="1" x14ac:dyDescent="0.25">
      <c r="A10" s="56" t="s">
        <v>96</v>
      </c>
      <c r="B10" s="262">
        <v>40.26722378294874</v>
      </c>
      <c r="C10" s="262">
        <v>38.672921229140812</v>
      </c>
      <c r="D10" s="262">
        <v>39.699276480325757</v>
      </c>
      <c r="E10" s="262">
        <v>40.172559120988169</v>
      </c>
      <c r="F10" s="262">
        <v>41.771706163119667</v>
      </c>
      <c r="G10" s="262">
        <v>37.485365448217188</v>
      </c>
      <c r="H10" s="262">
        <v>42.528498914851568</v>
      </c>
      <c r="I10" s="262">
        <v>43.170285458012479</v>
      </c>
      <c r="J10" s="262">
        <v>38.673664191911342</v>
      </c>
      <c r="K10" s="262">
        <v>30.400031174306509</v>
      </c>
      <c r="L10" s="262">
        <v>34.762082949020893</v>
      </c>
      <c r="M10" s="262">
        <v>34.171576501477993</v>
      </c>
      <c r="N10" s="262">
        <v>33.508399390252592</v>
      </c>
      <c r="O10" s="262">
        <v>33.948131805101383</v>
      </c>
      <c r="P10" s="262">
        <v>33.039192348459849</v>
      </c>
      <c r="Q10" s="262">
        <v>32.455232032477923</v>
      </c>
      <c r="R10" s="262">
        <v>31.85880157300134</v>
      </c>
      <c r="S10" s="262">
        <v>33.9379234338912</v>
      </c>
      <c r="T10" s="262">
        <v>34.847808616341581</v>
      </c>
      <c r="U10" s="262">
        <v>35.883473209728152</v>
      </c>
      <c r="V10" s="262">
        <v>33.404904633117368</v>
      </c>
      <c r="W10" s="262">
        <v>34.538168231036522</v>
      </c>
      <c r="DA10" s="68" t="s">
        <v>1849</v>
      </c>
    </row>
    <row r="11" spans="1:105" ht="12" customHeight="1" x14ac:dyDescent="0.25">
      <c r="A11" s="37" t="s">
        <v>160</v>
      </c>
      <c r="B11" s="228">
        <v>0.1257012401181786</v>
      </c>
      <c r="C11" s="228">
        <v>0.13033568697095371</v>
      </c>
      <c r="D11" s="228">
        <v>9.8999976598856121E-2</v>
      </c>
      <c r="E11" s="228">
        <v>9.6374233357680555E-2</v>
      </c>
      <c r="F11" s="228">
        <v>7.9575106121900205E-2</v>
      </c>
      <c r="G11" s="228">
        <v>7.5451899131030647E-2</v>
      </c>
      <c r="H11" s="228">
        <v>9.3209425709232838E-2</v>
      </c>
      <c r="I11" s="228">
        <v>0.1090301653507996</v>
      </c>
      <c r="J11" s="228">
        <v>8.3363052589305292E-2</v>
      </c>
      <c r="K11" s="228">
        <v>9.3571205426984216E-2</v>
      </c>
      <c r="L11" s="228">
        <v>0.11167736803452689</v>
      </c>
      <c r="M11" s="228">
        <v>7.3023675311460867E-2</v>
      </c>
      <c r="N11" s="228">
        <v>8.1980172282704239E-2</v>
      </c>
      <c r="O11" s="228">
        <v>0.113939697819861</v>
      </c>
      <c r="P11" s="228">
        <v>9.0456773296073101E-2</v>
      </c>
      <c r="Q11" s="228">
        <v>0.1163917100409519</v>
      </c>
      <c r="R11" s="228">
        <v>0.23825176302880319</v>
      </c>
      <c r="S11" s="228">
        <v>0.50633198636316545</v>
      </c>
      <c r="T11" s="228">
        <v>0.56623514996825053</v>
      </c>
      <c r="U11" s="228">
        <v>0.5295634660964198</v>
      </c>
      <c r="V11" s="228">
        <v>0.30134522946216591</v>
      </c>
      <c r="W11" s="228">
        <v>9.1592923116623259E-2</v>
      </c>
      <c r="DA11" s="69" t="s">
        <v>1850</v>
      </c>
    </row>
    <row r="12" spans="1:105" ht="12" customHeight="1" x14ac:dyDescent="0.25">
      <c r="A12" s="37" t="s">
        <v>162</v>
      </c>
      <c r="B12" s="228">
        <v>9.3003868688049138</v>
      </c>
      <c r="C12" s="228">
        <v>8.8634329265223872</v>
      </c>
      <c r="D12" s="228">
        <v>7.899123247959225</v>
      </c>
      <c r="E12" s="228">
        <v>7.4057773417743711</v>
      </c>
      <c r="F12" s="228">
        <v>7.3729097351319712</v>
      </c>
      <c r="G12" s="228">
        <v>6.7610858823482456</v>
      </c>
      <c r="H12" s="228">
        <v>7.6087783274787686</v>
      </c>
      <c r="I12" s="228">
        <v>10.51513231267259</v>
      </c>
      <c r="J12" s="228">
        <v>10.857706988870991</v>
      </c>
      <c r="K12" s="228">
        <v>8.2914972995549459</v>
      </c>
      <c r="L12" s="228">
        <v>11.394385951405051</v>
      </c>
      <c r="M12" s="228">
        <v>11.71441088141597</v>
      </c>
      <c r="N12" s="228">
        <v>12.47152977995608</v>
      </c>
      <c r="O12" s="228">
        <v>13.40503393343109</v>
      </c>
      <c r="P12" s="228">
        <v>13.40209814573951</v>
      </c>
      <c r="Q12" s="228">
        <v>12.58448059782523</v>
      </c>
      <c r="R12" s="228">
        <v>13.81998252934655</v>
      </c>
      <c r="S12" s="228">
        <v>16.203716605419039</v>
      </c>
      <c r="T12" s="228">
        <v>17.130224313874692</v>
      </c>
      <c r="U12" s="228">
        <v>19.64986191820341</v>
      </c>
      <c r="V12" s="228">
        <v>20.760900975998759</v>
      </c>
      <c r="W12" s="228">
        <v>21.513772205457091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30.841135674025651</v>
      </c>
      <c r="C15" s="228">
        <v>29.679152615647471</v>
      </c>
      <c r="D15" s="228">
        <v>31.701153255767689</v>
      </c>
      <c r="E15" s="228">
        <v>32.670407545856108</v>
      </c>
      <c r="F15" s="228">
        <v>34.319221321865797</v>
      </c>
      <c r="G15" s="228">
        <v>30.648827666737908</v>
      </c>
      <c r="H15" s="228">
        <v>34.826511161663568</v>
      </c>
      <c r="I15" s="228">
        <v>32.546122979989093</v>
      </c>
      <c r="J15" s="228">
        <v>27.73259415045105</v>
      </c>
      <c r="K15" s="228">
        <v>22.014962669324579</v>
      </c>
      <c r="L15" s="228">
        <v>23.256019629581321</v>
      </c>
      <c r="M15" s="228">
        <v>22.384141944750549</v>
      </c>
      <c r="N15" s="228">
        <v>20.954889438013801</v>
      </c>
      <c r="O15" s="228">
        <v>20.429158173850428</v>
      </c>
      <c r="P15" s="228">
        <v>19.546637429424269</v>
      </c>
      <c r="Q15" s="228">
        <v>19.754359724611739</v>
      </c>
      <c r="R15" s="228">
        <v>17.800567280625991</v>
      </c>
      <c r="S15" s="228">
        <v>17.227874842108999</v>
      </c>
      <c r="T15" s="228">
        <v>17.151349152498639</v>
      </c>
      <c r="U15" s="228">
        <v>15.70404782542832</v>
      </c>
      <c r="V15" s="228">
        <v>12.34265842765644</v>
      </c>
      <c r="W15" s="228">
        <v>12.932803102462801</v>
      </c>
      <c r="DA15" s="69" t="s">
        <v>1854</v>
      </c>
    </row>
    <row r="16" spans="1:105" ht="12" customHeight="1" x14ac:dyDescent="0.25">
      <c r="A16" s="57" t="s">
        <v>1855</v>
      </c>
      <c r="B16" s="263">
        <v>101.3939967402174</v>
      </c>
      <c r="C16" s="263">
        <v>98.28103520639749</v>
      </c>
      <c r="D16" s="263">
        <v>101.5183079883154</v>
      </c>
      <c r="E16" s="263">
        <v>103.1957623229154</v>
      </c>
      <c r="F16" s="263">
        <v>107.6454548223734</v>
      </c>
      <c r="G16" s="263">
        <v>97.097796338206564</v>
      </c>
      <c r="H16" s="263">
        <v>109.5046682748151</v>
      </c>
      <c r="I16" s="263">
        <v>106.898501966344</v>
      </c>
      <c r="J16" s="263">
        <v>93.501159952653254</v>
      </c>
      <c r="K16" s="263">
        <v>74.319922555878875</v>
      </c>
      <c r="L16" s="263">
        <v>82.123251352415494</v>
      </c>
      <c r="M16" s="263">
        <v>79.601809215190798</v>
      </c>
      <c r="N16" s="263">
        <v>76.245319187626393</v>
      </c>
      <c r="O16" s="263">
        <v>76.202607288385039</v>
      </c>
      <c r="P16" s="263">
        <v>73.230384589410647</v>
      </c>
      <c r="Q16" s="263">
        <v>72.261823962115116</v>
      </c>
      <c r="R16" s="263">
        <v>67.747918806551212</v>
      </c>
      <c r="S16" s="263">
        <v>70.138327853615962</v>
      </c>
      <c r="T16" s="263">
        <v>70.311993077501498</v>
      </c>
      <c r="U16" s="263">
        <v>68.733094158270674</v>
      </c>
      <c r="V16" s="263">
        <v>59.49205461470477</v>
      </c>
      <c r="W16" s="263">
        <v>62.279314512165662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2819.6497139729563</v>
      </c>
      <c r="C17" s="296">
        <f t="shared" si="0"/>
        <v>2654.7252436855524</v>
      </c>
      <c r="D17" s="296">
        <f t="shared" si="0"/>
        <v>2684.8097405176286</v>
      </c>
      <c r="E17" s="296">
        <f t="shared" si="0"/>
        <v>2681.9436897952814</v>
      </c>
      <c r="F17" s="296">
        <f t="shared" si="0"/>
        <v>2762.0860460141134</v>
      </c>
      <c r="G17" s="296">
        <f t="shared" si="0"/>
        <v>2452.1050941900899</v>
      </c>
      <c r="H17" s="296">
        <f t="shared" si="0"/>
        <v>2819.7908163763532</v>
      </c>
      <c r="I17" s="296">
        <f t="shared" si="0"/>
        <v>3138.6329987912222</v>
      </c>
      <c r="J17" s="296">
        <f t="shared" si="0"/>
        <v>2935.3656485510132</v>
      </c>
      <c r="K17" s="296">
        <f t="shared" si="0"/>
        <v>2252.3578895652554</v>
      </c>
      <c r="L17" s="296">
        <f t="shared" si="0"/>
        <v>2698.0571657566647</v>
      </c>
      <c r="M17" s="296">
        <f t="shared" si="0"/>
        <v>2712.7651210061763</v>
      </c>
      <c r="N17" s="296">
        <f t="shared" si="0"/>
        <v>2736.9729117952947</v>
      </c>
      <c r="O17" s="296">
        <f t="shared" si="0"/>
        <v>2788.9895701087053</v>
      </c>
      <c r="P17" s="296">
        <f t="shared" si="0"/>
        <v>2770.5558768724686</v>
      </c>
      <c r="Q17" s="296">
        <f t="shared" si="0"/>
        <v>2752.5241276174802</v>
      </c>
      <c r="R17" s="296">
        <f t="shared" si="0"/>
        <v>2857.9102894542611</v>
      </c>
      <c r="S17" s="296">
        <f t="shared" si="0"/>
        <v>2976.8734044460703</v>
      </c>
      <c r="T17" s="296">
        <f t="shared" si="0"/>
        <v>3168.3385560873976</v>
      </c>
      <c r="U17" s="296">
        <f t="shared" si="0"/>
        <v>3310.7048120208669</v>
      </c>
      <c r="V17" s="296">
        <f t="shared" si="0"/>
        <v>3102.7232632340852</v>
      </c>
      <c r="W17" s="296">
        <f t="shared" si="0"/>
        <v>3152.0304297771363</v>
      </c>
      <c r="DA17" s="70"/>
    </row>
    <row r="18" spans="1:105" ht="12" customHeight="1" x14ac:dyDescent="0.25">
      <c r="A18" s="60" t="s">
        <v>1858</v>
      </c>
      <c r="B18" s="331">
        <v>1974.699741137815</v>
      </c>
      <c r="C18" s="331">
        <v>1835.716616965577</v>
      </c>
      <c r="D18" s="331">
        <v>1838.823840615004</v>
      </c>
      <c r="E18" s="331">
        <v>1821.9790037709899</v>
      </c>
      <c r="F18" s="331">
        <v>1865.040589161006</v>
      </c>
      <c r="G18" s="331">
        <v>1642.9567913717051</v>
      </c>
      <c r="H18" s="331">
        <v>1907.251914086231</v>
      </c>
      <c r="I18" s="331">
        <v>2247.8121490716921</v>
      </c>
      <c r="J18" s="331">
        <v>2156.1893156122392</v>
      </c>
      <c r="K18" s="331">
        <v>1633.0252015996009</v>
      </c>
      <c r="L18" s="331">
        <v>2013.6967378198719</v>
      </c>
      <c r="M18" s="331">
        <v>2049.4167108795891</v>
      </c>
      <c r="N18" s="331">
        <v>2101.5952518984109</v>
      </c>
      <c r="O18" s="331">
        <v>2153.9678427054992</v>
      </c>
      <c r="P18" s="331">
        <v>2160.302671960716</v>
      </c>
      <c r="Q18" s="331">
        <v>2150.3422612665231</v>
      </c>
      <c r="R18" s="331">
        <v>2293.34429939967</v>
      </c>
      <c r="S18" s="331">
        <v>2392.3873389992732</v>
      </c>
      <c r="T18" s="331">
        <v>2582.4052804415542</v>
      </c>
      <c r="U18" s="331">
        <v>2737.9290273686138</v>
      </c>
      <c r="V18" s="331">
        <v>2606.9561414448808</v>
      </c>
      <c r="W18" s="331">
        <v>2633.036142175758</v>
      </c>
      <c r="DA18" s="72" t="s">
        <v>1859</v>
      </c>
    </row>
    <row r="19" spans="1:105" ht="12" customHeight="1" x14ac:dyDescent="0.25">
      <c r="A19" s="64" t="s">
        <v>30</v>
      </c>
      <c r="B19" s="231">
        <v>139.96270846697789</v>
      </c>
      <c r="C19" s="231">
        <v>122.9356083637506</v>
      </c>
      <c r="D19" s="231">
        <v>109.46490170878189</v>
      </c>
      <c r="E19" s="231">
        <v>105.7592358138952</v>
      </c>
      <c r="F19" s="231">
        <v>85.704057716646332</v>
      </c>
      <c r="G19" s="231">
        <v>82.388979893837671</v>
      </c>
      <c r="H19" s="231">
        <v>114.5242983127992</v>
      </c>
      <c r="I19" s="231">
        <v>120.983223789912</v>
      </c>
      <c r="J19" s="231">
        <v>111.0682252528653</v>
      </c>
      <c r="K19" s="231">
        <v>89.229404057204803</v>
      </c>
      <c r="L19" s="231">
        <v>110.2214609972753</v>
      </c>
      <c r="M19" s="231">
        <v>99.958197215804276</v>
      </c>
      <c r="N19" s="231">
        <v>95.904357848558263</v>
      </c>
      <c r="O19" s="231">
        <v>87.88188161487831</v>
      </c>
      <c r="P19" s="231">
        <v>93.943126651621554</v>
      </c>
      <c r="Q19" s="231">
        <v>100.20503265440639</v>
      </c>
      <c r="R19" s="231">
        <v>104.52691538884881</v>
      </c>
      <c r="S19" s="231">
        <v>98.817080308233827</v>
      </c>
      <c r="T19" s="231">
        <v>102.5784755271746</v>
      </c>
      <c r="U19" s="231">
        <v>103.4368771571764</v>
      </c>
      <c r="V19" s="231">
        <v>86.284930185788383</v>
      </c>
      <c r="W19" s="231">
        <v>81.594358536348125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13.886571979018941</v>
      </c>
      <c r="C21" s="231">
        <v>14.34341774769044</v>
      </c>
      <c r="D21" s="231">
        <v>16.804655229030281</v>
      </c>
      <c r="E21" s="231">
        <v>19.968127987255581</v>
      </c>
      <c r="F21" s="231">
        <v>22.240897817778681</v>
      </c>
      <c r="G21" s="231">
        <v>22.167552143388189</v>
      </c>
      <c r="H21" s="231">
        <v>26.57573129603222</v>
      </c>
      <c r="I21" s="231">
        <v>28.05064182617517</v>
      </c>
      <c r="J21" s="231">
        <v>26.627091693335991</v>
      </c>
      <c r="K21" s="231">
        <v>17.218412920762852</v>
      </c>
      <c r="L21" s="231">
        <v>24.35073850949993</v>
      </c>
      <c r="M21" s="231">
        <v>25.832937298437571</v>
      </c>
      <c r="N21" s="231">
        <v>22.44652039828653</v>
      </c>
      <c r="O21" s="231">
        <v>23.528151395264011</v>
      </c>
      <c r="P21" s="231">
        <v>22.51680792980331</v>
      </c>
      <c r="Q21" s="231">
        <v>19.398427349326671</v>
      </c>
      <c r="R21" s="231">
        <v>19.784518645878322</v>
      </c>
      <c r="S21" s="231">
        <v>20.370038446324099</v>
      </c>
      <c r="T21" s="231">
        <v>20.409435587280871</v>
      </c>
      <c r="U21" s="231">
        <v>17.60561410412318</v>
      </c>
      <c r="V21" s="231">
        <v>11.97057516152406</v>
      </c>
      <c r="W21" s="231">
        <v>11.006527318453269</v>
      </c>
      <c r="DA21" s="73" t="s">
        <v>1862</v>
      </c>
    </row>
    <row r="22" spans="1:105" ht="12" customHeight="1" x14ac:dyDescent="0.25">
      <c r="A22" s="64" t="s">
        <v>160</v>
      </c>
      <c r="B22" s="231">
        <v>3.5666671742262719</v>
      </c>
      <c r="C22" s="231">
        <v>4.0128189629199804</v>
      </c>
      <c r="D22" s="231">
        <v>3.1214677759143381</v>
      </c>
      <c r="E22" s="231">
        <v>3.1564133430379999</v>
      </c>
      <c r="F22" s="231">
        <v>2.6681858956977469</v>
      </c>
      <c r="G22" s="231">
        <v>2.663393330059959</v>
      </c>
      <c r="H22" s="231">
        <v>3.0969237093066289</v>
      </c>
      <c r="I22" s="231">
        <v>2.7226996157266261</v>
      </c>
      <c r="J22" s="231">
        <v>1.811135507787635</v>
      </c>
      <c r="K22" s="231">
        <v>2.182871376733559</v>
      </c>
      <c r="L22" s="231">
        <v>2.2838700383408459</v>
      </c>
      <c r="M22" s="231">
        <v>1.388637966082894</v>
      </c>
      <c r="N22" s="231">
        <v>1.4345905606774521</v>
      </c>
      <c r="O22" s="231">
        <v>1.97022117263509</v>
      </c>
      <c r="P22" s="231">
        <v>1.4742229490944001</v>
      </c>
      <c r="Q22" s="231">
        <v>1.78372899427091</v>
      </c>
      <c r="R22" s="231">
        <v>3.1355910495145021</v>
      </c>
      <c r="S22" s="231">
        <v>6.8477890799297736</v>
      </c>
      <c r="T22" s="231">
        <v>6.9032467558421331</v>
      </c>
      <c r="U22" s="231">
        <v>6.0311041943159731</v>
      </c>
      <c r="V22" s="231">
        <v>3.2544593944859588</v>
      </c>
      <c r="W22" s="231">
        <v>1.037892113239081</v>
      </c>
      <c r="DA22" s="73" t="s">
        <v>1863</v>
      </c>
    </row>
    <row r="23" spans="1:105" ht="12" customHeight="1" x14ac:dyDescent="0.25">
      <c r="A23" s="64" t="s">
        <v>70</v>
      </c>
      <c r="B23" s="231">
        <v>105.0060393131579</v>
      </c>
      <c r="C23" s="231">
        <v>100.3203303818937</v>
      </c>
      <c r="D23" s="231">
        <v>92.335809832398823</v>
      </c>
      <c r="E23" s="231">
        <v>93.704404288591917</v>
      </c>
      <c r="F23" s="231">
        <v>99.808021972800617</v>
      </c>
      <c r="G23" s="231">
        <v>84.140734715682981</v>
      </c>
      <c r="H23" s="231">
        <v>91.503464153002071</v>
      </c>
      <c r="I23" s="231">
        <v>68.510509291935094</v>
      </c>
      <c r="J23" s="231">
        <v>64.87978757085807</v>
      </c>
      <c r="K23" s="231">
        <v>42.717298223041141</v>
      </c>
      <c r="L23" s="231">
        <v>53.709719371544892</v>
      </c>
      <c r="M23" s="231">
        <v>52.339434731195652</v>
      </c>
      <c r="N23" s="231">
        <v>48.593792075218317</v>
      </c>
      <c r="O23" s="231">
        <v>44.942559946353207</v>
      </c>
      <c r="P23" s="231">
        <v>44.181735707952072</v>
      </c>
      <c r="Q23" s="231">
        <v>38.164833621818801</v>
      </c>
      <c r="R23" s="231">
        <v>52.775300951486322</v>
      </c>
      <c r="S23" s="231">
        <v>49.373013575185148</v>
      </c>
      <c r="T23" s="231">
        <v>44.267227401395331</v>
      </c>
      <c r="U23" s="231">
        <v>45.556695498976943</v>
      </c>
      <c r="V23" s="231">
        <v>45.628886813978554</v>
      </c>
      <c r="W23" s="231">
        <v>46.419161280377701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0.90437691210073046</v>
      </c>
      <c r="T24" s="231">
        <v>11.83549489690304</v>
      </c>
      <c r="U24" s="231">
        <v>11.488738028485329</v>
      </c>
      <c r="V24" s="231">
        <v>0.5607081461395409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263.89067062015721</v>
      </c>
      <c r="C25" s="231">
        <v>272.89035375280469</v>
      </c>
      <c r="D25" s="231">
        <v>249.05923742173309</v>
      </c>
      <c r="E25" s="231">
        <v>242.5512878570899</v>
      </c>
      <c r="F25" s="231">
        <v>247.21668275749411</v>
      </c>
      <c r="G25" s="231">
        <v>238.6610708331803</v>
      </c>
      <c r="H25" s="231">
        <v>252.8049692606713</v>
      </c>
      <c r="I25" s="231">
        <v>262.5837227240188</v>
      </c>
      <c r="J25" s="231">
        <v>235.89321707757381</v>
      </c>
      <c r="K25" s="231">
        <v>193.4277969688589</v>
      </c>
      <c r="L25" s="231">
        <v>233.02211663566689</v>
      </c>
      <c r="M25" s="231">
        <v>222.76440662355611</v>
      </c>
      <c r="N25" s="231">
        <v>218.24227006787331</v>
      </c>
      <c r="O25" s="231">
        <v>231.7970135158115</v>
      </c>
      <c r="P25" s="231">
        <v>218.4212406935635</v>
      </c>
      <c r="Q25" s="231">
        <v>192.8599804254323</v>
      </c>
      <c r="R25" s="231">
        <v>181.88244641961791</v>
      </c>
      <c r="S25" s="231">
        <v>219.1440331902707</v>
      </c>
      <c r="T25" s="231">
        <v>208.84285517816079</v>
      </c>
      <c r="U25" s="231">
        <v>223.78878495184679</v>
      </c>
      <c r="V25" s="231">
        <v>224.21297108277199</v>
      </c>
      <c r="W25" s="231">
        <v>243.78493161131081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1448.387083584277</v>
      </c>
      <c r="C27" s="231">
        <v>1321.214087756518</v>
      </c>
      <c r="D27" s="231">
        <v>1368.0377686471461</v>
      </c>
      <c r="E27" s="231">
        <v>1356.8395344811199</v>
      </c>
      <c r="F27" s="231">
        <v>1407.4027430005881</v>
      </c>
      <c r="G27" s="231">
        <v>1212.935060455555</v>
      </c>
      <c r="H27" s="231">
        <v>1418.7465273544201</v>
      </c>
      <c r="I27" s="231">
        <v>1481.4190247418351</v>
      </c>
      <c r="J27" s="231">
        <v>1427.5714689581041</v>
      </c>
      <c r="K27" s="231">
        <v>1092.202426284372</v>
      </c>
      <c r="L27" s="231">
        <v>1310.199986322247</v>
      </c>
      <c r="M27" s="231">
        <v>1367.9893355961101</v>
      </c>
      <c r="N27" s="231">
        <v>1452.8371222732319</v>
      </c>
      <c r="O27" s="231">
        <v>1521.2950218763519</v>
      </c>
      <c r="P27" s="231">
        <v>1611.1203173734179</v>
      </c>
      <c r="Q27" s="231">
        <v>1621.1837498142479</v>
      </c>
      <c r="R27" s="231">
        <v>1747.373588333322</v>
      </c>
      <c r="S27" s="231">
        <v>1831.7513776285441</v>
      </c>
      <c r="T27" s="231">
        <v>2022.5550761629429</v>
      </c>
      <c r="U27" s="231">
        <v>2160.3505840489611</v>
      </c>
      <c r="V27" s="231">
        <v>2074.8688980084648</v>
      </c>
      <c r="W27" s="231">
        <v>2081.929429105021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283.54232708208912</v>
      </c>
      <c r="J28" s="231">
        <v>288.33838955171478</v>
      </c>
      <c r="K28" s="231">
        <v>196.04699176862721</v>
      </c>
      <c r="L28" s="231">
        <v>279.9088459452966</v>
      </c>
      <c r="M28" s="231">
        <v>279.14376144840247</v>
      </c>
      <c r="N28" s="231">
        <v>262.13659867456522</v>
      </c>
      <c r="O28" s="231">
        <v>242.55299318420501</v>
      </c>
      <c r="P28" s="231">
        <v>168.6452206552631</v>
      </c>
      <c r="Q28" s="231">
        <v>176.74650840702</v>
      </c>
      <c r="R28" s="231">
        <v>183.86593861100249</v>
      </c>
      <c r="S28" s="231">
        <v>165.17962985868439</v>
      </c>
      <c r="T28" s="231">
        <v>165.01346893185399</v>
      </c>
      <c r="U28" s="231">
        <v>169.6706293847285</v>
      </c>
      <c r="V28" s="231">
        <v>160.17471265172739</v>
      </c>
      <c r="W28" s="231">
        <v>167.26384221100841</v>
      </c>
      <c r="DA28" s="73" t="s">
        <v>1869</v>
      </c>
    </row>
    <row r="29" spans="1:105" ht="12" customHeight="1" x14ac:dyDescent="0.25">
      <c r="A29" s="60" t="s">
        <v>1870</v>
      </c>
      <c r="B29" s="264">
        <v>844.94997283514135</v>
      </c>
      <c r="C29" s="264">
        <v>819.00862671997561</v>
      </c>
      <c r="D29" s="264">
        <v>845.98589990262485</v>
      </c>
      <c r="E29" s="264">
        <v>859.9646860242915</v>
      </c>
      <c r="F29" s="264">
        <v>897.04545685310757</v>
      </c>
      <c r="G29" s="264">
        <v>809.14830281838476</v>
      </c>
      <c r="H29" s="264">
        <v>912.53890229012234</v>
      </c>
      <c r="I29" s="264">
        <v>890.82084971952986</v>
      </c>
      <c r="J29" s="264">
        <v>779.17633293877395</v>
      </c>
      <c r="K29" s="264">
        <v>619.3326879656546</v>
      </c>
      <c r="L29" s="264">
        <v>684.36042793679292</v>
      </c>
      <c r="M29" s="264">
        <v>663.34841012658728</v>
      </c>
      <c r="N29" s="264">
        <v>635.3776598968841</v>
      </c>
      <c r="O29" s="264">
        <v>635.02172740320589</v>
      </c>
      <c r="P29" s="264">
        <v>610.25320491175273</v>
      </c>
      <c r="Q29" s="264">
        <v>602.18186635095685</v>
      </c>
      <c r="R29" s="264">
        <v>564.56599005459123</v>
      </c>
      <c r="S29" s="264">
        <v>584.48606544679717</v>
      </c>
      <c r="T29" s="264">
        <v>585.93327564584342</v>
      </c>
      <c r="U29" s="264">
        <v>572.77578465225315</v>
      </c>
      <c r="V29" s="264">
        <v>495.7671217892044</v>
      </c>
      <c r="W29" s="264">
        <v>518.99428760137835</v>
      </c>
      <c r="DA29" s="72" t="s">
        <v>1871</v>
      </c>
    </row>
    <row r="30" spans="1:105" ht="12" customHeight="1" x14ac:dyDescent="0.25">
      <c r="A30" s="132" t="s">
        <v>1872</v>
      </c>
      <c r="B30" s="318">
        <v>225.31999275603789</v>
      </c>
      <c r="C30" s="318">
        <v>218.40230045866019</v>
      </c>
      <c r="D30" s="318">
        <v>225.59623997403341</v>
      </c>
      <c r="E30" s="318">
        <v>229.3239162731445</v>
      </c>
      <c r="F30" s="318">
        <v>239.21212182749559</v>
      </c>
      <c r="G30" s="318">
        <v>215.77288075156929</v>
      </c>
      <c r="H30" s="318">
        <v>243.34370727736609</v>
      </c>
      <c r="I30" s="318">
        <v>237.5522265918747</v>
      </c>
      <c r="J30" s="318">
        <v>207.78035545033981</v>
      </c>
      <c r="K30" s="318">
        <v>165.15538345750801</v>
      </c>
      <c r="L30" s="318">
        <v>182.4961141164782</v>
      </c>
      <c r="M30" s="318">
        <v>176.89290936709</v>
      </c>
      <c r="N30" s="318">
        <v>169.43404263916909</v>
      </c>
      <c r="O30" s="318">
        <v>169.33912730752161</v>
      </c>
      <c r="P30" s="318">
        <v>162.7341879764675</v>
      </c>
      <c r="Q30" s="318">
        <v>160.58183102692189</v>
      </c>
      <c r="R30" s="318">
        <v>150.5509306812244</v>
      </c>
      <c r="S30" s="318">
        <v>155.8629507858127</v>
      </c>
      <c r="T30" s="318">
        <v>156.24887350555829</v>
      </c>
      <c r="U30" s="318">
        <v>152.74020924060099</v>
      </c>
      <c r="V30" s="318">
        <v>132.2045658104546</v>
      </c>
      <c r="W30" s="318">
        <v>138.39847669370101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3084.5631057095088</v>
      </c>
      <c r="C32" s="225">
        <v>2899.5381026395248</v>
      </c>
      <c r="D32" s="225">
        <v>2921.7899220636068</v>
      </c>
      <c r="E32" s="225">
        <v>2854.4606003739218</v>
      </c>
      <c r="F32" s="225">
        <v>2984.4572090199972</v>
      </c>
      <c r="G32" s="225">
        <v>2654.9746813713382</v>
      </c>
      <c r="H32" s="225">
        <v>3072.9844141702329</v>
      </c>
      <c r="I32" s="225">
        <v>3299.5371100334341</v>
      </c>
      <c r="J32" s="225">
        <v>3103.898463007833</v>
      </c>
      <c r="K32" s="225">
        <v>2545.790572253919</v>
      </c>
      <c r="L32" s="225">
        <v>2814.759455034135</v>
      </c>
      <c r="M32" s="225">
        <v>2755.7842074629189</v>
      </c>
      <c r="N32" s="225">
        <v>2605.9580752386132</v>
      </c>
      <c r="O32" s="225">
        <v>2555.1069895011592</v>
      </c>
      <c r="P32" s="225">
        <v>2526.3245310196448</v>
      </c>
      <c r="Q32" s="225">
        <v>2592.4305765753961</v>
      </c>
      <c r="R32" s="225">
        <v>2624.612913762332</v>
      </c>
      <c r="S32" s="225">
        <v>2731.2391489386941</v>
      </c>
      <c r="T32" s="225">
        <v>2751.5988863728821</v>
      </c>
      <c r="U32" s="225">
        <v>2656.9654429330631</v>
      </c>
      <c r="V32" s="225">
        <v>2310.0863517013918</v>
      </c>
      <c r="W32" s="225">
        <v>2504.2332069690779</v>
      </c>
      <c r="DA32" s="89" t="s">
        <v>1874</v>
      </c>
    </row>
    <row r="33" spans="1:105" ht="12" customHeight="1" x14ac:dyDescent="0.25">
      <c r="A33" s="55" t="s">
        <v>92</v>
      </c>
      <c r="B33" s="261">
        <v>16.28070075802102</v>
      </c>
      <c r="C33" s="261">
        <v>15.30411619660998</v>
      </c>
      <c r="D33" s="261">
        <v>15.421564016916451</v>
      </c>
      <c r="E33" s="261">
        <v>15.06619163479856</v>
      </c>
      <c r="F33" s="261">
        <v>15.7523296103861</v>
      </c>
      <c r="G33" s="261">
        <v>14.01328059313423</v>
      </c>
      <c r="H33" s="261">
        <v>16.219587010089398</v>
      </c>
      <c r="I33" s="261">
        <v>17.415359805415399</v>
      </c>
      <c r="J33" s="261">
        <v>16.38275513507055</v>
      </c>
      <c r="K33" s="261">
        <v>13.43699353167308</v>
      </c>
      <c r="L33" s="261">
        <v>14.85664414140104</v>
      </c>
      <c r="M33" s="261">
        <v>14.545365582677061</v>
      </c>
      <c r="N33" s="261">
        <v>13.754564960067009</v>
      </c>
      <c r="O33" s="261">
        <v>13.486166719622579</v>
      </c>
      <c r="P33" s="261">
        <v>13.33424938885037</v>
      </c>
      <c r="Q33" s="261">
        <v>13.683165170147779</v>
      </c>
      <c r="R33" s="261">
        <v>13.85302747591941</v>
      </c>
      <c r="S33" s="261">
        <v>14.41581376634975</v>
      </c>
      <c r="T33" s="261">
        <v>14.52327494685392</v>
      </c>
      <c r="U33" s="261">
        <v>14.02378807576588</v>
      </c>
      <c r="V33" s="261">
        <v>12.19291787145578</v>
      </c>
      <c r="W33" s="261">
        <v>13.21764868272486</v>
      </c>
      <c r="DA33" s="67" t="s">
        <v>1875</v>
      </c>
    </row>
    <row r="34" spans="1:105" ht="12" customHeight="1" x14ac:dyDescent="0.25">
      <c r="A34" s="202" t="s">
        <v>93</v>
      </c>
      <c r="B34" s="226">
        <v>23.10353777177972</v>
      </c>
      <c r="C34" s="226">
        <v>21.717690894716949</v>
      </c>
      <c r="D34" s="226">
        <v>21.884358177224861</v>
      </c>
      <c r="E34" s="226">
        <v>21.380058062915399</v>
      </c>
      <c r="F34" s="226">
        <v>22.353739409391181</v>
      </c>
      <c r="G34" s="226">
        <v>19.885898174900071</v>
      </c>
      <c r="H34" s="226">
        <v>23.016812771136401</v>
      </c>
      <c r="I34" s="226">
        <v>24.713704222793961</v>
      </c>
      <c r="J34" s="226">
        <v>23.248360601581901</v>
      </c>
      <c r="K34" s="226">
        <v>19.068103530201121</v>
      </c>
      <c r="L34" s="226">
        <v>21.082694423558159</v>
      </c>
      <c r="M34" s="226">
        <v>20.640966758028679</v>
      </c>
      <c r="N34" s="226">
        <v>19.518761250663339</v>
      </c>
      <c r="O34" s="226">
        <v>19.137883978969001</v>
      </c>
      <c r="P34" s="226">
        <v>18.922301870935069</v>
      </c>
      <c r="Q34" s="226">
        <v>19.417439583505779</v>
      </c>
      <c r="R34" s="226">
        <v>19.658486959520179</v>
      </c>
      <c r="S34" s="226">
        <v>20.457122995625141</v>
      </c>
      <c r="T34" s="226">
        <v>20.609618485818029</v>
      </c>
      <c r="U34" s="226">
        <v>19.90080908232812</v>
      </c>
      <c r="V34" s="226">
        <v>17.302666683594779</v>
      </c>
      <c r="W34" s="226">
        <v>18.75683670710546</v>
      </c>
      <c r="DA34" s="174" t="s">
        <v>1876</v>
      </c>
    </row>
    <row r="35" spans="1:105" ht="12" customHeight="1" x14ac:dyDescent="0.25">
      <c r="A35" s="202" t="s">
        <v>94</v>
      </c>
      <c r="B35" s="226">
        <v>82.211567081165768</v>
      </c>
      <c r="C35" s="226">
        <v>77.280173256405476</v>
      </c>
      <c r="D35" s="226">
        <v>77.873241669195124</v>
      </c>
      <c r="E35" s="226">
        <v>76.078741489779603</v>
      </c>
      <c r="F35" s="226">
        <v>79.543486591685593</v>
      </c>
      <c r="G35" s="226">
        <v>70.761926936226644</v>
      </c>
      <c r="H35" s="226">
        <v>81.902965070580549</v>
      </c>
      <c r="I35" s="226">
        <v>87.941179078558278</v>
      </c>
      <c r="J35" s="226">
        <v>82.726904251809344</v>
      </c>
      <c r="K35" s="226">
        <v>67.851888657439403</v>
      </c>
      <c r="L35" s="226">
        <v>75.020603509959997</v>
      </c>
      <c r="M35" s="226">
        <v>73.44876096510778</v>
      </c>
      <c r="N35" s="226">
        <v>69.45550788590576</v>
      </c>
      <c r="O35" s="226">
        <v>68.100195219901934</v>
      </c>
      <c r="P35" s="226">
        <v>67.333068422646704</v>
      </c>
      <c r="Q35" s="226">
        <v>69.094965136194347</v>
      </c>
      <c r="R35" s="226">
        <v>69.952707474995449</v>
      </c>
      <c r="S35" s="226">
        <v>72.794571812148092</v>
      </c>
      <c r="T35" s="226">
        <v>73.337211357026874</v>
      </c>
      <c r="U35" s="226">
        <v>70.81498586938099</v>
      </c>
      <c r="V35" s="226">
        <v>61.569762899209302</v>
      </c>
      <c r="W35" s="226">
        <v>66.744277625750229</v>
      </c>
      <c r="DA35" s="174" t="s">
        <v>1877</v>
      </c>
    </row>
    <row r="36" spans="1:105" ht="12" customHeight="1" x14ac:dyDescent="0.25">
      <c r="A36" s="202" t="s">
        <v>95</v>
      </c>
      <c r="B36" s="226">
        <v>65.122803032084079</v>
      </c>
      <c r="C36" s="226">
        <v>61.216464786439893</v>
      </c>
      <c r="D36" s="226">
        <v>61.686256067665823</v>
      </c>
      <c r="E36" s="226">
        <v>60.26476653919422</v>
      </c>
      <c r="F36" s="226">
        <v>63.009318441544423</v>
      </c>
      <c r="G36" s="226">
        <v>56.053122372536933</v>
      </c>
      <c r="H36" s="226">
        <v>64.878348040357608</v>
      </c>
      <c r="I36" s="226">
        <v>69.661439221661595</v>
      </c>
      <c r="J36" s="226">
        <v>65.531020540282171</v>
      </c>
      <c r="K36" s="226">
        <v>53.747974126692313</v>
      </c>
      <c r="L36" s="226">
        <v>59.426576565604179</v>
      </c>
      <c r="M36" s="226">
        <v>58.18146233070825</v>
      </c>
      <c r="N36" s="226">
        <v>55.018259840268037</v>
      </c>
      <c r="O36" s="226">
        <v>53.944666878490317</v>
      </c>
      <c r="P36" s="226">
        <v>53.336997555401453</v>
      </c>
      <c r="Q36" s="226">
        <v>54.732660680591117</v>
      </c>
      <c r="R36" s="226">
        <v>55.412109903677639</v>
      </c>
      <c r="S36" s="226">
        <v>57.663255065398992</v>
      </c>
      <c r="T36" s="226">
        <v>58.093099787415703</v>
      </c>
      <c r="U36" s="226">
        <v>56.095152303063507</v>
      </c>
      <c r="V36" s="226">
        <v>48.771671485823113</v>
      </c>
      <c r="W36" s="226">
        <v>52.870594730899462</v>
      </c>
      <c r="DA36" s="174" t="s">
        <v>1878</v>
      </c>
    </row>
    <row r="37" spans="1:105" ht="12" customHeight="1" x14ac:dyDescent="0.25">
      <c r="A37" s="56" t="s">
        <v>96</v>
      </c>
      <c r="B37" s="262">
        <v>37.731509281977573</v>
      </c>
      <c r="C37" s="262">
        <v>36.417163920507043</v>
      </c>
      <c r="D37" s="262">
        <v>37.430975609366612</v>
      </c>
      <c r="E37" s="262">
        <v>37.197118107721558</v>
      </c>
      <c r="F37" s="262">
        <v>39.386835819582537</v>
      </c>
      <c r="G37" s="262">
        <v>35.557035888090333</v>
      </c>
      <c r="H37" s="262">
        <v>40.410199808006659</v>
      </c>
      <c r="I37" s="262">
        <v>38.425857435790157</v>
      </c>
      <c r="J37" s="262">
        <v>34.167444393977547</v>
      </c>
      <c r="K37" s="262">
        <v>28.905856949817679</v>
      </c>
      <c r="L37" s="262">
        <v>30.04351271303775</v>
      </c>
      <c r="M37" s="262">
        <v>28.571933625091368</v>
      </c>
      <c r="N37" s="262">
        <v>26.030822702902508</v>
      </c>
      <c r="O37" s="262">
        <v>25.29486092289017</v>
      </c>
      <c r="P37" s="262">
        <v>24.37592198146714</v>
      </c>
      <c r="Q37" s="262">
        <v>24.70890119438792</v>
      </c>
      <c r="R37" s="262">
        <v>23.305915907514429</v>
      </c>
      <c r="S37" s="262">
        <v>24.77637665259731</v>
      </c>
      <c r="T37" s="262">
        <v>23.895731376155869</v>
      </c>
      <c r="U37" s="262">
        <v>22.551125182704819</v>
      </c>
      <c r="V37" s="262">
        <v>19.298656786918031</v>
      </c>
      <c r="W37" s="262">
        <v>21.360683854527391</v>
      </c>
      <c r="DA37" s="68" t="s">
        <v>1879</v>
      </c>
    </row>
    <row r="38" spans="1:105" ht="12" customHeight="1" x14ac:dyDescent="0.25">
      <c r="A38" s="37" t="s">
        <v>160</v>
      </c>
      <c r="B38" s="228">
        <v>0.1177855601329918</v>
      </c>
      <c r="C38" s="228">
        <v>0.12273332156601</v>
      </c>
      <c r="D38" s="228">
        <v>9.3343406679870039E-2</v>
      </c>
      <c r="E38" s="228">
        <v>8.9236130811339298E-2</v>
      </c>
      <c r="F38" s="228">
        <v>7.5031927781689281E-2</v>
      </c>
      <c r="G38" s="228">
        <v>7.1570487659584098E-2</v>
      </c>
      <c r="H38" s="228">
        <v>8.8566763770359547E-2</v>
      </c>
      <c r="I38" s="228">
        <v>9.7047715703553708E-2</v>
      </c>
      <c r="J38" s="228">
        <v>7.3649666339426975E-2</v>
      </c>
      <c r="K38" s="228">
        <v>8.8972141613473527E-2</v>
      </c>
      <c r="L38" s="228">
        <v>9.651839422926195E-2</v>
      </c>
      <c r="M38" s="228">
        <v>6.1057399677449498E-2</v>
      </c>
      <c r="N38" s="228">
        <v>6.3685862908308563E-2</v>
      </c>
      <c r="O38" s="228">
        <v>8.4896831039062495E-2</v>
      </c>
      <c r="P38" s="228">
        <v>6.6737928255171899E-2</v>
      </c>
      <c r="Q38" s="228">
        <v>8.8611637728234618E-2</v>
      </c>
      <c r="R38" s="228">
        <v>0.17429015781535059</v>
      </c>
      <c r="S38" s="228">
        <v>0.36964760174052819</v>
      </c>
      <c r="T38" s="228">
        <v>0.38827701300659639</v>
      </c>
      <c r="U38" s="228">
        <v>0.33280646904853789</v>
      </c>
      <c r="V38" s="228">
        <v>0.1740929429865786</v>
      </c>
      <c r="W38" s="228">
        <v>5.6647111708955478E-2</v>
      </c>
      <c r="DA38" s="69" t="s">
        <v>1880</v>
      </c>
    </row>
    <row r="39" spans="1:105" ht="12" customHeight="1" x14ac:dyDescent="0.25">
      <c r="A39" s="37" t="s">
        <v>162</v>
      </c>
      <c r="B39" s="228">
        <v>8.7147213167174407</v>
      </c>
      <c r="C39" s="228">
        <v>8.3464367191471212</v>
      </c>
      <c r="D39" s="228">
        <v>7.4477903841968507</v>
      </c>
      <c r="E39" s="228">
        <v>6.8572573042166036</v>
      </c>
      <c r="F39" s="228">
        <v>6.951968495522828</v>
      </c>
      <c r="G39" s="228">
        <v>6.4132807693502452</v>
      </c>
      <c r="H39" s="228">
        <v>7.2297932058183676</v>
      </c>
      <c r="I39" s="228">
        <v>9.3595159466390481</v>
      </c>
      <c r="J39" s="228">
        <v>9.5925769523008331</v>
      </c>
      <c r="K39" s="228">
        <v>7.8839667455111506</v>
      </c>
      <c r="L39" s="228">
        <v>9.8477234431068013</v>
      </c>
      <c r="M39" s="228">
        <v>9.794788664385699</v>
      </c>
      <c r="N39" s="228">
        <v>9.688441896465001</v>
      </c>
      <c r="O39" s="228">
        <v>9.9881333959534579</v>
      </c>
      <c r="P39" s="228">
        <v>9.8879081347683311</v>
      </c>
      <c r="Q39" s="228">
        <v>9.5808493177059795</v>
      </c>
      <c r="R39" s="228">
        <v>10.109838875584741</v>
      </c>
      <c r="S39" s="228">
        <v>11.829521230721239</v>
      </c>
      <c r="T39" s="228">
        <v>11.746484352123289</v>
      </c>
      <c r="U39" s="228">
        <v>12.349041391571211</v>
      </c>
      <c r="V39" s="228">
        <v>11.993972349969919</v>
      </c>
      <c r="W39" s="228">
        <v>13.30553732685018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28.899002405127131</v>
      </c>
      <c r="C42" s="228">
        <v>27.947993879793898</v>
      </c>
      <c r="D42" s="228">
        <v>29.889841818489881</v>
      </c>
      <c r="E42" s="228">
        <v>30.250624672693611</v>
      </c>
      <c r="F42" s="228">
        <v>32.359835396278029</v>
      </c>
      <c r="G42" s="228">
        <v>29.072184631080489</v>
      </c>
      <c r="H42" s="228">
        <v>33.091839838417933</v>
      </c>
      <c r="I42" s="228">
        <v>28.96929377344755</v>
      </c>
      <c r="J42" s="228">
        <v>24.501217775337281</v>
      </c>
      <c r="K42" s="228">
        <v>20.932918062693052</v>
      </c>
      <c r="L42" s="228">
        <v>20.099270875701691</v>
      </c>
      <c r="M42" s="228">
        <v>18.716087561028221</v>
      </c>
      <c r="N42" s="228">
        <v>16.278694943529199</v>
      </c>
      <c r="O42" s="228">
        <v>15.221830695897649</v>
      </c>
      <c r="P42" s="228">
        <v>14.42127591844363</v>
      </c>
      <c r="Q42" s="228">
        <v>15.0394402389537</v>
      </c>
      <c r="R42" s="228">
        <v>13.021786874114341</v>
      </c>
      <c r="S42" s="228">
        <v>12.57720782013555</v>
      </c>
      <c r="T42" s="228">
        <v>11.76097001102598</v>
      </c>
      <c r="U42" s="228">
        <v>9.8692773220850789</v>
      </c>
      <c r="V42" s="228">
        <v>7.1305914939615356</v>
      </c>
      <c r="W42" s="228">
        <v>7.9984994159682552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199.80854878525562</v>
      </c>
      <c r="C43" s="263">
        <f t="shared" si="1"/>
        <v>191.83784771192387</v>
      </c>
      <c r="D43" s="263">
        <f t="shared" si="1"/>
        <v>196.35833418936306</v>
      </c>
      <c r="E43" s="263">
        <f t="shared" si="1"/>
        <v>194.36189480241683</v>
      </c>
      <c r="F43" s="263">
        <f t="shared" si="1"/>
        <v>205.19072179116176</v>
      </c>
      <c r="G43" s="263">
        <f t="shared" si="1"/>
        <v>184.7803658367115</v>
      </c>
      <c r="H43" s="263">
        <f t="shared" si="1"/>
        <v>210.70720671665578</v>
      </c>
      <c r="I43" s="263">
        <f t="shared" si="1"/>
        <v>205.70153782961714</v>
      </c>
      <c r="J43" s="263">
        <f t="shared" si="1"/>
        <v>184.94721682516769</v>
      </c>
      <c r="K43" s="263">
        <f t="shared" si="1"/>
        <v>155.30367128245754</v>
      </c>
      <c r="L43" s="263">
        <f t="shared" si="1"/>
        <v>162.83380603918533</v>
      </c>
      <c r="M43" s="263">
        <f t="shared" si="1"/>
        <v>155.78776837397987</v>
      </c>
      <c r="N43" s="263">
        <f t="shared" si="1"/>
        <v>142.71800814436796</v>
      </c>
      <c r="O43" s="263">
        <f t="shared" si="1"/>
        <v>138.32183996479051</v>
      </c>
      <c r="P43" s="263">
        <f t="shared" si="1"/>
        <v>134.14751575884529</v>
      </c>
      <c r="Q43" s="263">
        <f t="shared" si="1"/>
        <v>137.13272270270991</v>
      </c>
      <c r="R43" s="263">
        <f t="shared" si="1"/>
        <v>131.22409899790219</v>
      </c>
      <c r="S43" s="263">
        <f t="shared" si="1"/>
        <v>136.07927514210797</v>
      </c>
      <c r="T43" s="263">
        <f t="shared" si="1"/>
        <v>132.91559863250058</v>
      </c>
      <c r="U43" s="263">
        <f t="shared" si="1"/>
        <v>124.16519583429132</v>
      </c>
      <c r="V43" s="263">
        <f t="shared" si="1"/>
        <v>103.9864285023998</v>
      </c>
      <c r="W43" s="263">
        <f t="shared" si="1"/>
        <v>114.28497561012762</v>
      </c>
      <c r="DA43" s="70"/>
    </row>
    <row r="44" spans="1:105" ht="12" customHeight="1" x14ac:dyDescent="0.25">
      <c r="A44" s="60" t="s">
        <v>1886</v>
      </c>
      <c r="B44" s="264">
        <v>70.11389920208731</v>
      </c>
      <c r="C44" s="264">
        <v>65.502117997320752</v>
      </c>
      <c r="D44" s="264">
        <v>65.696047577116289</v>
      </c>
      <c r="E44" s="264">
        <v>63.925439776227819</v>
      </c>
      <c r="F44" s="264">
        <v>66.63581712414566</v>
      </c>
      <c r="G44" s="264">
        <v>59.0528013115307</v>
      </c>
      <c r="H44" s="264">
        <v>68.670398002825266</v>
      </c>
      <c r="I44" s="264">
        <v>75.813967079139246</v>
      </c>
      <c r="J44" s="264">
        <v>72.182949752854896</v>
      </c>
      <c r="K44" s="264">
        <v>58.837643234046823</v>
      </c>
      <c r="L44" s="264">
        <v>65.946165133407746</v>
      </c>
      <c r="M44" s="264">
        <v>64.931502383325338</v>
      </c>
      <c r="N44" s="264">
        <v>61.863409388219779</v>
      </c>
      <c r="O44" s="264">
        <v>60.81436731687289</v>
      </c>
      <c r="P44" s="264">
        <v>60.394416968413147</v>
      </c>
      <c r="Q44" s="264">
        <v>62.033582964886968</v>
      </c>
      <c r="R44" s="264">
        <v>63.570636774491213</v>
      </c>
      <c r="S44" s="264">
        <v>66.18119211879565</v>
      </c>
      <c r="T44" s="264">
        <v>67.099582358900861</v>
      </c>
      <c r="U44" s="264">
        <v>65.199834144739995</v>
      </c>
      <c r="V44" s="264">
        <v>57.069114312448299</v>
      </c>
      <c r="W44" s="264">
        <v>61.70540876931809</v>
      </c>
      <c r="DA44" s="72" t="s">
        <v>1887</v>
      </c>
    </row>
    <row r="45" spans="1:105" ht="12" customHeight="1" x14ac:dyDescent="0.25">
      <c r="A45" s="64" t="s">
        <v>30</v>
      </c>
      <c r="B45" s="231">
        <v>4.9695308248991878</v>
      </c>
      <c r="C45" s="231">
        <v>4.3865935791470827</v>
      </c>
      <c r="D45" s="231">
        <v>3.9108756542330259</v>
      </c>
      <c r="E45" s="231">
        <v>3.7106386219644958</v>
      </c>
      <c r="F45" s="231">
        <v>3.0621102564704841</v>
      </c>
      <c r="G45" s="231">
        <v>2.961307373073673</v>
      </c>
      <c r="H45" s="231">
        <v>4.1234349212343453</v>
      </c>
      <c r="I45" s="231">
        <v>4.0805091961641411</v>
      </c>
      <c r="J45" s="231">
        <v>3.718241280817169</v>
      </c>
      <c r="K45" s="231">
        <v>3.2149215068829529</v>
      </c>
      <c r="L45" s="231">
        <v>3.6096213156908701</v>
      </c>
      <c r="M45" s="231">
        <v>3.166967404088977</v>
      </c>
      <c r="N45" s="231">
        <v>2.823079537480075</v>
      </c>
      <c r="O45" s="231">
        <v>2.481226006750497</v>
      </c>
      <c r="P45" s="231">
        <v>2.6263173378223978</v>
      </c>
      <c r="Q45" s="231">
        <v>2.8907385203903031</v>
      </c>
      <c r="R45" s="231">
        <v>2.8974465687868629</v>
      </c>
      <c r="S45" s="231">
        <v>2.7336008972666059</v>
      </c>
      <c r="T45" s="231">
        <v>2.665334104997362</v>
      </c>
      <c r="U45" s="231">
        <v>2.463200166141406</v>
      </c>
      <c r="V45" s="231">
        <v>1.8888712648173609</v>
      </c>
      <c r="W45" s="231">
        <v>1.912170200062365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0.49305810281742141</v>
      </c>
      <c r="C47" s="231">
        <v>0.51180243895547939</v>
      </c>
      <c r="D47" s="231">
        <v>0.60038346526667308</v>
      </c>
      <c r="E47" s="231">
        <v>0.70059608834754683</v>
      </c>
      <c r="F47" s="231">
        <v>0.79464243742223906</v>
      </c>
      <c r="G47" s="231">
        <v>0.79676839899944563</v>
      </c>
      <c r="H47" s="231">
        <v>0.95685631868353238</v>
      </c>
      <c r="I47" s="231">
        <v>0.94608903899582208</v>
      </c>
      <c r="J47" s="231">
        <v>0.89139761886770263</v>
      </c>
      <c r="K47" s="231">
        <v>0.62037673117107517</v>
      </c>
      <c r="L47" s="231">
        <v>0.79745762741140147</v>
      </c>
      <c r="M47" s="231">
        <v>0.8184628440166678</v>
      </c>
      <c r="N47" s="231">
        <v>0.66074486963455981</v>
      </c>
      <c r="O47" s="231">
        <v>0.66428551664975499</v>
      </c>
      <c r="P47" s="231">
        <v>0.62949025826828275</v>
      </c>
      <c r="Q47" s="231">
        <v>0.55961042762282376</v>
      </c>
      <c r="R47" s="231">
        <v>0.5484193755488489</v>
      </c>
      <c r="S47" s="231">
        <v>0.56350132184169621</v>
      </c>
      <c r="T47" s="231">
        <v>0.53030584101550327</v>
      </c>
      <c r="U47" s="231">
        <v>0.41925232835868698</v>
      </c>
      <c r="V47" s="231">
        <v>0.26204895104224551</v>
      </c>
      <c r="W47" s="231">
        <v>0.25793883207186552</v>
      </c>
      <c r="DA47" s="73" t="s">
        <v>1890</v>
      </c>
    </row>
    <row r="48" spans="1:105" ht="12" customHeight="1" x14ac:dyDescent="0.25">
      <c r="A48" s="64" t="s">
        <v>160</v>
      </c>
      <c r="B48" s="231">
        <v>0.12663846433534409</v>
      </c>
      <c r="C48" s="231">
        <v>0.14318557602074569</v>
      </c>
      <c r="D48" s="231">
        <v>0.11152133825299849</v>
      </c>
      <c r="E48" s="231">
        <v>0.11074502541008389</v>
      </c>
      <c r="F48" s="231">
        <v>9.5331301866691406E-2</v>
      </c>
      <c r="G48" s="231">
        <v>9.5730355150224683E-2</v>
      </c>
      <c r="H48" s="231">
        <v>0.11150440176874141</v>
      </c>
      <c r="I48" s="231">
        <v>9.1830920621338782E-2</v>
      </c>
      <c r="J48" s="231">
        <v>6.0631551416961353E-2</v>
      </c>
      <c r="K48" s="231">
        <v>7.864851513880837E-2</v>
      </c>
      <c r="L48" s="231">
        <v>7.4794018316148389E-2</v>
      </c>
      <c r="M48" s="231">
        <v>4.399610334278433E-2</v>
      </c>
      <c r="N48" s="231">
        <v>4.222918903128306E-2</v>
      </c>
      <c r="O48" s="231">
        <v>5.5626528731094187E-2</v>
      </c>
      <c r="P48" s="231">
        <v>4.1214056089280249E-2</v>
      </c>
      <c r="Q48" s="231">
        <v>5.1457436588632582E-2</v>
      </c>
      <c r="R48" s="231">
        <v>8.6917398200615212E-2</v>
      </c>
      <c r="S48" s="231">
        <v>0.1894320527868171</v>
      </c>
      <c r="T48" s="231">
        <v>0.1793695891755003</v>
      </c>
      <c r="U48" s="231">
        <v>0.14362205493579661</v>
      </c>
      <c r="V48" s="231">
        <v>7.1243666994030022E-2</v>
      </c>
      <c r="W48" s="231">
        <v>2.4323083181436209E-2</v>
      </c>
      <c r="DA48" s="73" t="s">
        <v>1891</v>
      </c>
    </row>
    <row r="49" spans="1:105" ht="12" customHeight="1" x14ac:dyDescent="0.25">
      <c r="A49" s="64" t="s">
        <v>70</v>
      </c>
      <c r="B49" s="231">
        <v>3.7283556090259031</v>
      </c>
      <c r="C49" s="231">
        <v>3.579634273326525</v>
      </c>
      <c r="D49" s="231">
        <v>3.2989009723693798</v>
      </c>
      <c r="E49" s="231">
        <v>3.287686214122036</v>
      </c>
      <c r="F49" s="231">
        <v>3.5660291461507172</v>
      </c>
      <c r="G49" s="231">
        <v>3.024270702349412</v>
      </c>
      <c r="H49" s="231">
        <v>3.294572287811484</v>
      </c>
      <c r="I49" s="231">
        <v>2.3107151094360292</v>
      </c>
      <c r="J49" s="231">
        <v>2.171986667540541</v>
      </c>
      <c r="K49" s="231">
        <v>1.5390975903542301</v>
      </c>
      <c r="L49" s="231">
        <v>1.758929215319472</v>
      </c>
      <c r="M49" s="231">
        <v>1.658266038794979</v>
      </c>
      <c r="N49" s="231">
        <v>1.4304265534287459</v>
      </c>
      <c r="O49" s="231">
        <v>1.2688923643841949</v>
      </c>
      <c r="P49" s="231">
        <v>1.235164962469115</v>
      </c>
      <c r="Q49" s="231">
        <v>1.1009881614965691</v>
      </c>
      <c r="R49" s="231">
        <v>1.4629113859308549</v>
      </c>
      <c r="S49" s="231">
        <v>1.365817668250177</v>
      </c>
      <c r="T49" s="231">
        <v>1.150211585035265</v>
      </c>
      <c r="U49" s="231">
        <v>1.084867051345894</v>
      </c>
      <c r="V49" s="231">
        <v>0.9988661167477354</v>
      </c>
      <c r="W49" s="231">
        <v>1.087836689992314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2.501799821118339E-2</v>
      </c>
      <c r="T50" s="231">
        <v>0.30752599934945413</v>
      </c>
      <c r="U50" s="231">
        <v>0.2735877396754603</v>
      </c>
      <c r="V50" s="231">
        <v>1.22745130918172E-2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9.3697302403918403</v>
      </c>
      <c r="C51" s="231">
        <v>9.7372851488340597</v>
      </c>
      <c r="D51" s="231">
        <v>8.898191958238943</v>
      </c>
      <c r="E51" s="231">
        <v>8.5100858530550827</v>
      </c>
      <c r="F51" s="231">
        <v>8.832775950295515</v>
      </c>
      <c r="G51" s="231">
        <v>8.5781956474596068</v>
      </c>
      <c r="H51" s="231">
        <v>9.1022154588003783</v>
      </c>
      <c r="I51" s="231">
        <v>8.8563956371256634</v>
      </c>
      <c r="J51" s="231">
        <v>7.8970191124033731</v>
      </c>
      <c r="K51" s="231">
        <v>6.9691733467759533</v>
      </c>
      <c r="L51" s="231">
        <v>7.6311962445888826</v>
      </c>
      <c r="M51" s="231">
        <v>7.0578265136666616</v>
      </c>
      <c r="N51" s="231">
        <v>6.4242678921297403</v>
      </c>
      <c r="O51" s="231">
        <v>6.5444750118454111</v>
      </c>
      <c r="P51" s="231">
        <v>6.1062848537017818</v>
      </c>
      <c r="Q51" s="231">
        <v>5.5636704034645206</v>
      </c>
      <c r="R51" s="231">
        <v>5.0417126377509396</v>
      </c>
      <c r="S51" s="231">
        <v>6.062234624732497</v>
      </c>
      <c r="T51" s="231">
        <v>5.4264404070219889</v>
      </c>
      <c r="U51" s="231">
        <v>5.3292074105867178</v>
      </c>
      <c r="V51" s="231">
        <v>4.9082665694423708</v>
      </c>
      <c r="W51" s="231">
        <v>5.7131190172140291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51.426585960617622</v>
      </c>
      <c r="C53" s="231">
        <v>47.143616981036857</v>
      </c>
      <c r="D53" s="231">
        <v>48.876174188755257</v>
      </c>
      <c r="E53" s="231">
        <v>47.605687973328571</v>
      </c>
      <c r="F53" s="231">
        <v>50.284928031940012</v>
      </c>
      <c r="G53" s="231">
        <v>43.596528834498343</v>
      </c>
      <c r="H53" s="231">
        <v>51.081814614526778</v>
      </c>
      <c r="I53" s="231">
        <v>49.965141979756233</v>
      </c>
      <c r="J53" s="231">
        <v>47.790942505042771</v>
      </c>
      <c r="K53" s="231">
        <v>39.351883016950943</v>
      </c>
      <c r="L53" s="231">
        <v>42.907486034535317</v>
      </c>
      <c r="M53" s="231">
        <v>43.341894468353097</v>
      </c>
      <c r="N53" s="231">
        <v>42.766302211809837</v>
      </c>
      <c r="O53" s="231">
        <v>42.951706345584448</v>
      </c>
      <c r="P53" s="231">
        <v>45.041221999424408</v>
      </c>
      <c r="Q53" s="231">
        <v>46.768292869896719</v>
      </c>
      <c r="R53" s="231">
        <v>48.436535117014401</v>
      </c>
      <c r="S53" s="231">
        <v>50.672183329398621</v>
      </c>
      <c r="T53" s="231">
        <v>52.552789423201432</v>
      </c>
      <c r="U53" s="231">
        <v>51.445635868018741</v>
      </c>
      <c r="V53" s="231">
        <v>45.42114400826113</v>
      </c>
      <c r="W53" s="231">
        <v>48.79017966902753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9.5632851970400203</v>
      </c>
      <c r="J54" s="231">
        <v>9.6527310167663796</v>
      </c>
      <c r="K54" s="231">
        <v>7.0635425267728582</v>
      </c>
      <c r="L54" s="231">
        <v>9.1666806775456475</v>
      </c>
      <c r="M54" s="231">
        <v>8.8440890110621684</v>
      </c>
      <c r="N54" s="231">
        <v>7.7163591347055416</v>
      </c>
      <c r="O54" s="231">
        <v>6.8481555429274827</v>
      </c>
      <c r="P54" s="231">
        <v>4.714723500637886</v>
      </c>
      <c r="Q54" s="231">
        <v>5.0988251454274014</v>
      </c>
      <c r="R54" s="231">
        <v>5.0966942912586832</v>
      </c>
      <c r="S54" s="231">
        <v>4.5694042263080483</v>
      </c>
      <c r="T54" s="231">
        <v>4.2876054091043594</v>
      </c>
      <c r="U54" s="231">
        <v>4.0404615256772978</v>
      </c>
      <c r="V54" s="231">
        <v>3.5063992220516069</v>
      </c>
      <c r="W54" s="231">
        <v>3.919841277768549</v>
      </c>
      <c r="DA54" s="73" t="s">
        <v>1897</v>
      </c>
    </row>
    <row r="55" spans="1:105" ht="12" customHeight="1" x14ac:dyDescent="0.25">
      <c r="A55" s="60" t="s">
        <v>1898</v>
      </c>
      <c r="B55" s="264">
        <v>129.69464958316831</v>
      </c>
      <c r="C55" s="264">
        <v>126.3357297146031</v>
      </c>
      <c r="D55" s="264">
        <v>130.66228661224679</v>
      </c>
      <c r="E55" s="264">
        <v>130.43645502618901</v>
      </c>
      <c r="F55" s="264">
        <v>138.5549046670161</v>
      </c>
      <c r="G55" s="264">
        <v>125.7275645251808</v>
      </c>
      <c r="H55" s="264">
        <v>142.03680871383051</v>
      </c>
      <c r="I55" s="264">
        <v>129.88757075047789</v>
      </c>
      <c r="J55" s="264">
        <v>112.7642670723128</v>
      </c>
      <c r="K55" s="264">
        <v>96.46602804841072</v>
      </c>
      <c r="L55" s="264">
        <v>96.887640905777573</v>
      </c>
      <c r="M55" s="264">
        <v>90.856265990654535</v>
      </c>
      <c r="N55" s="264">
        <v>80.854598756148164</v>
      </c>
      <c r="O55" s="264">
        <v>77.507472647917638</v>
      </c>
      <c r="P55" s="264">
        <v>73.753098790432134</v>
      </c>
      <c r="Q55" s="264">
        <v>75.099139737822952</v>
      </c>
      <c r="R55" s="264">
        <v>67.653462223410983</v>
      </c>
      <c r="S55" s="264">
        <v>69.898083023312324</v>
      </c>
      <c r="T55" s="264">
        <v>65.816016273599701</v>
      </c>
      <c r="U55" s="264">
        <v>58.965361689551322</v>
      </c>
      <c r="V55" s="264">
        <v>46.917314189951497</v>
      </c>
      <c r="W55" s="264">
        <v>52.579566840809527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2356.8760127835485</v>
      </c>
      <c r="C56" s="263">
        <f t="shared" si="2"/>
        <v>2211.9583228564093</v>
      </c>
      <c r="D56" s="263">
        <f t="shared" si="2"/>
        <v>2226.2314930789767</v>
      </c>
      <c r="E56" s="263">
        <f t="shared" si="2"/>
        <v>2172.6719219852389</v>
      </c>
      <c r="F56" s="263">
        <f t="shared" si="2"/>
        <v>2269.8489271849817</v>
      </c>
      <c r="G56" s="263">
        <f t="shared" si="2"/>
        <v>2017.2903001380109</v>
      </c>
      <c r="H56" s="263">
        <f t="shared" si="2"/>
        <v>2337.6909522585534</v>
      </c>
      <c r="I56" s="263">
        <f t="shared" si="2"/>
        <v>2528.2550701471419</v>
      </c>
      <c r="J56" s="263">
        <f t="shared" si="2"/>
        <v>2385.8609027085631</v>
      </c>
      <c r="K56" s="263">
        <f t="shared" si="2"/>
        <v>1953.6504628831094</v>
      </c>
      <c r="L56" s="263">
        <f t="shared" si="2"/>
        <v>2167.7300674133608</v>
      </c>
      <c r="M56" s="263">
        <f t="shared" si="2"/>
        <v>2125.5032185171099</v>
      </c>
      <c r="N56" s="263">
        <f t="shared" si="2"/>
        <v>2013.9144184699312</v>
      </c>
      <c r="O56" s="263">
        <f t="shared" si="2"/>
        <v>1975.9019507986716</v>
      </c>
      <c r="P56" s="263">
        <f t="shared" si="2"/>
        <v>1955.9663606390716</v>
      </c>
      <c r="Q56" s="263">
        <f t="shared" si="2"/>
        <v>2007.7718749694341</v>
      </c>
      <c r="R56" s="263">
        <f t="shared" si="2"/>
        <v>2039.3325863744974</v>
      </c>
      <c r="S56" s="263">
        <f t="shared" si="2"/>
        <v>2122.0358534570714</v>
      </c>
      <c r="T56" s="263">
        <f t="shared" si="2"/>
        <v>2141.6100788632698</v>
      </c>
      <c r="U56" s="263">
        <f t="shared" si="2"/>
        <v>2071.2295681091796</v>
      </c>
      <c r="V56" s="263">
        <f t="shared" si="2"/>
        <v>1803.7627727529748</v>
      </c>
      <c r="W56" s="263">
        <f t="shared" si="2"/>
        <v>1953.9172063675412</v>
      </c>
      <c r="DA56" s="70"/>
    </row>
    <row r="57" spans="1:105" ht="12" customHeight="1" x14ac:dyDescent="0.25">
      <c r="A57" s="60" t="s">
        <v>1901</v>
      </c>
      <c r="B57" s="264">
        <v>2103.4169760626201</v>
      </c>
      <c r="C57" s="264">
        <v>1965.0635399196231</v>
      </c>
      <c r="D57" s="264">
        <v>1970.881427313489</v>
      </c>
      <c r="E57" s="264">
        <v>1917.7631932868339</v>
      </c>
      <c r="F57" s="264">
        <v>1999.07451372437</v>
      </c>
      <c r="G57" s="264">
        <v>1771.5840393459209</v>
      </c>
      <c r="H57" s="264">
        <v>2060.1119400847592</v>
      </c>
      <c r="I57" s="264">
        <v>2274.4190123741769</v>
      </c>
      <c r="J57" s="264">
        <v>2165.4884925856468</v>
      </c>
      <c r="K57" s="264">
        <v>1765.129297021404</v>
      </c>
      <c r="L57" s="264">
        <v>1978.384954002232</v>
      </c>
      <c r="M57" s="264">
        <v>1947.9450714997611</v>
      </c>
      <c r="N57" s="264">
        <v>1855.9022816465931</v>
      </c>
      <c r="O57" s="264">
        <v>1824.4310195061871</v>
      </c>
      <c r="P57" s="264">
        <v>1811.8325090523949</v>
      </c>
      <c r="Q57" s="264">
        <v>1861.00748894661</v>
      </c>
      <c r="R57" s="264">
        <v>1907.119103234736</v>
      </c>
      <c r="S57" s="264">
        <v>1985.4357635638689</v>
      </c>
      <c r="T57" s="264">
        <v>2012.987470767026</v>
      </c>
      <c r="U57" s="264">
        <v>1955.995024342199</v>
      </c>
      <c r="V57" s="264">
        <v>1712.0734293734499</v>
      </c>
      <c r="W57" s="264">
        <v>1851.162263079543</v>
      </c>
      <c r="DA57" s="72" t="s">
        <v>1902</v>
      </c>
    </row>
    <row r="58" spans="1:105" ht="12" customHeight="1" x14ac:dyDescent="0.25">
      <c r="A58" s="64" t="s">
        <v>30</v>
      </c>
      <c r="B58" s="231">
        <v>149.08592474697559</v>
      </c>
      <c r="C58" s="231">
        <v>131.5978073744125</v>
      </c>
      <c r="D58" s="231">
        <v>117.32626962699079</v>
      </c>
      <c r="E58" s="231">
        <v>111.3191586589349</v>
      </c>
      <c r="F58" s="231">
        <v>91.863307694114511</v>
      </c>
      <c r="G58" s="231">
        <v>88.839221192210204</v>
      </c>
      <c r="H58" s="231">
        <v>123.70304763703049</v>
      </c>
      <c r="I58" s="231">
        <v>122.4152758849242</v>
      </c>
      <c r="J58" s="231">
        <v>111.5472384245151</v>
      </c>
      <c r="K58" s="231">
        <v>96.447645206488559</v>
      </c>
      <c r="L58" s="231">
        <v>108.2886394707261</v>
      </c>
      <c r="M58" s="231">
        <v>95.009022122669336</v>
      </c>
      <c r="N58" s="231">
        <v>84.692386124402233</v>
      </c>
      <c r="O58" s="231">
        <v>74.43678020251491</v>
      </c>
      <c r="P58" s="231">
        <v>78.789520134671932</v>
      </c>
      <c r="Q58" s="231">
        <v>86.722155611709113</v>
      </c>
      <c r="R58" s="231">
        <v>86.923397063605876</v>
      </c>
      <c r="S58" s="231">
        <v>82.008026917998208</v>
      </c>
      <c r="T58" s="231">
        <v>79.960023149920858</v>
      </c>
      <c r="U58" s="231">
        <v>73.896004984242154</v>
      </c>
      <c r="V58" s="231">
        <v>56.666137944520841</v>
      </c>
      <c r="W58" s="231">
        <v>57.36510600187097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14.791743084522651</v>
      </c>
      <c r="C60" s="231">
        <v>15.354073168664391</v>
      </c>
      <c r="D60" s="231">
        <v>18.011503958000201</v>
      </c>
      <c r="E60" s="231">
        <v>21.017882650426401</v>
      </c>
      <c r="F60" s="231">
        <v>23.83927312266718</v>
      </c>
      <c r="G60" s="231">
        <v>23.90305196998337</v>
      </c>
      <c r="H60" s="231">
        <v>28.705689560505991</v>
      </c>
      <c r="I60" s="231">
        <v>28.382671169874669</v>
      </c>
      <c r="J60" s="231">
        <v>26.741928566031081</v>
      </c>
      <c r="K60" s="231">
        <v>18.61130193513225</v>
      </c>
      <c r="L60" s="231">
        <v>23.923728822342039</v>
      </c>
      <c r="M60" s="231">
        <v>24.55388532050004</v>
      </c>
      <c r="N60" s="231">
        <v>19.822346089036792</v>
      </c>
      <c r="O60" s="231">
        <v>19.928565499492649</v>
      </c>
      <c r="P60" s="231">
        <v>18.884707748048481</v>
      </c>
      <c r="Q60" s="231">
        <v>16.78831282868471</v>
      </c>
      <c r="R60" s="231">
        <v>16.452581266465462</v>
      </c>
      <c r="S60" s="231">
        <v>16.905039655250889</v>
      </c>
      <c r="T60" s="231">
        <v>15.909175230465101</v>
      </c>
      <c r="U60" s="231">
        <v>12.5775698507606</v>
      </c>
      <c r="V60" s="231">
        <v>7.8614685312673682</v>
      </c>
      <c r="W60" s="231">
        <v>7.7381649621559649</v>
      </c>
      <c r="DA60" s="73" t="s">
        <v>1905</v>
      </c>
    </row>
    <row r="61" spans="1:105" ht="12" customHeight="1" x14ac:dyDescent="0.25">
      <c r="A61" s="64" t="s">
        <v>160</v>
      </c>
      <c r="B61" s="231">
        <v>3.7991539300603239</v>
      </c>
      <c r="C61" s="231">
        <v>4.2955672806223726</v>
      </c>
      <c r="D61" s="231">
        <v>3.3456401475899562</v>
      </c>
      <c r="E61" s="231">
        <v>3.322350762302515</v>
      </c>
      <c r="F61" s="231">
        <v>2.8599390560007429</v>
      </c>
      <c r="G61" s="231">
        <v>2.8719106545067401</v>
      </c>
      <c r="H61" s="231">
        <v>3.3451320530622439</v>
      </c>
      <c r="I61" s="231">
        <v>2.7549276186401639</v>
      </c>
      <c r="J61" s="231">
        <v>1.81894654250884</v>
      </c>
      <c r="K61" s="231">
        <v>2.3594554541642512</v>
      </c>
      <c r="L61" s="231">
        <v>2.2438205494844512</v>
      </c>
      <c r="M61" s="231">
        <v>1.3198831002835301</v>
      </c>
      <c r="N61" s="231">
        <v>1.2668756709384921</v>
      </c>
      <c r="O61" s="231">
        <v>1.668795861932826</v>
      </c>
      <c r="P61" s="231">
        <v>1.236421682678408</v>
      </c>
      <c r="Q61" s="231">
        <v>1.543723097658978</v>
      </c>
      <c r="R61" s="231">
        <v>2.6075219460184562</v>
      </c>
      <c r="S61" s="231">
        <v>5.6829615836045138</v>
      </c>
      <c r="T61" s="231">
        <v>5.381087675265011</v>
      </c>
      <c r="U61" s="231">
        <v>4.3086616480738966</v>
      </c>
      <c r="V61" s="231">
        <v>2.1373100098209008</v>
      </c>
      <c r="W61" s="231">
        <v>0.72969249544308623</v>
      </c>
      <c r="DA61" s="73" t="s">
        <v>1906</v>
      </c>
    </row>
    <row r="62" spans="1:105" ht="12" customHeight="1" x14ac:dyDescent="0.25">
      <c r="A62" s="64" t="s">
        <v>70</v>
      </c>
      <c r="B62" s="231">
        <v>111.85066827077711</v>
      </c>
      <c r="C62" s="231">
        <v>107.3890281997958</v>
      </c>
      <c r="D62" s="231">
        <v>98.967029171081435</v>
      </c>
      <c r="E62" s="231">
        <v>98.630586423661057</v>
      </c>
      <c r="F62" s="231">
        <v>106.9808743845215</v>
      </c>
      <c r="G62" s="231">
        <v>90.728121070482331</v>
      </c>
      <c r="H62" s="231">
        <v>98.837168634344593</v>
      </c>
      <c r="I62" s="231">
        <v>69.321453283080857</v>
      </c>
      <c r="J62" s="231">
        <v>65.159600026216253</v>
      </c>
      <c r="K62" s="231">
        <v>46.172927710626908</v>
      </c>
      <c r="L62" s="231">
        <v>52.767876459584151</v>
      </c>
      <c r="M62" s="231">
        <v>49.747981163849403</v>
      </c>
      <c r="N62" s="231">
        <v>42.912796602862372</v>
      </c>
      <c r="O62" s="231">
        <v>38.066770931525838</v>
      </c>
      <c r="P62" s="231">
        <v>37.054948874073439</v>
      </c>
      <c r="Q62" s="231">
        <v>33.029644844897092</v>
      </c>
      <c r="R62" s="231">
        <v>43.887341577925653</v>
      </c>
      <c r="S62" s="231">
        <v>40.97453004750534</v>
      </c>
      <c r="T62" s="231">
        <v>34.506347551057956</v>
      </c>
      <c r="U62" s="231">
        <v>32.54601154037681</v>
      </c>
      <c r="V62" s="231">
        <v>29.965983502432071</v>
      </c>
      <c r="W62" s="231">
        <v>32.635100699769417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0.7505399463355017</v>
      </c>
      <c r="T63" s="231">
        <v>9.2257799804836225</v>
      </c>
      <c r="U63" s="231">
        <v>8.207632190263805</v>
      </c>
      <c r="V63" s="231">
        <v>0.36823539275451611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281.09190721175531</v>
      </c>
      <c r="C64" s="231">
        <v>292.11855446502187</v>
      </c>
      <c r="D64" s="231">
        <v>266.94575874716833</v>
      </c>
      <c r="E64" s="231">
        <v>255.30257559165241</v>
      </c>
      <c r="F64" s="231">
        <v>264.98327850886551</v>
      </c>
      <c r="G64" s="231">
        <v>257.3458694237882</v>
      </c>
      <c r="H64" s="231">
        <v>273.06646376401147</v>
      </c>
      <c r="I64" s="231">
        <v>265.69186911376988</v>
      </c>
      <c r="J64" s="231">
        <v>236.9105733721012</v>
      </c>
      <c r="K64" s="231">
        <v>209.07520040327859</v>
      </c>
      <c r="L64" s="231">
        <v>228.9358873376664</v>
      </c>
      <c r="M64" s="231">
        <v>211.73479540999989</v>
      </c>
      <c r="N64" s="231">
        <v>192.72803676389211</v>
      </c>
      <c r="O64" s="231">
        <v>196.33425035536229</v>
      </c>
      <c r="P64" s="231">
        <v>183.18854561105351</v>
      </c>
      <c r="Q64" s="231">
        <v>166.91011210393569</v>
      </c>
      <c r="R64" s="231">
        <v>151.25137913252809</v>
      </c>
      <c r="S64" s="231">
        <v>181.86703874197491</v>
      </c>
      <c r="T64" s="231">
        <v>162.7932122106597</v>
      </c>
      <c r="U64" s="231">
        <v>159.87622231760139</v>
      </c>
      <c r="V64" s="231">
        <v>147.2479970832712</v>
      </c>
      <c r="W64" s="231">
        <v>171.39357051642091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1542.797578818529</v>
      </c>
      <c r="C66" s="231">
        <v>1414.3085094311059</v>
      </c>
      <c r="D66" s="231">
        <v>1466.2852256626579</v>
      </c>
      <c r="E66" s="231">
        <v>1428.1706391998571</v>
      </c>
      <c r="F66" s="231">
        <v>1508.5478409581999</v>
      </c>
      <c r="G66" s="231">
        <v>1307.89586503495</v>
      </c>
      <c r="H66" s="231">
        <v>1532.4544384358051</v>
      </c>
      <c r="I66" s="231">
        <v>1498.9542593926869</v>
      </c>
      <c r="J66" s="231">
        <v>1433.728275151283</v>
      </c>
      <c r="K66" s="231">
        <v>1180.556490508528</v>
      </c>
      <c r="L66" s="231">
        <v>1287.2245810360589</v>
      </c>
      <c r="M66" s="231">
        <v>1300.2568340505929</v>
      </c>
      <c r="N66" s="231">
        <v>1282.9890663542949</v>
      </c>
      <c r="O66" s="231">
        <v>1288.551190367534</v>
      </c>
      <c r="P66" s="231">
        <v>1351.236659982733</v>
      </c>
      <c r="Q66" s="231">
        <v>1403.0487860969019</v>
      </c>
      <c r="R66" s="231">
        <v>1453.0960535104321</v>
      </c>
      <c r="S66" s="231">
        <v>1520.165499881959</v>
      </c>
      <c r="T66" s="231">
        <v>1576.5836826960419</v>
      </c>
      <c r="U66" s="231">
        <v>1543.369076040562</v>
      </c>
      <c r="V66" s="231">
        <v>1362.634320247834</v>
      </c>
      <c r="W66" s="231">
        <v>1463.7053900708261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286.89855591120067</v>
      </c>
      <c r="J67" s="231">
        <v>289.58193050299138</v>
      </c>
      <c r="K67" s="231">
        <v>211.90627580318579</v>
      </c>
      <c r="L67" s="231">
        <v>275.00042032636929</v>
      </c>
      <c r="M67" s="231">
        <v>265.32267033186508</v>
      </c>
      <c r="N67" s="231">
        <v>231.49077404116619</v>
      </c>
      <c r="O67" s="231">
        <v>205.44466628782439</v>
      </c>
      <c r="P67" s="231">
        <v>141.44170501913661</v>
      </c>
      <c r="Q67" s="231">
        <v>152.96475436282211</v>
      </c>
      <c r="R67" s="231">
        <v>152.90082873776049</v>
      </c>
      <c r="S67" s="231">
        <v>137.0821267892415</v>
      </c>
      <c r="T67" s="231">
        <v>128.62816227313081</v>
      </c>
      <c r="U67" s="231">
        <v>121.2138457703189</v>
      </c>
      <c r="V67" s="231">
        <v>105.1919766615483</v>
      </c>
      <c r="W67" s="231">
        <v>117.5952383330565</v>
      </c>
      <c r="DA67" s="73" t="s">
        <v>1912</v>
      </c>
    </row>
    <row r="68" spans="1:105" ht="12" customHeight="1" x14ac:dyDescent="0.25">
      <c r="A68" s="60" t="s">
        <v>1913</v>
      </c>
      <c r="B68" s="264">
        <v>253.45903672092831</v>
      </c>
      <c r="C68" s="264">
        <v>246.89478293678621</v>
      </c>
      <c r="D68" s="264">
        <v>255.35006576548781</v>
      </c>
      <c r="E68" s="264">
        <v>254.90872869840501</v>
      </c>
      <c r="F68" s="264">
        <v>270.7744134606117</v>
      </c>
      <c r="G68" s="264">
        <v>245.70626079209009</v>
      </c>
      <c r="H68" s="264">
        <v>277.57901217379418</v>
      </c>
      <c r="I68" s="264">
        <v>253.83605777296509</v>
      </c>
      <c r="J68" s="264">
        <v>220.37241012291651</v>
      </c>
      <c r="K68" s="264">
        <v>188.5211658617055</v>
      </c>
      <c r="L68" s="264">
        <v>189.34511341112881</v>
      </c>
      <c r="M68" s="264">
        <v>177.55814701734889</v>
      </c>
      <c r="N68" s="264">
        <v>158.0121368233381</v>
      </c>
      <c r="O68" s="264">
        <v>151.47093129248441</v>
      </c>
      <c r="P68" s="264">
        <v>144.1338515866766</v>
      </c>
      <c r="Q68" s="264">
        <v>146.764386022824</v>
      </c>
      <c r="R68" s="264">
        <v>132.21348313976131</v>
      </c>
      <c r="S68" s="264">
        <v>136.60008989320269</v>
      </c>
      <c r="T68" s="264">
        <v>128.62260809624379</v>
      </c>
      <c r="U68" s="264">
        <v>115.23454376698059</v>
      </c>
      <c r="V68" s="264">
        <v>91.689343379524757</v>
      </c>
      <c r="W68" s="264">
        <v>102.7549432879982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303.42842621567729</v>
      </c>
      <c r="C69" s="263">
        <f t="shared" si="3"/>
        <v>283.80632301651207</v>
      </c>
      <c r="D69" s="263">
        <f t="shared" si="3"/>
        <v>284.90369925489836</v>
      </c>
      <c r="E69" s="263">
        <f t="shared" si="3"/>
        <v>277.43990775185733</v>
      </c>
      <c r="F69" s="263">
        <f t="shared" si="3"/>
        <v>289.37185017126342</v>
      </c>
      <c r="G69" s="263">
        <f t="shared" si="3"/>
        <v>256.63275143172723</v>
      </c>
      <c r="H69" s="263">
        <f t="shared" si="3"/>
        <v>298.15834249485346</v>
      </c>
      <c r="I69" s="263">
        <f t="shared" si="3"/>
        <v>327.42296229245528</v>
      </c>
      <c r="J69" s="263">
        <f t="shared" si="3"/>
        <v>311.03385855137975</v>
      </c>
      <c r="K69" s="263">
        <f t="shared" si="3"/>
        <v>253.82562129252784</v>
      </c>
      <c r="L69" s="263">
        <f t="shared" si="3"/>
        <v>283.76555022802756</v>
      </c>
      <c r="M69" s="263">
        <f t="shared" si="3"/>
        <v>279.10473131021638</v>
      </c>
      <c r="N69" s="263">
        <f t="shared" si="3"/>
        <v>265.5477319845067</v>
      </c>
      <c r="O69" s="263">
        <f t="shared" si="3"/>
        <v>260.91942501782353</v>
      </c>
      <c r="P69" s="263">
        <f t="shared" si="3"/>
        <v>258.90811540242692</v>
      </c>
      <c r="Q69" s="263">
        <f t="shared" si="3"/>
        <v>265.88884713842594</v>
      </c>
      <c r="R69" s="263">
        <f t="shared" si="3"/>
        <v>271.87398066830616</v>
      </c>
      <c r="S69" s="263">
        <f t="shared" si="3"/>
        <v>283.01688004739424</v>
      </c>
      <c r="T69" s="263">
        <f t="shared" si="3"/>
        <v>286.61427292384161</v>
      </c>
      <c r="U69" s="263">
        <f t="shared" si="3"/>
        <v>278.18481847634848</v>
      </c>
      <c r="V69" s="263">
        <f t="shared" si="3"/>
        <v>243.20147471901714</v>
      </c>
      <c r="W69" s="263">
        <f t="shared" si="3"/>
        <v>263.0809833904022</v>
      </c>
      <c r="DA69" s="70"/>
    </row>
    <row r="70" spans="1:105" ht="12" customHeight="1" x14ac:dyDescent="0.25">
      <c r="A70" s="60" t="s">
        <v>1916</v>
      </c>
      <c r="B70" s="264">
        <v>245.398647207305</v>
      </c>
      <c r="C70" s="264">
        <v>229.2574129906221</v>
      </c>
      <c r="D70" s="264">
        <v>229.93616651990649</v>
      </c>
      <c r="E70" s="264">
        <v>223.73903921679681</v>
      </c>
      <c r="F70" s="264">
        <v>233.22535993450921</v>
      </c>
      <c r="G70" s="264">
        <v>206.68480459035689</v>
      </c>
      <c r="H70" s="264">
        <v>240.34639300988781</v>
      </c>
      <c r="I70" s="264">
        <v>265.34888477698672</v>
      </c>
      <c r="J70" s="264">
        <v>252.64032413499149</v>
      </c>
      <c r="K70" s="264">
        <v>205.93175131916331</v>
      </c>
      <c r="L70" s="264">
        <v>230.81157796692659</v>
      </c>
      <c r="M70" s="264">
        <v>227.26025834163809</v>
      </c>
      <c r="N70" s="264">
        <v>216.52193285876871</v>
      </c>
      <c r="O70" s="264">
        <v>212.85028560905459</v>
      </c>
      <c r="P70" s="264">
        <v>211.38045938944549</v>
      </c>
      <c r="Q70" s="264">
        <v>217.11754037710389</v>
      </c>
      <c r="R70" s="264">
        <v>222.49722871071859</v>
      </c>
      <c r="S70" s="264">
        <v>231.63417241578421</v>
      </c>
      <c r="T70" s="264">
        <v>234.84853825615241</v>
      </c>
      <c r="U70" s="264">
        <v>228.19941950658941</v>
      </c>
      <c r="V70" s="264">
        <v>199.7419000935686</v>
      </c>
      <c r="W70" s="264">
        <v>215.96893069261279</v>
      </c>
      <c r="DA70" s="72" t="s">
        <v>1917</v>
      </c>
    </row>
    <row r="71" spans="1:105" ht="12" customHeight="1" x14ac:dyDescent="0.25">
      <c r="A71" s="64" t="s">
        <v>30</v>
      </c>
      <c r="B71" s="231">
        <v>17.393357887147118</v>
      </c>
      <c r="C71" s="231">
        <v>15.353077527014751</v>
      </c>
      <c r="D71" s="231">
        <v>13.688064789815559</v>
      </c>
      <c r="E71" s="231">
        <v>12.9872351768757</v>
      </c>
      <c r="F71" s="231">
        <v>10.71738589764667</v>
      </c>
      <c r="G71" s="231">
        <v>10.364575805757831</v>
      </c>
      <c r="H71" s="231">
        <v>14.43202222432018</v>
      </c>
      <c r="I71" s="231">
        <v>14.281782186574461</v>
      </c>
      <c r="J71" s="231">
        <v>13.01384448286006</v>
      </c>
      <c r="K71" s="231">
        <v>11.252225274090311</v>
      </c>
      <c r="L71" s="231">
        <v>12.63367460491801</v>
      </c>
      <c r="M71" s="231">
        <v>11.08438591431139</v>
      </c>
      <c r="N71" s="231">
        <v>9.8807783811802388</v>
      </c>
      <c r="O71" s="231">
        <v>8.6842910236267166</v>
      </c>
      <c r="P71" s="231">
        <v>9.192110682378372</v>
      </c>
      <c r="Q71" s="231">
        <v>10.117584821366041</v>
      </c>
      <c r="R71" s="231">
        <v>10.141062990753991</v>
      </c>
      <c r="S71" s="231">
        <v>9.5676031404331017</v>
      </c>
      <c r="T71" s="231">
        <v>9.3286693674907433</v>
      </c>
      <c r="U71" s="231">
        <v>8.6212005814948984</v>
      </c>
      <c r="V71" s="231">
        <v>6.6110494268607489</v>
      </c>
      <c r="W71" s="231">
        <v>6.6925957002182654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1.725703359860971</v>
      </c>
      <c r="C73" s="231">
        <v>1.7913085363441741</v>
      </c>
      <c r="D73" s="231">
        <v>2.1013421284333522</v>
      </c>
      <c r="E73" s="231">
        <v>2.452086309216408</v>
      </c>
      <c r="F73" s="231">
        <v>2.7812485309778312</v>
      </c>
      <c r="G73" s="231">
        <v>2.7886893964980519</v>
      </c>
      <c r="H73" s="231">
        <v>3.348997115392355</v>
      </c>
      <c r="I73" s="231">
        <v>3.3113116364853701</v>
      </c>
      <c r="J73" s="231">
        <v>3.1198916660369509</v>
      </c>
      <c r="K73" s="231">
        <v>2.1713185590987578</v>
      </c>
      <c r="L73" s="231">
        <v>2.7911016959398989</v>
      </c>
      <c r="M73" s="231">
        <v>2.8646199540583299</v>
      </c>
      <c r="N73" s="231">
        <v>2.3126070437209538</v>
      </c>
      <c r="O73" s="231">
        <v>2.3249993082741369</v>
      </c>
      <c r="P73" s="231">
        <v>2.2032159039389851</v>
      </c>
      <c r="Q73" s="231">
        <v>1.9586364966798779</v>
      </c>
      <c r="R73" s="231">
        <v>1.919467814420966</v>
      </c>
      <c r="S73" s="231">
        <v>1.972254626445932</v>
      </c>
      <c r="T73" s="231">
        <v>1.856070443554257</v>
      </c>
      <c r="U73" s="231">
        <v>1.467383149255401</v>
      </c>
      <c r="V73" s="231">
        <v>0.91717132864785733</v>
      </c>
      <c r="W73" s="231">
        <v>0.90278591225152693</v>
      </c>
      <c r="DA73" s="73" t="s">
        <v>1920</v>
      </c>
    </row>
    <row r="74" spans="1:105" ht="12" customHeight="1" x14ac:dyDescent="0.25">
      <c r="A74" s="64" t="s">
        <v>160</v>
      </c>
      <c r="B74" s="231">
        <v>0.44323462517370338</v>
      </c>
      <c r="C74" s="231">
        <v>0.50114951607260894</v>
      </c>
      <c r="D74" s="231">
        <v>0.39032468388549402</v>
      </c>
      <c r="E74" s="231">
        <v>0.3876075889352924</v>
      </c>
      <c r="F74" s="231">
        <v>0.33365955653341922</v>
      </c>
      <c r="G74" s="231">
        <v>0.33505624302578552</v>
      </c>
      <c r="H74" s="231">
        <v>0.39026540619059391</v>
      </c>
      <c r="I74" s="231">
        <v>0.32140822217468512</v>
      </c>
      <c r="J74" s="231">
        <v>0.21221042995936421</v>
      </c>
      <c r="K74" s="231">
        <v>0.27526980298582859</v>
      </c>
      <c r="L74" s="231">
        <v>0.26177906410651869</v>
      </c>
      <c r="M74" s="231">
        <v>0.15398636169974469</v>
      </c>
      <c r="N74" s="231">
        <v>0.14780216160949039</v>
      </c>
      <c r="O74" s="231">
        <v>0.19469285055882921</v>
      </c>
      <c r="P74" s="231">
        <v>0.14424919631248051</v>
      </c>
      <c r="Q74" s="231">
        <v>0.18010102806021361</v>
      </c>
      <c r="R74" s="231">
        <v>0.30421089370215237</v>
      </c>
      <c r="S74" s="231">
        <v>0.66301218475385837</v>
      </c>
      <c r="T74" s="231">
        <v>0.62779356211424975</v>
      </c>
      <c r="U74" s="231">
        <v>0.50267719227528695</v>
      </c>
      <c r="V74" s="231">
        <v>0.2493528344791045</v>
      </c>
      <c r="W74" s="231">
        <v>8.5130791135026529E-2</v>
      </c>
      <c r="DA74" s="73" t="s">
        <v>1921</v>
      </c>
    </row>
    <row r="75" spans="1:105" ht="12" customHeight="1" x14ac:dyDescent="0.25">
      <c r="A75" s="64" t="s">
        <v>70</v>
      </c>
      <c r="B75" s="231">
        <v>13.04924463159063</v>
      </c>
      <c r="C75" s="231">
        <v>12.52871995664281</v>
      </c>
      <c r="D75" s="231">
        <v>11.5461534032928</v>
      </c>
      <c r="E75" s="231">
        <v>11.506901749427101</v>
      </c>
      <c r="F75" s="231">
        <v>12.481102011527479</v>
      </c>
      <c r="G75" s="231">
        <v>10.58494745822291</v>
      </c>
      <c r="H75" s="231">
        <v>11.531003007340169</v>
      </c>
      <c r="I75" s="231">
        <v>8.0875028830260831</v>
      </c>
      <c r="J75" s="231">
        <v>7.6019533363918752</v>
      </c>
      <c r="K75" s="231">
        <v>5.3868415662397924</v>
      </c>
      <c r="L75" s="231">
        <v>6.1562522536181374</v>
      </c>
      <c r="M75" s="231">
        <v>5.8039311357824124</v>
      </c>
      <c r="N75" s="231">
        <v>5.0064929370005986</v>
      </c>
      <c r="O75" s="231">
        <v>4.4411232753446708</v>
      </c>
      <c r="P75" s="231">
        <v>4.3230773686418917</v>
      </c>
      <c r="Q75" s="231">
        <v>3.8534585652379829</v>
      </c>
      <c r="R75" s="231">
        <v>5.1201898507579786</v>
      </c>
      <c r="S75" s="231">
        <v>4.7803618388756108</v>
      </c>
      <c r="T75" s="231">
        <v>4.0257405476234194</v>
      </c>
      <c r="U75" s="231">
        <v>3.7970346797106198</v>
      </c>
      <c r="V75" s="231">
        <v>3.4960314086170658</v>
      </c>
      <c r="W75" s="231">
        <v>3.807428414973089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8.7562993739141642E-2</v>
      </c>
      <c r="T76" s="231">
        <v>1.0763409977230869</v>
      </c>
      <c r="U76" s="231">
        <v>0.95755708886410862</v>
      </c>
      <c r="V76" s="231">
        <v>4.2960795821360087E-2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32.794055841371367</v>
      </c>
      <c r="C77" s="231">
        <v>34.080498020919137</v>
      </c>
      <c r="D77" s="231">
        <v>31.143671853836231</v>
      </c>
      <c r="E77" s="231">
        <v>29.785300485692709</v>
      </c>
      <c r="F77" s="231">
        <v>30.914715826034229</v>
      </c>
      <c r="G77" s="231">
        <v>30.023684766108541</v>
      </c>
      <c r="H77" s="231">
        <v>31.857754105801249</v>
      </c>
      <c r="I77" s="231">
        <v>30.997384729939739</v>
      </c>
      <c r="J77" s="231">
        <v>27.63956689341174</v>
      </c>
      <c r="K77" s="231">
        <v>24.39210671371578</v>
      </c>
      <c r="L77" s="231">
        <v>26.709186856061031</v>
      </c>
      <c r="M77" s="231">
        <v>24.702392797833259</v>
      </c>
      <c r="N77" s="231">
        <v>22.48493762245403</v>
      </c>
      <c r="O77" s="231">
        <v>22.905662541458891</v>
      </c>
      <c r="P77" s="231">
        <v>21.371996987956191</v>
      </c>
      <c r="Q77" s="231">
        <v>19.472846412125779</v>
      </c>
      <c r="R77" s="231">
        <v>17.645994232128238</v>
      </c>
      <c r="S77" s="231">
        <v>21.21782118656369</v>
      </c>
      <c r="T77" s="231">
        <v>18.99254142457692</v>
      </c>
      <c r="U77" s="231">
        <v>18.652225937053458</v>
      </c>
      <c r="V77" s="231">
        <v>17.17893299304826</v>
      </c>
      <c r="W77" s="231">
        <v>19.99591656024905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179.99305086216131</v>
      </c>
      <c r="C79" s="231">
        <v>165.00265943362859</v>
      </c>
      <c r="D79" s="231">
        <v>171.06660966064311</v>
      </c>
      <c r="E79" s="231">
        <v>166.6199079066495</v>
      </c>
      <c r="F79" s="231">
        <v>175.99724811178959</v>
      </c>
      <c r="G79" s="231">
        <v>152.58785092074379</v>
      </c>
      <c r="H79" s="231">
        <v>178.7863511508433</v>
      </c>
      <c r="I79" s="231">
        <v>174.87799692914641</v>
      </c>
      <c r="J79" s="231">
        <v>167.2682987676493</v>
      </c>
      <c r="K79" s="231">
        <v>137.73159055932791</v>
      </c>
      <c r="L79" s="231">
        <v>150.17620112087329</v>
      </c>
      <c r="M79" s="231">
        <v>151.69663063923551</v>
      </c>
      <c r="N79" s="231">
        <v>149.68205774133409</v>
      </c>
      <c r="O79" s="231">
        <v>150.33097220954519</v>
      </c>
      <c r="P79" s="231">
        <v>157.64427699798509</v>
      </c>
      <c r="Q79" s="231">
        <v>163.6890250446381</v>
      </c>
      <c r="R79" s="231">
        <v>169.52787290955001</v>
      </c>
      <c r="S79" s="231">
        <v>177.3526416528947</v>
      </c>
      <c r="T79" s="231">
        <v>183.9347629812045</v>
      </c>
      <c r="U79" s="231">
        <v>180.05972553806509</v>
      </c>
      <c r="V79" s="231">
        <v>158.97400402891361</v>
      </c>
      <c r="W79" s="231">
        <v>170.76562884159591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33.471498189639988</v>
      </c>
      <c r="J80" s="231">
        <v>33.784558558682242</v>
      </c>
      <c r="K80" s="231">
        <v>24.722398843704941</v>
      </c>
      <c r="L80" s="231">
        <v>32.083382371409677</v>
      </c>
      <c r="M80" s="231">
        <v>30.954311538717519</v>
      </c>
      <c r="N80" s="231">
        <v>27.007256971469332</v>
      </c>
      <c r="O80" s="231">
        <v>23.968544400246131</v>
      </c>
      <c r="P80" s="231">
        <v>16.501532252232561</v>
      </c>
      <c r="Q80" s="231">
        <v>17.84588800899586</v>
      </c>
      <c r="R80" s="231">
        <v>17.83843001940534</v>
      </c>
      <c r="S80" s="231">
        <v>15.99291479207813</v>
      </c>
      <c r="T80" s="231">
        <v>15.006618931865219</v>
      </c>
      <c r="U80" s="231">
        <v>14.1416153398705</v>
      </c>
      <c r="V80" s="231">
        <v>12.2723972771806</v>
      </c>
      <c r="W80" s="231">
        <v>13.71944447218989</v>
      </c>
      <c r="DA80" s="73" t="s">
        <v>1927</v>
      </c>
    </row>
    <row r="81" spans="1:105" ht="12" customHeight="1" x14ac:dyDescent="0.25">
      <c r="A81" s="61" t="s">
        <v>1928</v>
      </c>
      <c r="B81" s="265">
        <v>58.029779008372259</v>
      </c>
      <c r="C81" s="265">
        <v>54.548910025889967</v>
      </c>
      <c r="D81" s="265">
        <v>54.967532734991849</v>
      </c>
      <c r="E81" s="265">
        <v>53.700868535060501</v>
      </c>
      <c r="F81" s="265">
        <v>56.14649023675419</v>
      </c>
      <c r="G81" s="265">
        <v>49.94794684137031</v>
      </c>
      <c r="H81" s="265">
        <v>57.811949484965638</v>
      </c>
      <c r="I81" s="265">
        <v>62.074077515468552</v>
      </c>
      <c r="J81" s="265">
        <v>58.39353441638827</v>
      </c>
      <c r="K81" s="265">
        <v>47.893869973364517</v>
      </c>
      <c r="L81" s="265">
        <v>52.953972261100958</v>
      </c>
      <c r="M81" s="265">
        <v>51.844472968578309</v>
      </c>
      <c r="N81" s="265">
        <v>49.025799125738011</v>
      </c>
      <c r="O81" s="265">
        <v>48.069139408768947</v>
      </c>
      <c r="P81" s="265">
        <v>47.527656012981453</v>
      </c>
      <c r="Q81" s="265">
        <v>48.771306761322073</v>
      </c>
      <c r="R81" s="265">
        <v>49.376751957587587</v>
      </c>
      <c r="S81" s="265">
        <v>51.382707631610053</v>
      </c>
      <c r="T81" s="265">
        <v>51.765734667689188</v>
      </c>
      <c r="U81" s="265">
        <v>49.985398969759068</v>
      </c>
      <c r="V81" s="265">
        <v>43.459574625448539</v>
      </c>
      <c r="W81" s="265">
        <v>47.112052697789409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61.073809452798379</v>
      </c>
      <c r="C83" s="225">
        <v>57.557733435564529</v>
      </c>
      <c r="D83" s="225">
        <v>58.185642349882933</v>
      </c>
      <c r="E83" s="225">
        <v>57.585220762661173</v>
      </c>
      <c r="F83" s="225">
        <v>59.77326116530746</v>
      </c>
      <c r="G83" s="225">
        <v>53.170115439494531</v>
      </c>
      <c r="H83" s="225">
        <v>61.253440839415298</v>
      </c>
      <c r="I83" s="225">
        <v>66.516936339766119</v>
      </c>
      <c r="J83" s="225">
        <v>62.150413324826943</v>
      </c>
      <c r="K83" s="225">
        <v>49.317850232436243</v>
      </c>
      <c r="L83" s="225">
        <v>56.635761442056797</v>
      </c>
      <c r="M83" s="225">
        <v>56.143704046591893</v>
      </c>
      <c r="N83" s="225">
        <v>54.868441801371389</v>
      </c>
      <c r="O83" s="225">
        <v>54.920225470526432</v>
      </c>
      <c r="P83" s="225">
        <v>71.930830228336703</v>
      </c>
      <c r="Q83" s="225">
        <v>41.876851055698879</v>
      </c>
      <c r="R83" s="225">
        <v>89.142065539314018</v>
      </c>
      <c r="S83" s="225">
        <v>47.551829559568169</v>
      </c>
      <c r="T83" s="225">
        <v>58.779975160026773</v>
      </c>
      <c r="U83" s="225">
        <v>44.064679468806723</v>
      </c>
      <c r="V83" s="225">
        <v>41.602178274577241</v>
      </c>
      <c r="W83" s="225">
        <v>43.423855384591633</v>
      </c>
      <c r="DA83" s="89" t="s">
        <v>1930</v>
      </c>
    </row>
    <row r="84" spans="1:105" ht="12" customHeight="1" x14ac:dyDescent="0.25">
      <c r="A84" s="55" t="s">
        <v>92</v>
      </c>
      <c r="B84" s="261">
        <v>2.2614262370275959</v>
      </c>
      <c r="C84" s="261">
        <v>2.131233825124669</v>
      </c>
      <c r="D84" s="261">
        <v>2.154483884455169</v>
      </c>
      <c r="E84" s="261">
        <v>2.1322516192207188</v>
      </c>
      <c r="F84" s="261">
        <v>2.2132698497611121</v>
      </c>
      <c r="G84" s="261">
        <v>1.9687701677348231</v>
      </c>
      <c r="H84" s="261">
        <v>2.2680775845419752</v>
      </c>
      <c r="I84" s="261">
        <v>2.462973022203415</v>
      </c>
      <c r="J84" s="261">
        <v>2.3012904646713168</v>
      </c>
      <c r="K84" s="261">
        <v>1.826129423867626</v>
      </c>
      <c r="L84" s="261">
        <v>2.097095269259277</v>
      </c>
      <c r="M84" s="261">
        <v>2.0788754870943</v>
      </c>
      <c r="N84" s="261">
        <v>2.0316553852818142</v>
      </c>
      <c r="O84" s="261">
        <v>2.0335728184520829</v>
      </c>
      <c r="P84" s="261">
        <v>2.663437374989289</v>
      </c>
      <c r="Q84" s="261">
        <v>1.550605907015735</v>
      </c>
      <c r="R84" s="261">
        <v>3.3007308310980892</v>
      </c>
      <c r="S84" s="261">
        <v>1.7607376377560851</v>
      </c>
      <c r="T84" s="261">
        <v>2.1764906959251089</v>
      </c>
      <c r="U84" s="261">
        <v>1.631616288058561</v>
      </c>
      <c r="V84" s="261">
        <v>1.540435389745</v>
      </c>
      <c r="W84" s="261">
        <v>1.6078880089427561</v>
      </c>
      <c r="DA84" s="67" t="s">
        <v>1931</v>
      </c>
    </row>
    <row r="85" spans="1:105" ht="12" customHeight="1" x14ac:dyDescent="0.25">
      <c r="A85" s="202" t="s">
        <v>93</v>
      </c>
      <c r="B85" s="226">
        <v>0.99714664001625197</v>
      </c>
      <c r="C85" s="226">
        <v>0.93973998046707652</v>
      </c>
      <c r="D85" s="226">
        <v>0.94999179331066486</v>
      </c>
      <c r="E85" s="226">
        <v>0.94018876360511916</v>
      </c>
      <c r="F85" s="226">
        <v>0.97591270411692677</v>
      </c>
      <c r="G85" s="226">
        <v>0.86810373275821096</v>
      </c>
      <c r="H85" s="226">
        <v>1.0000794656450289</v>
      </c>
      <c r="I85" s="226">
        <v>1.086016087249827</v>
      </c>
      <c r="J85" s="226">
        <v>1.014724255417065</v>
      </c>
      <c r="K85" s="226">
        <v>0.80520814229069027</v>
      </c>
      <c r="L85" s="226">
        <v>0.92468702595597729</v>
      </c>
      <c r="M85" s="226">
        <v>0.91665324874486875</v>
      </c>
      <c r="N85" s="226">
        <v>0.89583215580246378</v>
      </c>
      <c r="O85" s="226">
        <v>0.89667762315040722</v>
      </c>
      <c r="P85" s="226">
        <v>1.1744082499259809</v>
      </c>
      <c r="Q85" s="226">
        <v>0.6837196123639141</v>
      </c>
      <c r="R85" s="226">
        <v>1.455414553849693</v>
      </c>
      <c r="S85" s="226">
        <v>0.77637448026884648</v>
      </c>
      <c r="T85" s="226">
        <v>0.95969541209575715</v>
      </c>
      <c r="U85" s="226">
        <v>0.71944009174132906</v>
      </c>
      <c r="V85" s="226">
        <v>0.679235054363441</v>
      </c>
      <c r="W85" s="226">
        <v>0.70897741407080195</v>
      </c>
      <c r="DA85" s="174" t="s">
        <v>1932</v>
      </c>
    </row>
    <row r="86" spans="1:105" ht="12" customHeight="1" x14ac:dyDescent="0.25">
      <c r="A86" s="202" t="s">
        <v>94</v>
      </c>
      <c r="B86" s="226">
        <v>7.7345074602168467</v>
      </c>
      <c r="C86" s="226">
        <v>7.289224671577065</v>
      </c>
      <c r="D86" s="226">
        <v>7.3687442926010993</v>
      </c>
      <c r="E86" s="226">
        <v>7.2927057207928083</v>
      </c>
      <c r="F86" s="226">
        <v>7.5698034648040773</v>
      </c>
      <c r="G86" s="226">
        <v>6.7335680909991744</v>
      </c>
      <c r="H86" s="226">
        <v>7.7572563326443973</v>
      </c>
      <c r="I86" s="226">
        <v>8.4238357646297555</v>
      </c>
      <c r="J86" s="226">
        <v>7.8708506939945719</v>
      </c>
      <c r="K86" s="226">
        <v>6.2457096415359601</v>
      </c>
      <c r="L86" s="226">
        <v>7.1724643233072234</v>
      </c>
      <c r="M86" s="226">
        <v>7.1101492060722791</v>
      </c>
      <c r="N86" s="226">
        <v>6.9486474848306843</v>
      </c>
      <c r="O86" s="226">
        <v>6.9552054706349917</v>
      </c>
      <c r="P86" s="226">
        <v>9.1094619445788449</v>
      </c>
      <c r="Q86" s="226">
        <v>5.3033668572950043</v>
      </c>
      <c r="R86" s="226">
        <v>11.28912666674097</v>
      </c>
      <c r="S86" s="226">
        <v>6.0220573069007166</v>
      </c>
      <c r="T86" s="226">
        <v>7.4440117696927048</v>
      </c>
      <c r="U86" s="226">
        <v>5.5804377545329844</v>
      </c>
      <c r="V86" s="226">
        <v>5.2685817555672712</v>
      </c>
      <c r="W86" s="226">
        <v>5.4992825309690572</v>
      </c>
      <c r="DA86" s="174" t="s">
        <v>1933</v>
      </c>
    </row>
    <row r="87" spans="1:105" ht="12" customHeight="1" x14ac:dyDescent="0.25">
      <c r="A87" s="202" t="s">
        <v>95</v>
      </c>
      <c r="B87" s="226">
        <v>3.4152179673735108</v>
      </c>
      <c r="C87" s="226">
        <v>3.2186006923696628</v>
      </c>
      <c r="D87" s="226">
        <v>3.2537130560045671</v>
      </c>
      <c r="E87" s="226">
        <v>3.2201377704432268</v>
      </c>
      <c r="F87" s="226">
        <v>3.342491934419872</v>
      </c>
      <c r="G87" s="226">
        <v>2.9732472102714351</v>
      </c>
      <c r="H87" s="226">
        <v>3.4252628678732089</v>
      </c>
      <c r="I87" s="226">
        <v>3.719594997554057</v>
      </c>
      <c r="J87" s="226">
        <v>3.4754211366279928</v>
      </c>
      <c r="K87" s="226">
        <v>2.7578303979260168</v>
      </c>
      <c r="L87" s="226">
        <v>3.1670444631800199</v>
      </c>
      <c r="M87" s="226">
        <v>3.1395288509559172</v>
      </c>
      <c r="N87" s="226">
        <v>3.0682168012897839</v>
      </c>
      <c r="O87" s="226">
        <v>3.071112519092611</v>
      </c>
      <c r="P87" s="226">
        <v>4.0223373325647671</v>
      </c>
      <c r="Q87" s="226">
        <v>2.3417333129185831</v>
      </c>
      <c r="R87" s="226">
        <v>4.9847813098014981</v>
      </c>
      <c r="S87" s="226">
        <v>2.659075373689491</v>
      </c>
      <c r="T87" s="226">
        <v>3.2869478600879982</v>
      </c>
      <c r="U87" s="226">
        <v>2.4640756225421252</v>
      </c>
      <c r="V87" s="226">
        <v>2.3263737434788321</v>
      </c>
      <c r="W87" s="226">
        <v>2.4282410488362558</v>
      </c>
      <c r="DA87" s="174" t="s">
        <v>1934</v>
      </c>
    </row>
    <row r="88" spans="1:105" ht="12" customHeight="1" x14ac:dyDescent="0.25">
      <c r="A88" s="56" t="s">
        <v>96</v>
      </c>
      <c r="B88" s="262">
        <v>11.90260011886401</v>
      </c>
      <c r="C88" s="262">
        <v>11.140524430662021</v>
      </c>
      <c r="D88" s="262">
        <v>11.20987761660639</v>
      </c>
      <c r="E88" s="262">
        <v>11.056597802547341</v>
      </c>
      <c r="F88" s="262">
        <v>11.449405916589789</v>
      </c>
      <c r="G88" s="262">
        <v>10.14538328413259</v>
      </c>
      <c r="H88" s="262">
        <v>11.740237746865301</v>
      </c>
      <c r="I88" s="262">
        <v>13.12580768989527</v>
      </c>
      <c r="J88" s="262">
        <v>12.48294211472771</v>
      </c>
      <c r="K88" s="262">
        <v>9.8245315415212762</v>
      </c>
      <c r="L88" s="262">
        <v>11.57025491293396</v>
      </c>
      <c r="M88" s="262">
        <v>11.588191155633019</v>
      </c>
      <c r="N88" s="262">
        <v>11.52012093822627</v>
      </c>
      <c r="O88" s="262">
        <v>11.64505378912054</v>
      </c>
      <c r="P88" s="262">
        <v>15.39165354568406</v>
      </c>
      <c r="Q88" s="262">
        <v>8.9316265959726131</v>
      </c>
      <c r="R88" s="262">
        <v>19.64866804963609</v>
      </c>
      <c r="S88" s="262">
        <v>10.69551051569707</v>
      </c>
      <c r="T88" s="262">
        <v>13.445830884818109</v>
      </c>
      <c r="U88" s="262">
        <v>10.450731982561059</v>
      </c>
      <c r="V88" s="262">
        <v>10.36885148141595</v>
      </c>
      <c r="W88" s="262">
        <v>10.73247485806041</v>
      </c>
      <c r="DA88" s="68" t="s">
        <v>1935</v>
      </c>
    </row>
    <row r="89" spans="1:105" ht="12" customHeight="1" x14ac:dyDescent="0.25">
      <c r="A89" s="37" t="s">
        <v>160</v>
      </c>
      <c r="B89" s="228">
        <v>3.7156065281201321E-2</v>
      </c>
      <c r="C89" s="228">
        <v>3.7545855310069272E-2</v>
      </c>
      <c r="D89" s="228">
        <v>2.7954605728647448E-2</v>
      </c>
      <c r="E89" s="228">
        <v>2.6524850795676781E-2</v>
      </c>
      <c r="F89" s="228">
        <v>2.1811119883097949E-2</v>
      </c>
      <c r="G89" s="228">
        <v>2.0420994354649499E-2</v>
      </c>
      <c r="H89" s="228">
        <v>2.5731000293852991E-2</v>
      </c>
      <c r="I89" s="228">
        <v>3.3150324757152183E-2</v>
      </c>
      <c r="J89" s="228">
        <v>2.6907617411565221E-2</v>
      </c>
      <c r="K89" s="228">
        <v>3.0239878828563209E-2</v>
      </c>
      <c r="L89" s="228">
        <v>3.7170834039489377E-2</v>
      </c>
      <c r="M89" s="228">
        <v>2.476363091879848E-2</v>
      </c>
      <c r="N89" s="228">
        <v>2.818461986901424E-2</v>
      </c>
      <c r="O89" s="228">
        <v>3.908415100559489E-2</v>
      </c>
      <c r="P89" s="228">
        <v>4.2140234565950133E-2</v>
      </c>
      <c r="Q89" s="228">
        <v>3.2030807603291973E-2</v>
      </c>
      <c r="R89" s="228">
        <v>0.1469399215556399</v>
      </c>
      <c r="S89" s="228">
        <v>0.1595701367860651</v>
      </c>
      <c r="T89" s="228">
        <v>0.21847864671589209</v>
      </c>
      <c r="U89" s="228">
        <v>0.15423049545910089</v>
      </c>
      <c r="V89" s="228">
        <v>9.3537280325856703E-2</v>
      </c>
      <c r="W89" s="228">
        <v>2.846180891672374E-2</v>
      </c>
      <c r="DA89" s="69" t="s">
        <v>1936</v>
      </c>
    </row>
    <row r="90" spans="1:105" ht="12" customHeight="1" x14ac:dyDescent="0.25">
      <c r="A90" s="37" t="s">
        <v>162</v>
      </c>
      <c r="B90" s="228">
        <v>2.7491039970079658</v>
      </c>
      <c r="C90" s="228">
        <v>2.5532927929698719</v>
      </c>
      <c r="D90" s="228">
        <v>2.2304740221650179</v>
      </c>
      <c r="E90" s="228">
        <v>2.0382744658265439</v>
      </c>
      <c r="F90" s="228">
        <v>2.0208759492431989</v>
      </c>
      <c r="G90" s="228">
        <v>1.829882325360205</v>
      </c>
      <c r="H90" s="228">
        <v>2.1004472014553501</v>
      </c>
      <c r="I90" s="228">
        <v>3.197097334558566</v>
      </c>
      <c r="J90" s="228">
        <v>3.5046104544988679</v>
      </c>
      <c r="K90" s="228">
        <v>2.6796050398383939</v>
      </c>
      <c r="L90" s="228">
        <v>3.7925215881755219</v>
      </c>
      <c r="M90" s="228">
        <v>3.972565695457579</v>
      </c>
      <c r="N90" s="228">
        <v>4.2876870863482166</v>
      </c>
      <c r="O90" s="228">
        <v>4.5982601368459894</v>
      </c>
      <c r="P90" s="228">
        <v>6.243507688349812</v>
      </c>
      <c r="Q90" s="228">
        <v>3.4632284092610601</v>
      </c>
      <c r="R90" s="228">
        <v>8.5233667232800059</v>
      </c>
      <c r="S90" s="228">
        <v>5.106588848437501</v>
      </c>
      <c r="T90" s="228">
        <v>6.6096006689886106</v>
      </c>
      <c r="U90" s="228">
        <v>5.722841799656238</v>
      </c>
      <c r="V90" s="228">
        <v>6.4441644484475136</v>
      </c>
      <c r="W90" s="228">
        <v>6.6852421863421387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9.11634005657484</v>
      </c>
      <c r="C93" s="228">
        <v>8.5496857823820775</v>
      </c>
      <c r="D93" s="228">
        <v>8.9514489887127286</v>
      </c>
      <c r="E93" s="228">
        <v>8.9917984859251217</v>
      </c>
      <c r="F93" s="228">
        <v>9.4067188474634964</v>
      </c>
      <c r="G93" s="228">
        <v>8.2950799644177362</v>
      </c>
      <c r="H93" s="228">
        <v>9.6140595451160973</v>
      </c>
      <c r="I93" s="228">
        <v>9.8955600305795475</v>
      </c>
      <c r="J93" s="228">
        <v>8.9514240428172744</v>
      </c>
      <c r="K93" s="228">
        <v>7.1146866228543182</v>
      </c>
      <c r="L93" s="228">
        <v>7.7405624907189514</v>
      </c>
      <c r="M93" s="228">
        <v>7.5908618292566379</v>
      </c>
      <c r="N93" s="228">
        <v>7.2042492320090359</v>
      </c>
      <c r="O93" s="228">
        <v>7.0077095012689554</v>
      </c>
      <c r="P93" s="228">
        <v>9.1060056227682988</v>
      </c>
      <c r="Q93" s="228">
        <v>5.4363673791082618</v>
      </c>
      <c r="R93" s="228">
        <v>10.97836140480044</v>
      </c>
      <c r="S93" s="228">
        <v>5.4293515304735029</v>
      </c>
      <c r="T93" s="228">
        <v>6.6177515691136044</v>
      </c>
      <c r="U93" s="228">
        <v>4.5736596874457227</v>
      </c>
      <c r="V93" s="228">
        <v>3.8311497526425811</v>
      </c>
      <c r="W93" s="228">
        <v>4.0187708628015502</v>
      </c>
      <c r="DA93" s="69" t="s">
        <v>1940</v>
      </c>
    </row>
    <row r="94" spans="1:105" ht="12" customHeight="1" x14ac:dyDescent="0.25">
      <c r="A94" s="132" t="s">
        <v>1941</v>
      </c>
      <c r="B94" s="318">
        <v>34.762911029300163</v>
      </c>
      <c r="C94" s="318">
        <v>32.83840983536404</v>
      </c>
      <c r="D94" s="318">
        <v>33.24883170690503</v>
      </c>
      <c r="E94" s="318">
        <v>32.943339086051957</v>
      </c>
      <c r="F94" s="318">
        <v>34.222377295615679</v>
      </c>
      <c r="G94" s="318">
        <v>30.481042953598301</v>
      </c>
      <c r="H94" s="318">
        <v>35.062526841845397</v>
      </c>
      <c r="I94" s="318">
        <v>37.698708778233787</v>
      </c>
      <c r="J94" s="318">
        <v>35.005184659388277</v>
      </c>
      <c r="K94" s="318">
        <v>27.858441085294661</v>
      </c>
      <c r="L94" s="318">
        <v>31.704215447420339</v>
      </c>
      <c r="M94" s="318">
        <v>31.310306098091509</v>
      </c>
      <c r="N94" s="318">
        <v>30.403969035940381</v>
      </c>
      <c r="O94" s="318">
        <v>30.318603250075789</v>
      </c>
      <c r="P94" s="318">
        <v>39.569531780593763</v>
      </c>
      <c r="Q94" s="318">
        <v>23.065798770133028</v>
      </c>
      <c r="R94" s="318">
        <v>48.463344128187693</v>
      </c>
      <c r="S94" s="318">
        <v>25.638074245255961</v>
      </c>
      <c r="T94" s="318">
        <v>31.46699853740709</v>
      </c>
      <c r="U94" s="318">
        <v>23.218377729370651</v>
      </c>
      <c r="V94" s="318">
        <v>21.418700850006751</v>
      </c>
      <c r="W94" s="318">
        <v>22.446991523712349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0.99999999999999967</v>
      </c>
      <c r="D98" s="234">
        <f t="shared" si="4"/>
        <v>1</v>
      </c>
      <c r="E98" s="234">
        <f t="shared" si="4"/>
        <v>0.99999999999999978</v>
      </c>
      <c r="F98" s="234">
        <f t="shared" si="4"/>
        <v>1.0000000000000002</v>
      </c>
      <c r="G98" s="234">
        <f t="shared" si="4"/>
        <v>1.0000000000000004</v>
      </c>
      <c r="H98" s="234">
        <f t="shared" si="4"/>
        <v>1.0000000000000002</v>
      </c>
      <c r="I98" s="234">
        <f t="shared" si="4"/>
        <v>1</v>
      </c>
      <c r="J98" s="234">
        <f t="shared" si="4"/>
        <v>0.99999999999999989</v>
      </c>
      <c r="K98" s="234">
        <f t="shared" si="4"/>
        <v>1.0000000000000002</v>
      </c>
      <c r="L98" s="234">
        <f t="shared" si="4"/>
        <v>1</v>
      </c>
      <c r="M98" s="234">
        <f t="shared" si="4"/>
        <v>1</v>
      </c>
      <c r="N98" s="234">
        <f t="shared" si="4"/>
        <v>0.99999999999999967</v>
      </c>
      <c r="O98" s="234">
        <f t="shared" si="4"/>
        <v>1.0000000000000002</v>
      </c>
      <c r="P98" s="234">
        <f t="shared" si="4"/>
        <v>1.0000000000000002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0.99999999999999978</v>
      </c>
      <c r="T98" s="234">
        <f t="shared" si="4"/>
        <v>0.99999999999999989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5.0000000000001016E-3</v>
      </c>
      <c r="C99" s="268">
        <f t="shared" si="5"/>
        <v>5.0000000000000929E-3</v>
      </c>
      <c r="D99" s="268">
        <f t="shared" si="5"/>
        <v>5.0000000000001424E-3</v>
      </c>
      <c r="E99" s="268">
        <f t="shared" si="5"/>
        <v>5.0000000000001051E-3</v>
      </c>
      <c r="F99" s="268">
        <f t="shared" si="5"/>
        <v>5.0000000000001311E-3</v>
      </c>
      <c r="G99" s="268">
        <f t="shared" si="5"/>
        <v>4.9999999999998396E-3</v>
      </c>
      <c r="H99" s="268">
        <f t="shared" si="5"/>
        <v>5.0000000000001432E-3</v>
      </c>
      <c r="I99" s="268">
        <f t="shared" si="5"/>
        <v>5.0000000000000686E-3</v>
      </c>
      <c r="J99" s="268">
        <f t="shared" si="5"/>
        <v>5.0000000000000834E-3</v>
      </c>
      <c r="K99" s="268">
        <f t="shared" si="5"/>
        <v>5.0000000000001198E-3</v>
      </c>
      <c r="L99" s="268">
        <f t="shared" si="5"/>
        <v>5.0000000000000695E-3</v>
      </c>
      <c r="M99" s="268">
        <f t="shared" si="5"/>
        <v>5.0000000000000834E-3</v>
      </c>
      <c r="N99" s="268">
        <f t="shared" si="5"/>
        <v>5.000000000000053E-3</v>
      </c>
      <c r="O99" s="268">
        <f t="shared" si="5"/>
        <v>5.0000000000000521E-3</v>
      </c>
      <c r="P99" s="268">
        <f t="shared" si="5"/>
        <v>5.0000000000000391E-3</v>
      </c>
      <c r="Q99" s="268">
        <f t="shared" si="5"/>
        <v>5.0000000000000469E-3</v>
      </c>
      <c r="R99" s="268">
        <f t="shared" si="5"/>
        <v>5.0000000000000088E-3</v>
      </c>
      <c r="S99" s="268">
        <f t="shared" si="5"/>
        <v>5.0000000000000227E-3</v>
      </c>
      <c r="T99" s="268">
        <f t="shared" si="5"/>
        <v>5.0000000000000001E-3</v>
      </c>
      <c r="U99" s="268">
        <f t="shared" si="5"/>
        <v>4.9999999999999897E-3</v>
      </c>
      <c r="V99" s="268">
        <f t="shared" si="5"/>
        <v>4.9999999999999645E-3</v>
      </c>
      <c r="W99" s="268">
        <f t="shared" si="5"/>
        <v>4.9999999999999819E-3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7.0000000000001389E-3</v>
      </c>
      <c r="C100" s="269">
        <f t="shared" si="6"/>
        <v>7.0000000000001329E-3</v>
      </c>
      <c r="D100" s="269">
        <f t="shared" si="6"/>
        <v>7.0000000000002022E-3</v>
      </c>
      <c r="E100" s="269">
        <f t="shared" si="6"/>
        <v>7.0000000000001433E-3</v>
      </c>
      <c r="F100" s="269">
        <f t="shared" si="6"/>
        <v>7.0000000000001875E-3</v>
      </c>
      <c r="G100" s="269">
        <f t="shared" si="6"/>
        <v>6.9999999999997738E-3</v>
      </c>
      <c r="H100" s="269">
        <f t="shared" si="6"/>
        <v>7.0000000000002022E-3</v>
      </c>
      <c r="I100" s="269">
        <f t="shared" si="6"/>
        <v>7.0000000000000964E-3</v>
      </c>
      <c r="J100" s="269">
        <f t="shared" si="6"/>
        <v>7.0000000000001172E-3</v>
      </c>
      <c r="K100" s="269">
        <f t="shared" si="6"/>
        <v>7.0000000000001675E-3</v>
      </c>
      <c r="L100" s="269">
        <f t="shared" si="6"/>
        <v>7.0000000000000973E-3</v>
      </c>
      <c r="M100" s="269">
        <f t="shared" si="6"/>
        <v>7.0000000000001164E-3</v>
      </c>
      <c r="N100" s="269">
        <f t="shared" si="6"/>
        <v>7.0000000000000713E-3</v>
      </c>
      <c r="O100" s="269">
        <f t="shared" si="6"/>
        <v>7.0000000000000713E-3</v>
      </c>
      <c r="P100" s="269">
        <f t="shared" si="6"/>
        <v>7.0000000000000539E-3</v>
      </c>
      <c r="Q100" s="269">
        <f t="shared" si="6"/>
        <v>7.0000000000000643E-3</v>
      </c>
      <c r="R100" s="269">
        <f t="shared" si="6"/>
        <v>7.0000000000000132E-3</v>
      </c>
      <c r="S100" s="269">
        <f t="shared" si="6"/>
        <v>7.000000000000027E-3</v>
      </c>
      <c r="T100" s="269">
        <f t="shared" si="6"/>
        <v>7.0000000000000019E-3</v>
      </c>
      <c r="U100" s="269">
        <f t="shared" si="6"/>
        <v>6.9999999999999871E-3</v>
      </c>
      <c r="V100" s="269">
        <f t="shared" si="6"/>
        <v>6.9999999999999507E-3</v>
      </c>
      <c r="W100" s="269">
        <f t="shared" si="6"/>
        <v>6.9999999999999724E-3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4.0000000000000799E-2</v>
      </c>
      <c r="C101" s="269">
        <f t="shared" si="7"/>
        <v>4.0000000000000743E-2</v>
      </c>
      <c r="D101" s="269">
        <f t="shared" si="7"/>
        <v>4.0000000000001139E-2</v>
      </c>
      <c r="E101" s="269">
        <f t="shared" si="7"/>
        <v>4.000000000000082E-2</v>
      </c>
      <c r="F101" s="269">
        <f t="shared" si="7"/>
        <v>4.0000000000001035E-2</v>
      </c>
      <c r="G101" s="269">
        <f t="shared" si="7"/>
        <v>3.999999999999871E-2</v>
      </c>
      <c r="H101" s="269">
        <f t="shared" si="7"/>
        <v>4.0000000000001167E-2</v>
      </c>
      <c r="I101" s="269">
        <f t="shared" si="7"/>
        <v>4.0000000000000556E-2</v>
      </c>
      <c r="J101" s="269">
        <f t="shared" si="7"/>
        <v>4.000000000000066E-2</v>
      </c>
      <c r="K101" s="269">
        <f t="shared" si="7"/>
        <v>4.0000000000000958E-2</v>
      </c>
      <c r="L101" s="269">
        <f t="shared" si="7"/>
        <v>4.0000000000000556E-2</v>
      </c>
      <c r="M101" s="269">
        <f t="shared" si="7"/>
        <v>4.0000000000000667E-2</v>
      </c>
      <c r="N101" s="269">
        <f t="shared" si="7"/>
        <v>4.0000000000000424E-2</v>
      </c>
      <c r="O101" s="269">
        <f t="shared" si="7"/>
        <v>4.0000000000000396E-2</v>
      </c>
      <c r="P101" s="269">
        <f t="shared" si="7"/>
        <v>4.0000000000000299E-2</v>
      </c>
      <c r="Q101" s="269">
        <f t="shared" si="7"/>
        <v>4.0000000000000362E-2</v>
      </c>
      <c r="R101" s="269">
        <f t="shared" si="7"/>
        <v>4.0000000000000077E-2</v>
      </c>
      <c r="S101" s="269">
        <f t="shared" si="7"/>
        <v>4.0000000000000181E-2</v>
      </c>
      <c r="T101" s="269">
        <f t="shared" si="7"/>
        <v>0.04</v>
      </c>
      <c r="U101" s="269">
        <f t="shared" si="7"/>
        <v>3.9999999999999925E-2</v>
      </c>
      <c r="V101" s="269">
        <f t="shared" si="7"/>
        <v>3.9999999999999716E-2</v>
      </c>
      <c r="W101" s="269">
        <f t="shared" si="7"/>
        <v>3.9999999999999834E-2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2.0000000000000403E-2</v>
      </c>
      <c r="C102" s="269">
        <f t="shared" si="8"/>
        <v>2.0000000000000372E-2</v>
      </c>
      <c r="D102" s="269">
        <f t="shared" si="8"/>
        <v>2.0000000000000576E-2</v>
      </c>
      <c r="E102" s="269">
        <f t="shared" si="8"/>
        <v>2.000000000000042E-2</v>
      </c>
      <c r="F102" s="269">
        <f t="shared" si="8"/>
        <v>2.0000000000000521E-2</v>
      </c>
      <c r="G102" s="269">
        <f t="shared" si="8"/>
        <v>1.9999999999999359E-2</v>
      </c>
      <c r="H102" s="269">
        <f t="shared" si="8"/>
        <v>2.0000000000000576E-2</v>
      </c>
      <c r="I102" s="269">
        <f t="shared" si="8"/>
        <v>2.0000000000000275E-2</v>
      </c>
      <c r="J102" s="269">
        <f t="shared" si="8"/>
        <v>2.000000000000033E-2</v>
      </c>
      <c r="K102" s="269">
        <f t="shared" si="8"/>
        <v>2.0000000000000483E-2</v>
      </c>
      <c r="L102" s="269">
        <f t="shared" si="8"/>
        <v>2.0000000000000278E-2</v>
      </c>
      <c r="M102" s="269">
        <f t="shared" si="8"/>
        <v>2.000000000000033E-2</v>
      </c>
      <c r="N102" s="269">
        <f t="shared" si="8"/>
        <v>2.0000000000000212E-2</v>
      </c>
      <c r="O102" s="269">
        <f t="shared" si="8"/>
        <v>2.0000000000000202E-2</v>
      </c>
      <c r="P102" s="269">
        <f t="shared" si="8"/>
        <v>2.0000000000000157E-2</v>
      </c>
      <c r="Q102" s="269">
        <f t="shared" si="8"/>
        <v>2.0000000000000184E-2</v>
      </c>
      <c r="R102" s="269">
        <f t="shared" si="8"/>
        <v>2.0000000000000039E-2</v>
      </c>
      <c r="S102" s="269">
        <f t="shared" si="8"/>
        <v>2.0000000000000091E-2</v>
      </c>
      <c r="T102" s="269">
        <f t="shared" si="8"/>
        <v>0.02</v>
      </c>
      <c r="U102" s="269">
        <f t="shared" si="8"/>
        <v>1.9999999999999955E-2</v>
      </c>
      <c r="V102" s="269">
        <f t="shared" si="8"/>
        <v>1.9999999999999862E-2</v>
      </c>
      <c r="W102" s="269">
        <f t="shared" si="8"/>
        <v>1.9999999999999921E-2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1.1726486224370791E-2</v>
      </c>
      <c r="C103" s="270">
        <f t="shared" si="9"/>
        <v>1.1922757205653859E-2</v>
      </c>
      <c r="D103" s="270">
        <f t="shared" si="9"/>
        <v>1.2072566550069047E-2</v>
      </c>
      <c r="E103" s="270">
        <f t="shared" si="9"/>
        <v>1.220444457177507E-2</v>
      </c>
      <c r="F103" s="270">
        <f t="shared" si="9"/>
        <v>1.2303283309890606E-2</v>
      </c>
      <c r="G103" s="270">
        <f t="shared" si="9"/>
        <v>1.2412810540009606E-2</v>
      </c>
      <c r="H103" s="270">
        <f t="shared" si="9"/>
        <v>1.2275081982622666E-2</v>
      </c>
      <c r="I103" s="270">
        <f t="shared" si="9"/>
        <v>1.1361071766109062E-2</v>
      </c>
      <c r="J103" s="270">
        <f t="shared" si="9"/>
        <v>1.0957448828122798E-2</v>
      </c>
      <c r="K103" s="270">
        <f t="shared" si="9"/>
        <v>1.1185019938094592E-2</v>
      </c>
      <c r="L103" s="270">
        <f t="shared" si="9"/>
        <v>1.0762259758762315E-2</v>
      </c>
      <c r="M103" s="270">
        <f t="shared" si="9"/>
        <v>1.055833098884452E-2</v>
      </c>
      <c r="N103" s="270">
        <f t="shared" si="9"/>
        <v>1.03097274997283E-2</v>
      </c>
      <c r="O103" s="270">
        <f t="shared" si="9"/>
        <v>1.0266930891011153E-2</v>
      </c>
      <c r="P103" s="270">
        <f t="shared" si="9"/>
        <v>1.0087109355533821E-2</v>
      </c>
      <c r="Q103" s="270">
        <f t="shared" si="9"/>
        <v>9.9801927349746841E-3</v>
      </c>
      <c r="R103" s="270">
        <f t="shared" si="9"/>
        <v>9.5123299829945225E-3</v>
      </c>
      <c r="S103" s="270">
        <f t="shared" si="9"/>
        <v>9.7300637309731611E-3</v>
      </c>
      <c r="T103" s="270">
        <f t="shared" si="9"/>
        <v>9.4289066264022833E-3</v>
      </c>
      <c r="U103" s="270">
        <f t="shared" si="9"/>
        <v>9.3327601868606197E-3</v>
      </c>
      <c r="V103" s="270">
        <f t="shared" si="9"/>
        <v>9.3153196071479854E-3</v>
      </c>
      <c r="W103" s="270">
        <f t="shared" si="9"/>
        <v>9.4623822525762447E-3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2.9527620588324227E-2</v>
      </c>
      <c r="C104" s="271">
        <f t="shared" si="10"/>
        <v>3.0299777814644015E-2</v>
      </c>
      <c r="D104" s="271">
        <f t="shared" si="10"/>
        <v>3.0871759837908439E-2</v>
      </c>
      <c r="E104" s="271">
        <f t="shared" si="10"/>
        <v>3.1350926823431984E-2</v>
      </c>
      <c r="F104" s="271">
        <f t="shared" si="10"/>
        <v>3.1705492768954673E-2</v>
      </c>
      <c r="G104" s="271">
        <f t="shared" si="10"/>
        <v>3.2152722412792135E-2</v>
      </c>
      <c r="H104" s="271">
        <f t="shared" si="10"/>
        <v>3.1606541844905044E-2</v>
      </c>
      <c r="I104" s="271">
        <f t="shared" si="10"/>
        <v>2.8132349361238124E-2</v>
      </c>
      <c r="J104" s="271">
        <f t="shared" si="10"/>
        <v>2.6491779275613754E-2</v>
      </c>
      <c r="K104" s="271">
        <f t="shared" si="10"/>
        <v>2.7344373787607287E-2</v>
      </c>
      <c r="L104" s="271">
        <f t="shared" si="10"/>
        <v>2.5425166972444554E-2</v>
      </c>
      <c r="M104" s="271">
        <f t="shared" si="10"/>
        <v>2.4595360678442403E-2</v>
      </c>
      <c r="N104" s="271">
        <f t="shared" si="10"/>
        <v>2.3458848475552567E-2</v>
      </c>
      <c r="O104" s="271">
        <f t="shared" si="10"/>
        <v>2.3045948661809593E-2</v>
      </c>
      <c r="P104" s="271">
        <f t="shared" si="10"/>
        <v>2.2357777082151292E-2</v>
      </c>
      <c r="Q104" s="271">
        <f t="shared" si="10"/>
        <v>2.2220975952383568E-2</v>
      </c>
      <c r="R104" s="271">
        <f t="shared" si="10"/>
        <v>2.0228022635200602E-2</v>
      </c>
      <c r="S104" s="271">
        <f t="shared" si="10"/>
        <v>2.0108784832664879E-2</v>
      </c>
      <c r="T104" s="271">
        <f t="shared" si="10"/>
        <v>1.9024588453837914E-2</v>
      </c>
      <c r="U104" s="271">
        <f t="shared" si="10"/>
        <v>1.7876460311711015E-2</v>
      </c>
      <c r="V104" s="271">
        <f t="shared" si="10"/>
        <v>1.6590004040079216E-2</v>
      </c>
      <c r="W104" s="271">
        <f t="shared" si="10"/>
        <v>1.7062592213937015E-2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0.8211289585465833</v>
      </c>
      <c r="C105" s="271">
        <f t="shared" si="11"/>
        <v>0.8184446253916029</v>
      </c>
      <c r="D105" s="271">
        <f t="shared" si="11"/>
        <v>0.81645176286111287</v>
      </c>
      <c r="E105" s="271">
        <f t="shared" si="11"/>
        <v>0.81477590233049824</v>
      </c>
      <c r="F105" s="271">
        <f t="shared" si="11"/>
        <v>0.81353457332347623</v>
      </c>
      <c r="G105" s="271">
        <f t="shared" si="11"/>
        <v>0.81198397279655199</v>
      </c>
      <c r="H105" s="271">
        <f t="shared" si="11"/>
        <v>0.81388161651712598</v>
      </c>
      <c r="I105" s="271">
        <f t="shared" si="11"/>
        <v>0.82599024695878953</v>
      </c>
      <c r="J105" s="271">
        <f t="shared" si="11"/>
        <v>0.83168015128378736</v>
      </c>
      <c r="K105" s="271">
        <f t="shared" si="11"/>
        <v>0.82870533119072498</v>
      </c>
      <c r="L105" s="271">
        <f t="shared" si="11"/>
        <v>0.83531220221891556</v>
      </c>
      <c r="M105" s="271">
        <f t="shared" si="11"/>
        <v>0.83818995126950679</v>
      </c>
      <c r="N105" s="271">
        <f t="shared" si="11"/>
        <v>0.84210064963460141</v>
      </c>
      <c r="O105" s="271">
        <f t="shared" si="11"/>
        <v>0.84347390119871324</v>
      </c>
      <c r="P105" s="271">
        <f t="shared" si="11"/>
        <v>0.8458711644908673</v>
      </c>
      <c r="Q105" s="271">
        <f t="shared" si="11"/>
        <v>0.84641888475178917</v>
      </c>
      <c r="R105" s="271">
        <f t="shared" si="11"/>
        <v>0.85330848597024789</v>
      </c>
      <c r="S105" s="271">
        <f t="shared" si="11"/>
        <v>0.85347496291932856</v>
      </c>
      <c r="T105" s="271">
        <f t="shared" si="11"/>
        <v>0.85726964168900899</v>
      </c>
      <c r="U105" s="271">
        <f t="shared" si="11"/>
        <v>0.86106531214207105</v>
      </c>
      <c r="V105" s="271">
        <f t="shared" si="11"/>
        <v>0.86522800070815287</v>
      </c>
      <c r="W105" s="271">
        <f t="shared" si="11"/>
        <v>0.86355815394696034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0.57506545364388251</v>
      </c>
      <c r="C106" s="320">
        <f t="shared" si="12"/>
        <v>0.56594647693623723</v>
      </c>
      <c r="D106" s="320">
        <f t="shared" si="12"/>
        <v>0.55918709754521034</v>
      </c>
      <c r="E106" s="320">
        <f t="shared" si="12"/>
        <v>0.55351817880189946</v>
      </c>
      <c r="F106" s="320">
        <f t="shared" si="12"/>
        <v>0.54932213358218851</v>
      </c>
      <c r="G106" s="320">
        <f t="shared" si="12"/>
        <v>0.54404461935661863</v>
      </c>
      <c r="H106" s="320">
        <f t="shared" si="12"/>
        <v>0.55049376780958503</v>
      </c>
      <c r="I106" s="320">
        <f t="shared" si="12"/>
        <v>0.5915540022818061</v>
      </c>
      <c r="J106" s="320">
        <f t="shared" si="12"/>
        <v>0.61091532398700699</v>
      </c>
      <c r="K106" s="320">
        <f t="shared" si="12"/>
        <v>0.60083554962733199</v>
      </c>
      <c r="L106" s="320">
        <f t="shared" si="12"/>
        <v>0.62343581078187849</v>
      </c>
      <c r="M106" s="320">
        <f t="shared" si="12"/>
        <v>0.63322861228248761</v>
      </c>
      <c r="N106" s="320">
        <f t="shared" si="12"/>
        <v>0.64661024567166414</v>
      </c>
      <c r="O106" s="320">
        <f t="shared" si="12"/>
        <v>0.65142432901696745</v>
      </c>
      <c r="P106" s="320">
        <f t="shared" si="12"/>
        <v>0.65955635547294078</v>
      </c>
      <c r="Q106" s="320">
        <f t="shared" si="12"/>
        <v>0.66124408514859345</v>
      </c>
      <c r="R106" s="320">
        <f t="shared" si="12"/>
        <v>0.68474163067691018</v>
      </c>
      <c r="S106" s="320">
        <f t="shared" si="12"/>
        <v>0.68590175598045533</v>
      </c>
      <c r="T106" s="320">
        <f t="shared" si="12"/>
        <v>0.69873140457369365</v>
      </c>
      <c r="U106" s="320">
        <f t="shared" si="12"/>
        <v>0.7120948095444799</v>
      </c>
      <c r="V106" s="320">
        <f t="shared" si="12"/>
        <v>0.72697796704082662</v>
      </c>
      <c r="W106" s="320">
        <f t="shared" si="12"/>
        <v>0.72136988549748571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0.24606350490270082</v>
      </c>
      <c r="C107" s="320">
        <f t="shared" si="13"/>
        <v>0.25249814845536572</v>
      </c>
      <c r="D107" s="320">
        <f t="shared" si="13"/>
        <v>0.25726466531590264</v>
      </c>
      <c r="E107" s="320">
        <f t="shared" si="13"/>
        <v>0.26125772352859877</v>
      </c>
      <c r="F107" s="320">
        <f t="shared" si="13"/>
        <v>0.26421243974128772</v>
      </c>
      <c r="G107" s="320">
        <f t="shared" si="13"/>
        <v>0.26793935343993336</v>
      </c>
      <c r="H107" s="320">
        <f t="shared" si="13"/>
        <v>0.26338784870754101</v>
      </c>
      <c r="I107" s="320">
        <f t="shared" si="13"/>
        <v>0.23443624467698343</v>
      </c>
      <c r="J107" s="320">
        <f t="shared" si="13"/>
        <v>0.22076482729678037</v>
      </c>
      <c r="K107" s="320">
        <f t="shared" si="13"/>
        <v>0.22786978156339308</v>
      </c>
      <c r="L107" s="320">
        <f t="shared" si="13"/>
        <v>0.21187639143703707</v>
      </c>
      <c r="M107" s="320">
        <f t="shared" si="13"/>
        <v>0.20496133898701918</v>
      </c>
      <c r="N107" s="320">
        <f t="shared" si="13"/>
        <v>0.19549040396293729</v>
      </c>
      <c r="O107" s="320">
        <f t="shared" si="13"/>
        <v>0.19204957218174579</v>
      </c>
      <c r="P107" s="320">
        <f t="shared" si="13"/>
        <v>0.1863148090179266</v>
      </c>
      <c r="Q107" s="320">
        <f t="shared" si="13"/>
        <v>0.18517479960319566</v>
      </c>
      <c r="R107" s="320">
        <f t="shared" si="13"/>
        <v>0.16856685529333768</v>
      </c>
      <c r="S107" s="320">
        <f t="shared" si="13"/>
        <v>0.16757320693887326</v>
      </c>
      <c r="T107" s="320">
        <f t="shared" si="13"/>
        <v>0.15853823711531528</v>
      </c>
      <c r="U107" s="320">
        <f t="shared" si="13"/>
        <v>0.14897050259759115</v>
      </c>
      <c r="V107" s="320">
        <f t="shared" si="13"/>
        <v>0.13825003366732624</v>
      </c>
      <c r="W107" s="320">
        <f t="shared" si="13"/>
        <v>0.14218826844947455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6.561693464072027E-2</v>
      </c>
      <c r="C108" s="321">
        <f t="shared" si="14"/>
        <v>6.7332839588097534E-2</v>
      </c>
      <c r="D108" s="321">
        <f t="shared" si="14"/>
        <v>6.8603910750907396E-2</v>
      </c>
      <c r="E108" s="321">
        <f t="shared" si="14"/>
        <v>6.9668726274293047E-2</v>
      </c>
      <c r="F108" s="321">
        <f t="shared" si="14"/>
        <v>7.0456650597676806E-2</v>
      </c>
      <c r="G108" s="321">
        <f t="shared" si="14"/>
        <v>7.1450494250648894E-2</v>
      </c>
      <c r="H108" s="321">
        <f t="shared" si="14"/>
        <v>7.0236759655344302E-2</v>
      </c>
      <c r="I108" s="321">
        <f t="shared" si="14"/>
        <v>6.2516331913862272E-2</v>
      </c>
      <c r="J108" s="321">
        <f t="shared" si="14"/>
        <v>5.8870620612474799E-2</v>
      </c>
      <c r="K108" s="321">
        <f t="shared" si="14"/>
        <v>6.0765275083571525E-2</v>
      </c>
      <c r="L108" s="321">
        <f t="shared" si="14"/>
        <v>5.6500371049876583E-2</v>
      </c>
      <c r="M108" s="321">
        <f t="shared" si="14"/>
        <v>5.4656357063205131E-2</v>
      </c>
      <c r="N108" s="321">
        <f t="shared" si="14"/>
        <v>5.213077439011661E-2</v>
      </c>
      <c r="O108" s="321">
        <f t="shared" si="14"/>
        <v>5.1213219248465551E-2</v>
      </c>
      <c r="P108" s="321">
        <f t="shared" si="14"/>
        <v>4.9683949071447124E-2</v>
      </c>
      <c r="Q108" s="321">
        <f t="shared" si="14"/>
        <v>4.9379946560852199E-2</v>
      </c>
      <c r="R108" s="321">
        <f t="shared" si="14"/>
        <v>4.4951161411556737E-2</v>
      </c>
      <c r="S108" s="321">
        <f t="shared" si="14"/>
        <v>4.4686188517032904E-2</v>
      </c>
      <c r="T108" s="321">
        <f t="shared" si="14"/>
        <v>4.2276863230750757E-2</v>
      </c>
      <c r="U108" s="321">
        <f t="shared" si="14"/>
        <v>3.9725467359357676E-2</v>
      </c>
      <c r="V108" s="321">
        <f t="shared" si="14"/>
        <v>3.6866675644620359E-2</v>
      </c>
      <c r="W108" s="321">
        <f t="shared" si="14"/>
        <v>3.7916871586526575E-2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1.0000000000000002</v>
      </c>
      <c r="C110" s="234">
        <f t="shared" si="15"/>
        <v>0.99999999999999989</v>
      </c>
      <c r="D110" s="234">
        <f t="shared" si="15"/>
        <v>1.0000000000000002</v>
      </c>
      <c r="E110" s="234">
        <f t="shared" si="15"/>
        <v>1.0000000000000002</v>
      </c>
      <c r="F110" s="234">
        <f t="shared" si="15"/>
        <v>0.99999999999999978</v>
      </c>
      <c r="G110" s="234">
        <f t="shared" si="15"/>
        <v>0.99999999999999989</v>
      </c>
      <c r="H110" s="234">
        <f t="shared" si="15"/>
        <v>1.0000000000000002</v>
      </c>
      <c r="I110" s="234">
        <f t="shared" si="15"/>
        <v>1</v>
      </c>
      <c r="J110" s="234">
        <f t="shared" si="15"/>
        <v>0.99999999999999967</v>
      </c>
      <c r="K110" s="234">
        <f t="shared" si="15"/>
        <v>0.99999999999999989</v>
      </c>
      <c r="L110" s="234">
        <f t="shared" si="15"/>
        <v>0.99999999999999989</v>
      </c>
      <c r="M110" s="234">
        <f t="shared" si="15"/>
        <v>1.0000000000000002</v>
      </c>
      <c r="N110" s="234">
        <f t="shared" si="15"/>
        <v>0.99999999999999967</v>
      </c>
      <c r="O110" s="234">
        <f t="shared" si="15"/>
        <v>1</v>
      </c>
      <c r="P110" s="234">
        <f t="shared" si="15"/>
        <v>0.99999999999999989</v>
      </c>
      <c r="Q110" s="234">
        <f t="shared" si="15"/>
        <v>1.0000000000000002</v>
      </c>
      <c r="R110" s="234">
        <f t="shared" si="15"/>
        <v>1.0000000000000004</v>
      </c>
      <c r="S110" s="234">
        <f t="shared" si="15"/>
        <v>0.99999999999999967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1.0000000000000002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5.2781221197535349E-3</v>
      </c>
      <c r="C111" s="301">
        <f t="shared" si="16"/>
        <v>5.2781221197535722E-3</v>
      </c>
      <c r="D111" s="301">
        <f t="shared" si="16"/>
        <v>5.2781221197533883E-3</v>
      </c>
      <c r="E111" s="301">
        <f t="shared" si="16"/>
        <v>5.2781221197535375E-3</v>
      </c>
      <c r="F111" s="301">
        <f t="shared" si="16"/>
        <v>5.2781221197534525E-3</v>
      </c>
      <c r="G111" s="301">
        <f t="shared" si="16"/>
        <v>5.2781221197545055E-3</v>
      </c>
      <c r="H111" s="301">
        <f t="shared" si="16"/>
        <v>5.2781221197534161E-3</v>
      </c>
      <c r="I111" s="301">
        <f t="shared" si="16"/>
        <v>5.278122119753619E-3</v>
      </c>
      <c r="J111" s="301">
        <f t="shared" si="16"/>
        <v>5.2781221197535054E-3</v>
      </c>
      <c r="K111" s="301">
        <f t="shared" si="16"/>
        <v>5.2781221197534013E-3</v>
      </c>
      <c r="L111" s="301">
        <f t="shared" si="16"/>
        <v>5.2781221197535227E-3</v>
      </c>
      <c r="M111" s="301">
        <f t="shared" si="16"/>
        <v>5.278122119753377E-3</v>
      </c>
      <c r="N111" s="301">
        <f t="shared" si="16"/>
        <v>5.2781221197534343E-3</v>
      </c>
      <c r="O111" s="301">
        <f t="shared" si="16"/>
        <v>5.278122119753397E-3</v>
      </c>
      <c r="P111" s="301">
        <f t="shared" si="16"/>
        <v>5.2781221197533796E-3</v>
      </c>
      <c r="Q111" s="301">
        <f t="shared" si="16"/>
        <v>5.2781221197534464E-3</v>
      </c>
      <c r="R111" s="301">
        <f t="shared" si="16"/>
        <v>5.2781221197534083E-3</v>
      </c>
      <c r="S111" s="301">
        <f t="shared" si="16"/>
        <v>5.2781221197533918E-3</v>
      </c>
      <c r="T111" s="301">
        <f t="shared" si="16"/>
        <v>5.278122119753541E-3</v>
      </c>
      <c r="U111" s="301">
        <f t="shared" si="16"/>
        <v>5.2781221197535843E-3</v>
      </c>
      <c r="V111" s="301">
        <f t="shared" si="16"/>
        <v>5.2781221197535002E-3</v>
      </c>
      <c r="W111" s="301">
        <f t="shared" si="16"/>
        <v>5.2781221197535505E-3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7.4900519068697938E-3</v>
      </c>
      <c r="C112" s="235">
        <f t="shared" si="17"/>
        <v>7.4900519068698459E-3</v>
      </c>
      <c r="D112" s="235">
        <f t="shared" si="17"/>
        <v>7.4900519068695874E-3</v>
      </c>
      <c r="E112" s="235">
        <f t="shared" si="17"/>
        <v>7.4900519068697973E-3</v>
      </c>
      <c r="F112" s="235">
        <f t="shared" si="17"/>
        <v>7.4900519068696759E-3</v>
      </c>
      <c r="G112" s="235">
        <f t="shared" si="17"/>
        <v>7.4900519068711703E-3</v>
      </c>
      <c r="H112" s="235">
        <f t="shared" si="17"/>
        <v>7.4900519068696282E-3</v>
      </c>
      <c r="I112" s="235">
        <f t="shared" si="17"/>
        <v>7.4900519068699118E-3</v>
      </c>
      <c r="J112" s="235">
        <f t="shared" si="17"/>
        <v>7.4900519068697487E-3</v>
      </c>
      <c r="K112" s="235">
        <f t="shared" si="17"/>
        <v>7.4900519068696022E-3</v>
      </c>
      <c r="L112" s="235">
        <f t="shared" si="17"/>
        <v>7.4900519068697774E-3</v>
      </c>
      <c r="M112" s="235">
        <f t="shared" si="17"/>
        <v>7.4900519068695683E-3</v>
      </c>
      <c r="N112" s="235">
        <f t="shared" si="17"/>
        <v>7.4900519068696507E-3</v>
      </c>
      <c r="O112" s="235">
        <f t="shared" si="17"/>
        <v>7.4900519068696004E-3</v>
      </c>
      <c r="P112" s="235">
        <f t="shared" si="17"/>
        <v>7.4900519068695727E-3</v>
      </c>
      <c r="Q112" s="235">
        <f t="shared" si="17"/>
        <v>7.4900519068696681E-3</v>
      </c>
      <c r="R112" s="235">
        <f t="shared" si="17"/>
        <v>7.4900519068696178E-3</v>
      </c>
      <c r="S112" s="235">
        <f t="shared" si="17"/>
        <v>7.49005190686959E-3</v>
      </c>
      <c r="T112" s="235">
        <f t="shared" si="17"/>
        <v>7.4900519068698016E-3</v>
      </c>
      <c r="U112" s="235">
        <f t="shared" si="17"/>
        <v>7.4900519068698632E-3</v>
      </c>
      <c r="V112" s="235">
        <f t="shared" si="17"/>
        <v>7.4900519068697435E-3</v>
      </c>
      <c r="W112" s="235">
        <f t="shared" si="17"/>
        <v>7.4900519068698173E-3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2.6652580694164638E-2</v>
      </c>
      <c r="C113" s="235">
        <f t="shared" si="18"/>
        <v>2.6652580694164815E-2</v>
      </c>
      <c r="D113" s="235">
        <f t="shared" si="18"/>
        <v>2.6652580694163899E-2</v>
      </c>
      <c r="E113" s="235">
        <f t="shared" si="18"/>
        <v>2.6652580694164641E-2</v>
      </c>
      <c r="F113" s="235">
        <f t="shared" si="18"/>
        <v>2.6652580694164214E-2</v>
      </c>
      <c r="G113" s="235">
        <f t="shared" si="18"/>
        <v>2.6652580694169536E-2</v>
      </c>
      <c r="H113" s="235">
        <f t="shared" si="18"/>
        <v>2.6652580694164044E-2</v>
      </c>
      <c r="I113" s="235">
        <f t="shared" si="18"/>
        <v>2.6652580694165057E-2</v>
      </c>
      <c r="J113" s="235">
        <f t="shared" si="18"/>
        <v>2.6652580694164471E-2</v>
      </c>
      <c r="K113" s="235">
        <f t="shared" si="18"/>
        <v>2.6652580694163954E-2</v>
      </c>
      <c r="L113" s="235">
        <f t="shared" si="18"/>
        <v>2.6652580694164579E-2</v>
      </c>
      <c r="M113" s="235">
        <f t="shared" si="18"/>
        <v>2.6652580694163836E-2</v>
      </c>
      <c r="N113" s="235">
        <f t="shared" si="18"/>
        <v>2.6652580694164124E-2</v>
      </c>
      <c r="O113" s="235">
        <f t="shared" si="18"/>
        <v>2.6652580694163937E-2</v>
      </c>
      <c r="P113" s="235">
        <f t="shared" si="18"/>
        <v>2.665258069416384E-2</v>
      </c>
      <c r="Q113" s="235">
        <f t="shared" si="18"/>
        <v>2.665258069416419E-2</v>
      </c>
      <c r="R113" s="235">
        <f t="shared" si="18"/>
        <v>2.6652580694163999E-2</v>
      </c>
      <c r="S113" s="235">
        <f t="shared" si="18"/>
        <v>2.6652580694163906E-2</v>
      </c>
      <c r="T113" s="235">
        <f t="shared" si="18"/>
        <v>2.6652580694164665E-2</v>
      </c>
      <c r="U113" s="235">
        <f t="shared" si="18"/>
        <v>2.6652580694164877E-2</v>
      </c>
      <c r="V113" s="235">
        <f t="shared" si="18"/>
        <v>2.665258069416445E-2</v>
      </c>
      <c r="W113" s="235">
        <f t="shared" si="18"/>
        <v>2.6652580694164714E-2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2.111248847901414E-2</v>
      </c>
      <c r="C114" s="235">
        <f t="shared" si="19"/>
        <v>2.1112488479014282E-2</v>
      </c>
      <c r="D114" s="235">
        <f t="shared" si="19"/>
        <v>2.111248847901356E-2</v>
      </c>
      <c r="E114" s="235">
        <f t="shared" si="19"/>
        <v>2.1112488479014143E-2</v>
      </c>
      <c r="F114" s="235">
        <f t="shared" si="19"/>
        <v>2.1112488479013817E-2</v>
      </c>
      <c r="G114" s="235">
        <f t="shared" si="19"/>
        <v>2.1112488479018025E-2</v>
      </c>
      <c r="H114" s="235">
        <f t="shared" si="19"/>
        <v>2.1112488479013668E-2</v>
      </c>
      <c r="I114" s="235">
        <f t="shared" si="19"/>
        <v>2.1112488479014476E-2</v>
      </c>
      <c r="J114" s="235">
        <f t="shared" si="19"/>
        <v>2.1112488479014011E-2</v>
      </c>
      <c r="K114" s="235">
        <f t="shared" si="19"/>
        <v>2.1112488479013602E-2</v>
      </c>
      <c r="L114" s="235">
        <f t="shared" si="19"/>
        <v>2.1112488479014098E-2</v>
      </c>
      <c r="M114" s="235">
        <f t="shared" si="19"/>
        <v>2.1112488479013508E-2</v>
      </c>
      <c r="N114" s="235">
        <f t="shared" si="19"/>
        <v>2.1112488479013737E-2</v>
      </c>
      <c r="O114" s="235">
        <f t="shared" si="19"/>
        <v>2.1112488479013588E-2</v>
      </c>
      <c r="P114" s="235">
        <f t="shared" si="19"/>
        <v>2.1112488479013508E-2</v>
      </c>
      <c r="Q114" s="235">
        <f t="shared" si="19"/>
        <v>2.1112488479013786E-2</v>
      </c>
      <c r="R114" s="235">
        <f t="shared" si="19"/>
        <v>2.1112488479013633E-2</v>
      </c>
      <c r="S114" s="235">
        <f t="shared" si="19"/>
        <v>2.1112488479013564E-2</v>
      </c>
      <c r="T114" s="235">
        <f t="shared" si="19"/>
        <v>2.1112488479014174E-2</v>
      </c>
      <c r="U114" s="235">
        <f t="shared" si="19"/>
        <v>2.1112488479014334E-2</v>
      </c>
      <c r="V114" s="235">
        <f t="shared" si="19"/>
        <v>2.1112488479013997E-2</v>
      </c>
      <c r="W114" s="235">
        <f t="shared" si="19"/>
        <v>2.1112488479014209E-2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1.223236743386341E-2</v>
      </c>
      <c r="C115" s="302">
        <f t="shared" si="20"/>
        <v>1.2559643167770602E-2</v>
      </c>
      <c r="D115" s="302">
        <f t="shared" si="20"/>
        <v>1.2810974302673273E-2</v>
      </c>
      <c r="E115" s="302">
        <f t="shared" si="20"/>
        <v>1.3031224919639423E-2</v>
      </c>
      <c r="F115" s="302">
        <f t="shared" si="20"/>
        <v>1.3197319666887081E-2</v>
      </c>
      <c r="G115" s="302">
        <f t="shared" si="20"/>
        <v>1.3392608275166126E-2</v>
      </c>
      <c r="H115" s="302">
        <f t="shared" si="20"/>
        <v>1.3150147986975138E-2</v>
      </c>
      <c r="I115" s="302">
        <f t="shared" si="20"/>
        <v>1.1645832780283773E-2</v>
      </c>
      <c r="J115" s="302">
        <f t="shared" si="20"/>
        <v>1.1007913049084597E-2</v>
      </c>
      <c r="K115" s="302">
        <f t="shared" si="20"/>
        <v>1.1354373476301249E-2</v>
      </c>
      <c r="L115" s="302">
        <f t="shared" si="20"/>
        <v>1.067356312075108E-2</v>
      </c>
      <c r="M115" s="302">
        <f t="shared" si="20"/>
        <v>1.0367986559947591E-2</v>
      </c>
      <c r="N115" s="302">
        <f t="shared" si="20"/>
        <v>9.9889645003283529E-3</v>
      </c>
      <c r="O115" s="302">
        <f t="shared" si="20"/>
        <v>9.8997267147034641E-3</v>
      </c>
      <c r="P115" s="302">
        <f t="shared" si="20"/>
        <v>9.6487690643722729E-3</v>
      </c>
      <c r="Q115" s="302">
        <f t="shared" si="20"/>
        <v>9.5311717959400116E-3</v>
      </c>
      <c r="R115" s="302">
        <f t="shared" si="20"/>
        <v>8.8797535763496058E-3</v>
      </c>
      <c r="S115" s="302">
        <f t="shared" si="20"/>
        <v>9.0714782930029856E-3</v>
      </c>
      <c r="T115" s="302">
        <f t="shared" si="20"/>
        <v>8.6843076927011244E-3</v>
      </c>
      <c r="U115" s="302">
        <f t="shared" si="20"/>
        <v>8.48754929902675E-3</v>
      </c>
      <c r="V115" s="302">
        <f t="shared" si="20"/>
        <v>8.3540845876624737E-3</v>
      </c>
      <c r="W115" s="302">
        <f t="shared" si="20"/>
        <v>8.5298301272750243E-3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6.4776936615565148E-2</v>
      </c>
      <c r="C116" s="303">
        <f t="shared" si="21"/>
        <v>6.6161519842518668E-2</v>
      </c>
      <c r="D116" s="303">
        <f t="shared" si="21"/>
        <v>6.7204809184460035E-2</v>
      </c>
      <c r="E116" s="303">
        <f t="shared" si="21"/>
        <v>6.8090585933102826E-2</v>
      </c>
      <c r="F116" s="303">
        <f t="shared" si="21"/>
        <v>6.8753112348539924E-2</v>
      </c>
      <c r="G116" s="303">
        <f t="shared" si="21"/>
        <v>6.9597788307822733E-2</v>
      </c>
      <c r="H116" s="303">
        <f t="shared" si="21"/>
        <v>6.8567613211780939E-2</v>
      </c>
      <c r="I116" s="303">
        <f t="shared" si="21"/>
        <v>6.2342544111447427E-2</v>
      </c>
      <c r="J116" s="303">
        <f t="shared" si="21"/>
        <v>5.9585459714408498E-2</v>
      </c>
      <c r="K116" s="303">
        <f t="shared" si="21"/>
        <v>6.1004103391332477E-2</v>
      </c>
      <c r="L116" s="303">
        <f t="shared" si="21"/>
        <v>5.7849989898057071E-2</v>
      </c>
      <c r="M116" s="303">
        <f t="shared" si="21"/>
        <v>5.6531192809688137E-2</v>
      </c>
      <c r="N116" s="303">
        <f t="shared" si="21"/>
        <v>5.4766041518645711E-2</v>
      </c>
      <c r="O116" s="303">
        <f t="shared" si="21"/>
        <v>5.4135439546425988E-2</v>
      </c>
      <c r="P116" s="303">
        <f t="shared" si="21"/>
        <v>5.309987458527439E-2</v>
      </c>
      <c r="Q116" s="303">
        <f t="shared" si="21"/>
        <v>5.2897355841197646E-2</v>
      </c>
      <c r="R116" s="303">
        <f t="shared" si="21"/>
        <v>4.9997505654955789E-2</v>
      </c>
      <c r="S116" s="303">
        <f t="shared" si="21"/>
        <v>4.9823273511214024E-2</v>
      </c>
      <c r="T116" s="303">
        <f t="shared" si="21"/>
        <v>4.8304859872838515E-2</v>
      </c>
      <c r="U116" s="303">
        <f t="shared" si="21"/>
        <v>4.6731957378122142E-2</v>
      </c>
      <c r="V116" s="303">
        <f t="shared" si="21"/>
        <v>4.5014087211853883E-2</v>
      </c>
      <c r="W116" s="303">
        <f t="shared" si="21"/>
        <v>4.5636714381105482E-2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2.2730577005316208E-2</v>
      </c>
      <c r="C117" s="304">
        <f t="shared" si="22"/>
        <v>2.2590535346885932E-2</v>
      </c>
      <c r="D117" s="304">
        <f t="shared" si="22"/>
        <v>2.2484863501314418E-2</v>
      </c>
      <c r="E117" s="304">
        <f t="shared" si="22"/>
        <v>2.2394928053255971E-2</v>
      </c>
      <c r="F117" s="304">
        <f t="shared" si="22"/>
        <v>2.2327616868739353E-2</v>
      </c>
      <c r="G117" s="304">
        <f t="shared" si="22"/>
        <v>2.2242321829234527E-2</v>
      </c>
      <c r="H117" s="304">
        <f t="shared" si="22"/>
        <v>2.2346484312178862E-2</v>
      </c>
      <c r="I117" s="304">
        <f t="shared" si="22"/>
        <v>2.2977152415894795E-2</v>
      </c>
      <c r="J117" s="304">
        <f t="shared" si="22"/>
        <v>2.3255577014882761E-2</v>
      </c>
      <c r="K117" s="304">
        <f t="shared" si="22"/>
        <v>2.3111737420708114E-2</v>
      </c>
      <c r="L117" s="304">
        <f t="shared" si="22"/>
        <v>2.3428703655463165E-2</v>
      </c>
      <c r="M117" s="304">
        <f t="shared" si="22"/>
        <v>2.3561896540188022E-2</v>
      </c>
      <c r="N117" s="304">
        <f t="shared" si="22"/>
        <v>2.3739218975176831E-2</v>
      </c>
      <c r="O117" s="304">
        <f t="shared" si="22"/>
        <v>2.380110405034188E-2</v>
      </c>
      <c r="P117" s="304">
        <f t="shared" si="22"/>
        <v>2.390604066376123E-2</v>
      </c>
      <c r="Q117" s="304">
        <f t="shared" si="22"/>
        <v>2.3928734495499357E-2</v>
      </c>
      <c r="R117" s="304">
        <f t="shared" si="22"/>
        <v>2.4220957094722183E-2</v>
      </c>
      <c r="S117" s="304">
        <f t="shared" si="22"/>
        <v>2.4231196358075184E-2</v>
      </c>
      <c r="T117" s="304">
        <f t="shared" si="22"/>
        <v>2.4385669979446228E-2</v>
      </c>
      <c r="U117" s="304">
        <f t="shared" si="22"/>
        <v>2.4539210443311203E-2</v>
      </c>
      <c r="V117" s="304">
        <f t="shared" si="22"/>
        <v>2.4704320801868108E-2</v>
      </c>
      <c r="W117" s="304">
        <f t="shared" si="22"/>
        <v>2.4640440274331057E-2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4.204635961024894E-2</v>
      </c>
      <c r="C118" s="304">
        <f t="shared" si="23"/>
        <v>4.3570984495632736E-2</v>
      </c>
      <c r="D118" s="304">
        <f t="shared" si="23"/>
        <v>4.4719945683145627E-2</v>
      </c>
      <c r="E118" s="304">
        <f t="shared" si="23"/>
        <v>4.5695657879846863E-2</v>
      </c>
      <c r="F118" s="304">
        <f t="shared" si="23"/>
        <v>4.6425495479800571E-2</v>
      </c>
      <c r="G118" s="304">
        <f t="shared" si="23"/>
        <v>4.7355466478588203E-2</v>
      </c>
      <c r="H118" s="304">
        <f t="shared" si="23"/>
        <v>4.6221128899602081E-2</v>
      </c>
      <c r="I118" s="304">
        <f t="shared" si="23"/>
        <v>3.9365391695552636E-2</v>
      </c>
      <c r="J118" s="304">
        <f t="shared" si="23"/>
        <v>3.6329882699525737E-2</v>
      </c>
      <c r="K118" s="304">
        <f t="shared" si="23"/>
        <v>3.7892365970624363E-2</v>
      </c>
      <c r="L118" s="304">
        <f t="shared" si="23"/>
        <v>3.4421286242593899E-2</v>
      </c>
      <c r="M118" s="304">
        <f t="shared" si="23"/>
        <v>3.2969296269500112E-2</v>
      </c>
      <c r="N118" s="304">
        <f t="shared" si="23"/>
        <v>3.1026822543468877E-2</v>
      </c>
      <c r="O118" s="304">
        <f t="shared" si="23"/>
        <v>3.0334335496084115E-2</v>
      </c>
      <c r="P118" s="304">
        <f t="shared" si="23"/>
        <v>2.919383392151316E-2</v>
      </c>
      <c r="Q118" s="304">
        <f t="shared" si="23"/>
        <v>2.8968621345698293E-2</v>
      </c>
      <c r="R118" s="304">
        <f t="shared" si="23"/>
        <v>2.5776548560233613E-2</v>
      </c>
      <c r="S118" s="304">
        <f t="shared" si="23"/>
        <v>2.559207715313884E-2</v>
      </c>
      <c r="T118" s="304">
        <f t="shared" si="23"/>
        <v>2.3919189893392281E-2</v>
      </c>
      <c r="U118" s="304">
        <f t="shared" si="23"/>
        <v>2.219274693481094E-2</v>
      </c>
      <c r="V118" s="304">
        <f t="shared" si="23"/>
        <v>2.0309766409985767E-2</v>
      </c>
      <c r="W118" s="304">
        <f t="shared" si="23"/>
        <v>2.0996274106774425E-2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0.76408746782355796</v>
      </c>
      <c r="C119" s="303">
        <f t="shared" si="24"/>
        <v>0.76286575466720241</v>
      </c>
      <c r="D119" s="303">
        <f t="shared" si="24"/>
        <v>0.76194098564986157</v>
      </c>
      <c r="E119" s="303">
        <f t="shared" si="24"/>
        <v>0.76114973235245509</v>
      </c>
      <c r="F119" s="303">
        <f t="shared" si="24"/>
        <v>0.76055670033557943</v>
      </c>
      <c r="G119" s="303">
        <f t="shared" si="24"/>
        <v>0.75981526840626867</v>
      </c>
      <c r="H119" s="303">
        <f t="shared" si="24"/>
        <v>0.76072333510021284</v>
      </c>
      <c r="I119" s="303">
        <f t="shared" si="24"/>
        <v>0.76624538104422868</v>
      </c>
      <c r="J119" s="303">
        <f t="shared" si="24"/>
        <v>0.76866589907601046</v>
      </c>
      <c r="K119" s="303">
        <f t="shared" si="24"/>
        <v>0.7674042335514828</v>
      </c>
      <c r="L119" s="303">
        <f t="shared" si="24"/>
        <v>0.77012977557866391</v>
      </c>
      <c r="M119" s="303">
        <f t="shared" si="24"/>
        <v>0.77128797413130179</v>
      </c>
      <c r="N119" s="303">
        <f t="shared" si="24"/>
        <v>0.7728115189595014</v>
      </c>
      <c r="O119" s="303">
        <f t="shared" si="24"/>
        <v>0.77331476095426932</v>
      </c>
      <c r="P119" s="303">
        <f t="shared" si="24"/>
        <v>0.7742340054187844</v>
      </c>
      <c r="Q119" s="303">
        <f t="shared" si="24"/>
        <v>0.77447469302020933</v>
      </c>
      <c r="R119" s="303">
        <f t="shared" si="24"/>
        <v>0.77700318232876231</v>
      </c>
      <c r="S119" s="303">
        <f t="shared" si="24"/>
        <v>0.77694985233411462</v>
      </c>
      <c r="T119" s="303">
        <f t="shared" si="24"/>
        <v>0.77831477889799161</v>
      </c>
      <c r="U119" s="303">
        <f t="shared" si="24"/>
        <v>0.77954704816285414</v>
      </c>
      <c r="V119" s="303">
        <f t="shared" si="24"/>
        <v>0.78082049678553933</v>
      </c>
      <c r="W119" s="303">
        <f t="shared" si="24"/>
        <v>0.78024570592305387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0.68191731015948653</v>
      </c>
      <c r="C120" s="304">
        <f t="shared" si="25"/>
        <v>0.67771606040657806</v>
      </c>
      <c r="D120" s="304">
        <f t="shared" si="25"/>
        <v>0.67454590503943268</v>
      </c>
      <c r="E120" s="304">
        <f t="shared" si="25"/>
        <v>0.67184784159767885</v>
      </c>
      <c r="F120" s="304">
        <f t="shared" si="25"/>
        <v>0.6698285060621807</v>
      </c>
      <c r="G120" s="304">
        <f t="shared" si="25"/>
        <v>0.66726965487703582</v>
      </c>
      <c r="H120" s="304">
        <f t="shared" si="25"/>
        <v>0.67039452936536637</v>
      </c>
      <c r="I120" s="304">
        <f t="shared" si="25"/>
        <v>0.68931457247684369</v>
      </c>
      <c r="J120" s="304">
        <f t="shared" si="25"/>
        <v>0.69766731044648289</v>
      </c>
      <c r="K120" s="304">
        <f t="shared" si="25"/>
        <v>0.69335212262124313</v>
      </c>
      <c r="L120" s="304">
        <f t="shared" si="25"/>
        <v>0.70286110966389481</v>
      </c>
      <c r="M120" s="304">
        <f t="shared" si="25"/>
        <v>0.70685689620564096</v>
      </c>
      <c r="N120" s="304">
        <f t="shared" si="25"/>
        <v>0.71217656925530481</v>
      </c>
      <c r="O120" s="304">
        <f t="shared" si="25"/>
        <v>0.71403312151025655</v>
      </c>
      <c r="P120" s="304">
        <f t="shared" si="25"/>
        <v>0.71718121991283712</v>
      </c>
      <c r="Q120" s="304">
        <f t="shared" si="25"/>
        <v>0.71786203486498112</v>
      </c>
      <c r="R120" s="304">
        <f t="shared" si="25"/>
        <v>0.7266287128416653</v>
      </c>
      <c r="S120" s="304">
        <f t="shared" si="25"/>
        <v>0.72693589074225529</v>
      </c>
      <c r="T120" s="304">
        <f t="shared" si="25"/>
        <v>0.73157009938338691</v>
      </c>
      <c r="U120" s="304">
        <f t="shared" si="25"/>
        <v>0.73617631329933575</v>
      </c>
      <c r="V120" s="304">
        <f t="shared" si="25"/>
        <v>0.74112962405604366</v>
      </c>
      <c r="W120" s="304">
        <f t="shared" si="25"/>
        <v>0.73921320822993186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8.2170157664071472E-2</v>
      </c>
      <c r="C121" s="304">
        <f t="shared" si="26"/>
        <v>8.5149694260624298E-2</v>
      </c>
      <c r="D121" s="304">
        <f t="shared" si="26"/>
        <v>8.7395080610428943E-2</v>
      </c>
      <c r="E121" s="304">
        <f t="shared" si="26"/>
        <v>8.9301890754776264E-2</v>
      </c>
      <c r="F121" s="304">
        <f t="shared" si="26"/>
        <v>9.0728194273398746E-2</v>
      </c>
      <c r="G121" s="304">
        <f t="shared" si="26"/>
        <v>9.2545613529232892E-2</v>
      </c>
      <c r="H121" s="304">
        <f t="shared" si="26"/>
        <v>9.0328805734846543E-2</v>
      </c>
      <c r="I121" s="304">
        <f t="shared" si="26"/>
        <v>7.6930808567385073E-2</v>
      </c>
      <c r="J121" s="304">
        <f t="shared" si="26"/>
        <v>7.0998588629527723E-2</v>
      </c>
      <c r="K121" s="304">
        <f t="shared" si="26"/>
        <v>7.4052110930239654E-2</v>
      </c>
      <c r="L121" s="304">
        <f t="shared" si="26"/>
        <v>6.7268665914769113E-2</v>
      </c>
      <c r="M121" s="304">
        <f t="shared" si="26"/>
        <v>6.4431077925660857E-2</v>
      </c>
      <c r="N121" s="304">
        <f t="shared" si="26"/>
        <v>6.0634949704196528E-2</v>
      </c>
      <c r="O121" s="304">
        <f t="shared" si="26"/>
        <v>5.9281639444012678E-2</v>
      </c>
      <c r="P121" s="304">
        <f t="shared" si="26"/>
        <v>5.7052785505947258E-2</v>
      </c>
      <c r="Q121" s="304">
        <f t="shared" si="26"/>
        <v>5.6612658155228181E-2</v>
      </c>
      <c r="R121" s="304">
        <f t="shared" si="26"/>
        <v>5.0374469487096986E-2</v>
      </c>
      <c r="S121" s="304">
        <f t="shared" si="26"/>
        <v>5.0013961591859432E-2</v>
      </c>
      <c r="T121" s="304">
        <f t="shared" si="26"/>
        <v>4.674467951460478E-2</v>
      </c>
      <c r="U121" s="304">
        <f t="shared" si="26"/>
        <v>4.3370734863518397E-2</v>
      </c>
      <c r="V121" s="304">
        <f t="shared" si="26"/>
        <v>3.9690872729495605E-2</v>
      </c>
      <c r="W121" s="304">
        <f t="shared" si="26"/>
        <v>4.1032497693122005E-2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9.8369984927211565E-2</v>
      </c>
      <c r="C122" s="303">
        <f t="shared" si="27"/>
        <v>9.7879839122705717E-2</v>
      </c>
      <c r="D122" s="303">
        <f t="shared" si="27"/>
        <v>9.7509987663204775E-2</v>
      </c>
      <c r="E122" s="303">
        <f t="shared" si="27"/>
        <v>9.7195213595000718E-2</v>
      </c>
      <c r="F122" s="303">
        <f t="shared" si="27"/>
        <v>9.6959624449192261E-2</v>
      </c>
      <c r="G122" s="303">
        <f t="shared" si="27"/>
        <v>9.6661091810929134E-2</v>
      </c>
      <c r="H122" s="303">
        <f t="shared" si="27"/>
        <v>9.7025660501230418E-2</v>
      </c>
      <c r="I122" s="303">
        <f t="shared" si="27"/>
        <v>9.9232998864236907E-2</v>
      </c>
      <c r="J122" s="303">
        <f t="shared" si="27"/>
        <v>0.10020748496069436</v>
      </c>
      <c r="K122" s="303">
        <f t="shared" si="27"/>
        <v>9.9704046381082712E-2</v>
      </c>
      <c r="L122" s="303">
        <f t="shared" si="27"/>
        <v>0.10081342820272587</v>
      </c>
      <c r="M122" s="303">
        <f t="shared" si="27"/>
        <v>0.10127960329926231</v>
      </c>
      <c r="N122" s="303">
        <f t="shared" si="27"/>
        <v>0.10190023182172336</v>
      </c>
      <c r="O122" s="303">
        <f t="shared" si="27"/>
        <v>0.10211682958480089</v>
      </c>
      <c r="P122" s="303">
        <f t="shared" si="27"/>
        <v>0.10248410773176854</v>
      </c>
      <c r="Q122" s="303">
        <f t="shared" si="27"/>
        <v>0.10256353614285225</v>
      </c>
      <c r="R122" s="303">
        <f t="shared" si="27"/>
        <v>0.10358631524013194</v>
      </c>
      <c r="S122" s="303">
        <f t="shared" si="27"/>
        <v>0.10362215266186743</v>
      </c>
      <c r="T122" s="303">
        <f t="shared" si="27"/>
        <v>0.10416281033666662</v>
      </c>
      <c r="U122" s="303">
        <f t="shared" si="27"/>
        <v>0.10470020196019418</v>
      </c>
      <c r="V122" s="303">
        <f t="shared" si="27"/>
        <v>0.10527808821514308</v>
      </c>
      <c r="W122" s="303">
        <f t="shared" si="27"/>
        <v>0.10505450636876357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7.9557019518606539E-2</v>
      </c>
      <c r="C123" s="304">
        <f t="shared" si="28"/>
        <v>7.906687371410058E-2</v>
      </c>
      <c r="D123" s="304">
        <f t="shared" si="28"/>
        <v>7.8697022254600277E-2</v>
      </c>
      <c r="E123" s="304">
        <f t="shared" si="28"/>
        <v>7.8382248186395706E-2</v>
      </c>
      <c r="F123" s="304">
        <f t="shared" si="28"/>
        <v>7.8146659040587541E-2</v>
      </c>
      <c r="G123" s="304">
        <f t="shared" si="28"/>
        <v>7.7848126402320639E-2</v>
      </c>
      <c r="H123" s="304">
        <f t="shared" si="28"/>
        <v>7.8212695092625822E-2</v>
      </c>
      <c r="I123" s="304">
        <f t="shared" si="28"/>
        <v>8.042003345563159E-2</v>
      </c>
      <c r="J123" s="304">
        <f t="shared" si="28"/>
        <v>8.1394519552089456E-2</v>
      </c>
      <c r="K123" s="304">
        <f t="shared" si="28"/>
        <v>8.0891080972478172E-2</v>
      </c>
      <c r="L123" s="304">
        <f t="shared" si="28"/>
        <v>8.200046279412089E-2</v>
      </c>
      <c r="M123" s="304">
        <f t="shared" si="28"/>
        <v>8.2466637890657862E-2</v>
      </c>
      <c r="N123" s="304">
        <f t="shared" si="28"/>
        <v>8.3087266413118713E-2</v>
      </c>
      <c r="O123" s="304">
        <f t="shared" si="28"/>
        <v>8.3303864176196382E-2</v>
      </c>
      <c r="P123" s="304">
        <f t="shared" si="28"/>
        <v>8.3671142323164097E-2</v>
      </c>
      <c r="Q123" s="304">
        <f t="shared" si="28"/>
        <v>8.3750570734247562E-2</v>
      </c>
      <c r="R123" s="304">
        <f t="shared" si="28"/>
        <v>8.4773349831527386E-2</v>
      </c>
      <c r="S123" s="304">
        <f t="shared" si="28"/>
        <v>8.4809187253262933E-2</v>
      </c>
      <c r="T123" s="304">
        <f t="shared" si="28"/>
        <v>8.534984492806158E-2</v>
      </c>
      <c r="U123" s="304">
        <f t="shared" si="28"/>
        <v>8.5887236551588989E-2</v>
      </c>
      <c r="V123" s="304">
        <f t="shared" si="28"/>
        <v>8.6465122806538189E-2</v>
      </c>
      <c r="W123" s="304">
        <f t="shared" si="28"/>
        <v>8.6241540960158486E-2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1.8812965408605019E-2</v>
      </c>
      <c r="C124" s="305">
        <f t="shared" si="29"/>
        <v>1.8812965408605144E-2</v>
      </c>
      <c r="D124" s="305">
        <f t="shared" si="29"/>
        <v>1.8812965408604491E-2</v>
      </c>
      <c r="E124" s="305">
        <f t="shared" si="29"/>
        <v>1.8812965408605019E-2</v>
      </c>
      <c r="F124" s="305">
        <f t="shared" si="29"/>
        <v>1.8812965408604717E-2</v>
      </c>
      <c r="G124" s="305">
        <f t="shared" si="29"/>
        <v>1.8812965408608481E-2</v>
      </c>
      <c r="H124" s="305">
        <f t="shared" si="29"/>
        <v>1.8812965408604592E-2</v>
      </c>
      <c r="I124" s="305">
        <f t="shared" si="29"/>
        <v>1.8812965408605317E-2</v>
      </c>
      <c r="J124" s="305">
        <f t="shared" si="29"/>
        <v>1.8812965408604897E-2</v>
      </c>
      <c r="K124" s="305">
        <f t="shared" si="29"/>
        <v>1.8812965408604533E-2</v>
      </c>
      <c r="L124" s="305">
        <f t="shared" si="29"/>
        <v>1.881296540860497E-2</v>
      </c>
      <c r="M124" s="305">
        <f t="shared" si="29"/>
        <v>1.8812965408604446E-2</v>
      </c>
      <c r="N124" s="305">
        <f t="shared" si="29"/>
        <v>1.8812965408604661E-2</v>
      </c>
      <c r="O124" s="305">
        <f t="shared" si="29"/>
        <v>1.8812965408604523E-2</v>
      </c>
      <c r="P124" s="305">
        <f t="shared" si="29"/>
        <v>1.8812965408604457E-2</v>
      </c>
      <c r="Q124" s="305">
        <f t="shared" si="29"/>
        <v>1.8812965408604703E-2</v>
      </c>
      <c r="R124" s="305">
        <f t="shared" si="29"/>
        <v>1.8812965408604564E-2</v>
      </c>
      <c r="S124" s="305">
        <f t="shared" si="29"/>
        <v>1.8812965408604502E-2</v>
      </c>
      <c r="T124" s="305">
        <f t="shared" si="29"/>
        <v>1.8812965408605043E-2</v>
      </c>
      <c r="U124" s="305">
        <f t="shared" si="29"/>
        <v>1.8812965408605185E-2</v>
      </c>
      <c r="V124" s="305">
        <f t="shared" si="29"/>
        <v>1.8812965408604884E-2</v>
      </c>
      <c r="W124" s="305">
        <f t="shared" si="29"/>
        <v>1.8812965408605071E-2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0.99999999999999978</v>
      </c>
      <c r="E126" s="234">
        <f t="shared" si="30"/>
        <v>0.99999999999999989</v>
      </c>
      <c r="F126" s="234">
        <f t="shared" si="30"/>
        <v>0.99999999999999989</v>
      </c>
      <c r="G126" s="234">
        <f t="shared" si="30"/>
        <v>1</v>
      </c>
      <c r="H126" s="234">
        <f t="shared" si="30"/>
        <v>1.0000000000000002</v>
      </c>
      <c r="I126" s="234">
        <f t="shared" si="30"/>
        <v>0.99999999999999989</v>
      </c>
      <c r="J126" s="234">
        <f t="shared" si="30"/>
        <v>0.99999999999999978</v>
      </c>
      <c r="K126" s="234">
        <f t="shared" si="30"/>
        <v>0.99999999999999978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0.99999999999999978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0.99999999999999989</v>
      </c>
      <c r="U126" s="234">
        <f t="shared" si="30"/>
        <v>0.99999999999999967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3.7027758007716322E-2</v>
      </c>
      <c r="C127" s="301">
        <f t="shared" si="31"/>
        <v>3.7027758007715329E-2</v>
      </c>
      <c r="D127" s="301">
        <f t="shared" si="31"/>
        <v>3.7027758007719298E-2</v>
      </c>
      <c r="E127" s="301">
        <f t="shared" si="31"/>
        <v>3.7027758007715961E-2</v>
      </c>
      <c r="F127" s="301">
        <f t="shared" si="31"/>
        <v>3.7027758007717654E-2</v>
      </c>
      <c r="G127" s="301">
        <f t="shared" si="31"/>
        <v>3.702775800769522E-2</v>
      </c>
      <c r="H127" s="301">
        <f t="shared" si="31"/>
        <v>3.7027758007718563E-2</v>
      </c>
      <c r="I127" s="301">
        <f t="shared" si="31"/>
        <v>3.7027758007714566E-2</v>
      </c>
      <c r="J127" s="301">
        <f t="shared" si="31"/>
        <v>3.7027758007717557E-2</v>
      </c>
      <c r="K127" s="301">
        <f t="shared" si="31"/>
        <v>3.7027758007719985E-2</v>
      </c>
      <c r="L127" s="301">
        <f t="shared" si="31"/>
        <v>3.7027758007717154E-2</v>
      </c>
      <c r="M127" s="301">
        <f t="shared" si="31"/>
        <v>3.7027758007720804E-2</v>
      </c>
      <c r="N127" s="301">
        <f t="shared" si="31"/>
        <v>3.7027758007719382E-2</v>
      </c>
      <c r="O127" s="301">
        <f t="shared" si="31"/>
        <v>3.702775800772018E-2</v>
      </c>
      <c r="P127" s="301">
        <f t="shared" si="31"/>
        <v>3.7027758007720651E-2</v>
      </c>
      <c r="Q127" s="301">
        <f t="shared" si="31"/>
        <v>3.7027758007719597E-2</v>
      </c>
      <c r="R127" s="301">
        <f t="shared" si="31"/>
        <v>3.7027758007720603E-2</v>
      </c>
      <c r="S127" s="301">
        <f t="shared" si="31"/>
        <v>3.7027758007721012E-2</v>
      </c>
      <c r="T127" s="301">
        <f t="shared" si="31"/>
        <v>3.7027758007717362E-2</v>
      </c>
      <c r="U127" s="301">
        <f t="shared" si="31"/>
        <v>3.7027758007716315E-2</v>
      </c>
      <c r="V127" s="301">
        <f t="shared" si="31"/>
        <v>3.7027758007718257E-2</v>
      </c>
      <c r="W127" s="301">
        <f t="shared" si="31"/>
        <v>3.702775800771696E-2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1.6326910814150355E-2</v>
      </c>
      <c r="C128" s="235">
        <f t="shared" si="32"/>
        <v>1.6326910814149914E-2</v>
      </c>
      <c r="D128" s="235">
        <f t="shared" si="32"/>
        <v>1.6326910814151666E-2</v>
      </c>
      <c r="E128" s="235">
        <f t="shared" si="32"/>
        <v>1.6326910814150199E-2</v>
      </c>
      <c r="F128" s="235">
        <f t="shared" si="32"/>
        <v>1.6326910814150941E-2</v>
      </c>
      <c r="G128" s="235">
        <f t="shared" si="32"/>
        <v>1.6326910814141043E-2</v>
      </c>
      <c r="H128" s="235">
        <f t="shared" si="32"/>
        <v>1.632691081415134E-2</v>
      </c>
      <c r="I128" s="235">
        <f t="shared" si="32"/>
        <v>1.6326910814149585E-2</v>
      </c>
      <c r="J128" s="235">
        <f t="shared" si="32"/>
        <v>1.6326910814150896E-2</v>
      </c>
      <c r="K128" s="235">
        <f t="shared" si="32"/>
        <v>1.6326910814151965E-2</v>
      </c>
      <c r="L128" s="235">
        <f t="shared" si="32"/>
        <v>1.6326910814150716E-2</v>
      </c>
      <c r="M128" s="235">
        <f t="shared" si="32"/>
        <v>1.6326910814152325E-2</v>
      </c>
      <c r="N128" s="235">
        <f t="shared" si="32"/>
        <v>1.6326910814151701E-2</v>
      </c>
      <c r="O128" s="235">
        <f t="shared" si="32"/>
        <v>1.6326910814152055E-2</v>
      </c>
      <c r="P128" s="235">
        <f t="shared" si="32"/>
        <v>1.6326910814152263E-2</v>
      </c>
      <c r="Q128" s="235">
        <f t="shared" si="32"/>
        <v>1.6326910814151798E-2</v>
      </c>
      <c r="R128" s="235">
        <f t="shared" si="32"/>
        <v>1.6326910814152232E-2</v>
      </c>
      <c r="S128" s="235">
        <f t="shared" si="32"/>
        <v>1.6326910814152426E-2</v>
      </c>
      <c r="T128" s="235">
        <f t="shared" si="32"/>
        <v>1.6326910814150809E-2</v>
      </c>
      <c r="U128" s="235">
        <f t="shared" si="32"/>
        <v>1.6326910814150341E-2</v>
      </c>
      <c r="V128" s="235">
        <f t="shared" si="32"/>
        <v>1.6326910814151194E-2</v>
      </c>
      <c r="W128" s="235">
        <f t="shared" si="32"/>
        <v>1.6326910814150625E-2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0.12664196861986401</v>
      </c>
      <c r="C129" s="235">
        <f t="shared" si="33"/>
        <v>0.1266419686198606</v>
      </c>
      <c r="D129" s="235">
        <f t="shared" si="33"/>
        <v>0.12664196861987423</v>
      </c>
      <c r="E129" s="235">
        <f t="shared" si="33"/>
        <v>0.12664196861986279</v>
      </c>
      <c r="F129" s="235">
        <f t="shared" si="33"/>
        <v>0.12664196861986859</v>
      </c>
      <c r="G129" s="235">
        <f t="shared" si="33"/>
        <v>0.12664196861979182</v>
      </c>
      <c r="H129" s="235">
        <f t="shared" si="33"/>
        <v>0.12664196861987165</v>
      </c>
      <c r="I129" s="235">
        <f t="shared" si="33"/>
        <v>0.12664196861985805</v>
      </c>
      <c r="J129" s="235">
        <f t="shared" si="33"/>
        <v>0.12664196861986821</v>
      </c>
      <c r="K129" s="235">
        <f t="shared" si="33"/>
        <v>0.1266419686198765</v>
      </c>
      <c r="L129" s="235">
        <f t="shared" si="33"/>
        <v>0.12664196861986687</v>
      </c>
      <c r="M129" s="235">
        <f t="shared" si="33"/>
        <v>0.12664196861987928</v>
      </c>
      <c r="N129" s="235">
        <f t="shared" si="33"/>
        <v>0.12664196861987448</v>
      </c>
      <c r="O129" s="235">
        <f t="shared" si="33"/>
        <v>0.12664196861987725</v>
      </c>
      <c r="P129" s="235">
        <f t="shared" si="33"/>
        <v>0.12664196861987878</v>
      </c>
      <c r="Q129" s="235">
        <f t="shared" si="33"/>
        <v>0.12664196861987517</v>
      </c>
      <c r="R129" s="235">
        <f t="shared" si="33"/>
        <v>0.12664196861987861</v>
      </c>
      <c r="S129" s="235">
        <f t="shared" si="33"/>
        <v>0.12664196861988006</v>
      </c>
      <c r="T129" s="235">
        <f t="shared" si="33"/>
        <v>0.12664196861986757</v>
      </c>
      <c r="U129" s="235">
        <f t="shared" si="33"/>
        <v>0.12664196861986396</v>
      </c>
      <c r="V129" s="235">
        <f t="shared" si="33"/>
        <v>0.12664196861987054</v>
      </c>
      <c r="W129" s="235">
        <f t="shared" si="33"/>
        <v>0.1266419686198661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5.5919517678244761E-2</v>
      </c>
      <c r="C130" s="235">
        <f t="shared" si="34"/>
        <v>5.5919517678243241E-2</v>
      </c>
      <c r="D130" s="235">
        <f t="shared" si="34"/>
        <v>5.591951767824925E-2</v>
      </c>
      <c r="E130" s="235">
        <f t="shared" si="34"/>
        <v>5.5919517678244206E-2</v>
      </c>
      <c r="F130" s="235">
        <f t="shared" si="34"/>
        <v>5.5919517678246773E-2</v>
      </c>
      <c r="G130" s="235">
        <f t="shared" si="34"/>
        <v>5.5919517678212904E-2</v>
      </c>
      <c r="H130" s="235">
        <f t="shared" si="34"/>
        <v>5.5919517678248119E-2</v>
      </c>
      <c r="I130" s="235">
        <f t="shared" si="34"/>
        <v>5.5919517678242117E-2</v>
      </c>
      <c r="J130" s="235">
        <f t="shared" si="34"/>
        <v>5.5919517678246593E-2</v>
      </c>
      <c r="K130" s="235">
        <f t="shared" si="34"/>
        <v>5.591951767825025E-2</v>
      </c>
      <c r="L130" s="235">
        <f t="shared" si="34"/>
        <v>5.5919517678246031E-2</v>
      </c>
      <c r="M130" s="235">
        <f t="shared" si="34"/>
        <v>5.5919517678251526E-2</v>
      </c>
      <c r="N130" s="235">
        <f t="shared" si="34"/>
        <v>5.5919517678249368E-2</v>
      </c>
      <c r="O130" s="235">
        <f t="shared" si="34"/>
        <v>5.591951767825059E-2</v>
      </c>
      <c r="P130" s="235">
        <f t="shared" si="34"/>
        <v>5.5919517678251297E-2</v>
      </c>
      <c r="Q130" s="235">
        <f t="shared" si="34"/>
        <v>5.5919517678249701E-2</v>
      </c>
      <c r="R130" s="235">
        <f t="shared" si="34"/>
        <v>5.5919517678251207E-2</v>
      </c>
      <c r="S130" s="235">
        <f t="shared" si="34"/>
        <v>5.5919517678251845E-2</v>
      </c>
      <c r="T130" s="235">
        <f t="shared" si="34"/>
        <v>5.5919517678246343E-2</v>
      </c>
      <c r="U130" s="235">
        <f t="shared" si="34"/>
        <v>5.5919517678244733E-2</v>
      </c>
      <c r="V130" s="235">
        <f t="shared" si="34"/>
        <v>5.5919517678247641E-2</v>
      </c>
      <c r="W130" s="235">
        <f t="shared" si="34"/>
        <v>5.5919517678245684E-2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0.19488877843886709</v>
      </c>
      <c r="C131" s="302">
        <f t="shared" si="35"/>
        <v>0.19355391127647092</v>
      </c>
      <c r="D131" s="302">
        <f t="shared" si="35"/>
        <v>0.19265710859044841</v>
      </c>
      <c r="E131" s="302">
        <f t="shared" si="35"/>
        <v>0.19200408813430386</v>
      </c>
      <c r="F131" s="302">
        <f t="shared" si="35"/>
        <v>0.1915472854145534</v>
      </c>
      <c r="G131" s="302">
        <f t="shared" si="35"/>
        <v>0.19080987882521397</v>
      </c>
      <c r="H131" s="302">
        <f t="shared" si="35"/>
        <v>0.19166658372129694</v>
      </c>
      <c r="I131" s="302">
        <f t="shared" si="35"/>
        <v>0.19733031032651768</v>
      </c>
      <c r="J131" s="302">
        <f t="shared" si="35"/>
        <v>0.20085050841876229</v>
      </c>
      <c r="K131" s="302">
        <f t="shared" si="35"/>
        <v>0.1992084305219716</v>
      </c>
      <c r="L131" s="302">
        <f t="shared" si="35"/>
        <v>0.20429238732441718</v>
      </c>
      <c r="M131" s="302">
        <f t="shared" si="35"/>
        <v>0.2064023268934366</v>
      </c>
      <c r="N131" s="302">
        <f t="shared" si="35"/>
        <v>0.20995895928537806</v>
      </c>
      <c r="O131" s="302">
        <f t="shared" si="35"/>
        <v>0.21203579718313414</v>
      </c>
      <c r="P131" s="302">
        <f t="shared" si="35"/>
        <v>0.21397853322177579</v>
      </c>
      <c r="Q131" s="302">
        <f t="shared" si="35"/>
        <v>0.21328314739073817</v>
      </c>
      <c r="R131" s="302">
        <f t="shared" si="35"/>
        <v>0.22041970792084131</v>
      </c>
      <c r="S131" s="302">
        <f t="shared" si="35"/>
        <v>0.22492321777648544</v>
      </c>
      <c r="T131" s="302">
        <f t="shared" si="35"/>
        <v>0.22874849552440649</v>
      </c>
      <c r="U131" s="302">
        <f t="shared" si="35"/>
        <v>0.23716800186777953</v>
      </c>
      <c r="V131" s="302">
        <f t="shared" si="35"/>
        <v>0.24923818683196866</v>
      </c>
      <c r="W131" s="302">
        <f t="shared" si="35"/>
        <v>0.24715619474609535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0.56919506644115747</v>
      </c>
      <c r="C132" s="237">
        <f t="shared" si="36"/>
        <v>0.57052993360356008</v>
      </c>
      <c r="D132" s="237">
        <f t="shared" si="36"/>
        <v>0.57142673628955687</v>
      </c>
      <c r="E132" s="237">
        <f t="shared" si="36"/>
        <v>0.57207975674572287</v>
      </c>
      <c r="F132" s="237">
        <f t="shared" si="36"/>
        <v>0.57253655946546256</v>
      </c>
      <c r="G132" s="237">
        <f t="shared" si="36"/>
        <v>0.57327396605494507</v>
      </c>
      <c r="H132" s="237">
        <f t="shared" si="36"/>
        <v>0.57241726115871361</v>
      </c>
      <c r="I132" s="237">
        <f t="shared" si="36"/>
        <v>0.56675353455351785</v>
      </c>
      <c r="J132" s="237">
        <f t="shared" si="36"/>
        <v>0.56323333646125429</v>
      </c>
      <c r="K132" s="237">
        <f t="shared" si="36"/>
        <v>0.56487541435802946</v>
      </c>
      <c r="L132" s="237">
        <f t="shared" si="36"/>
        <v>0.559791457555602</v>
      </c>
      <c r="M132" s="237">
        <f t="shared" si="36"/>
        <v>0.55768151798655952</v>
      </c>
      <c r="N132" s="237">
        <f t="shared" si="36"/>
        <v>0.55412488559462714</v>
      </c>
      <c r="O132" s="237">
        <f t="shared" si="36"/>
        <v>0.55204804769686555</v>
      </c>
      <c r="P132" s="237">
        <f t="shared" si="36"/>
        <v>0.5501053116582213</v>
      </c>
      <c r="Q132" s="237">
        <f t="shared" si="36"/>
        <v>0.55080069748926552</v>
      </c>
      <c r="R132" s="237">
        <f t="shared" si="36"/>
        <v>0.54366413695915616</v>
      </c>
      <c r="S132" s="237">
        <f t="shared" si="36"/>
        <v>0.5391606271035092</v>
      </c>
      <c r="T132" s="237">
        <f t="shared" si="36"/>
        <v>0.53533534935561133</v>
      </c>
      <c r="U132" s="237">
        <f t="shared" si="36"/>
        <v>0.52691584301224481</v>
      </c>
      <c r="V132" s="237">
        <f t="shared" si="36"/>
        <v>0.51484565804804383</v>
      </c>
      <c r="W132" s="237">
        <f t="shared" si="36"/>
        <v>0.51692765013392528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285.9413384692233</v>
      </c>
      <c r="C136" s="322">
        <f t="shared" si="37"/>
        <v>290.4389601234974</v>
      </c>
      <c r="D136" s="322">
        <f t="shared" si="37"/>
        <v>280.3638385405161</v>
      </c>
      <c r="E136" s="322">
        <f t="shared" si="37"/>
        <v>275.49661387495371</v>
      </c>
      <c r="F136" s="322">
        <f t="shared" si="37"/>
        <v>269.15866340586848</v>
      </c>
      <c r="G136" s="322">
        <f t="shared" si="37"/>
        <v>271.23167471724503</v>
      </c>
      <c r="H136" s="322">
        <f t="shared" si="37"/>
        <v>264.17234895251829</v>
      </c>
      <c r="I136" s="322">
        <f t="shared" si="37"/>
        <v>295.56959289164064</v>
      </c>
      <c r="J136" s="322">
        <f t="shared" si="37"/>
        <v>303.63390808422542</v>
      </c>
      <c r="K136" s="322">
        <f t="shared" si="37"/>
        <v>308.32940847704651</v>
      </c>
      <c r="L136" s="322">
        <f t="shared" si="37"/>
        <v>307.38470752318665</v>
      </c>
      <c r="M136" s="322">
        <f t="shared" si="37"/>
        <v>312.33895650823166</v>
      </c>
      <c r="N136" s="322">
        <f t="shared" si="37"/>
        <v>312.89211852510743</v>
      </c>
      <c r="O136" s="322">
        <f t="shared" si="37"/>
        <v>310.06668388302444</v>
      </c>
      <c r="P136" s="322">
        <f t="shared" si="37"/>
        <v>312.83548663122144</v>
      </c>
      <c r="Q136" s="322">
        <f t="shared" si="37"/>
        <v>311.19277085454104</v>
      </c>
      <c r="R136" s="322">
        <f t="shared" si="37"/>
        <v>306.70431710589543</v>
      </c>
      <c r="S136" s="322">
        <f t="shared" si="37"/>
        <v>314.2858730486729</v>
      </c>
      <c r="T136" s="322">
        <f t="shared" si="37"/>
        <v>316.96812260517083</v>
      </c>
      <c r="U136" s="322">
        <f t="shared" si="37"/>
        <v>331.45637528142333</v>
      </c>
      <c r="V136" s="322">
        <f t="shared" si="37"/>
        <v>340.87624437569247</v>
      </c>
      <c r="W136" s="322">
        <f t="shared" si="37"/>
        <v>333.03375806361282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1.4297066923461452</v>
      </c>
      <c r="C137" s="275">
        <f>IF(C$6=0,0,C$6/PPA!C$10*1000)</f>
        <v>1.4521948006175145</v>
      </c>
      <c r="D137" s="275">
        <f>IF(D$6=0,0,D$6/PPA!D$10*1000)</f>
        <v>1.4018191927026207</v>
      </c>
      <c r="E137" s="275">
        <f>IF(E$6=0,0,E$6/PPA!E$10*1000)</f>
        <v>1.3774830693747975</v>
      </c>
      <c r="F137" s="275">
        <f>IF(F$6=0,0,F$6/PPA!F$10*1000)</f>
        <v>1.3457933170293777</v>
      </c>
      <c r="G137" s="275">
        <f>IF(G$6=0,0,G$6/PPA!G$10*1000)</f>
        <v>1.3561583735861813</v>
      </c>
      <c r="H137" s="275">
        <f>IF(H$6=0,0,H$6/PPA!H$10*1000)</f>
        <v>1.3208617447626292</v>
      </c>
      <c r="I137" s="275">
        <f>IF(I$6=0,0,I$6/PPA!I$10*1000)</f>
        <v>1.4778479644582234</v>
      </c>
      <c r="J137" s="275">
        <f>IF(J$6=0,0,J$6/PPA!J$10*1000)</f>
        <v>1.5181695404211526</v>
      </c>
      <c r="K137" s="275">
        <f>IF(K$6=0,0,K$6/PPA!K$10*1000)</f>
        <v>1.5416470423852695</v>
      </c>
      <c r="L137" s="275">
        <f>IF(L$6=0,0,L$6/PPA!L$10*1000)</f>
        <v>1.5369235376159545</v>
      </c>
      <c r="M137" s="275">
        <f>IF(M$6=0,0,M$6/PPA!M$10*1000)</f>
        <v>1.5616947825411844</v>
      </c>
      <c r="N137" s="275">
        <f>IF(N$6=0,0,N$6/PPA!N$10*1000)</f>
        <v>1.5644605926255541</v>
      </c>
      <c r="O137" s="275">
        <f>IF(O$6=0,0,O$6/PPA!O$10*1000)</f>
        <v>1.5503334194151379</v>
      </c>
      <c r="P137" s="275">
        <f>IF(P$6=0,0,P$6/PPA!P$10*1000)</f>
        <v>1.5641774331561191</v>
      </c>
      <c r="Q137" s="275">
        <f>IF(Q$6=0,0,Q$6/PPA!Q$10*1000)</f>
        <v>1.5559638542727194</v>
      </c>
      <c r="R137" s="275">
        <f>IF(R$6=0,0,R$6/PPA!R$10*1000)</f>
        <v>1.5335215855294799</v>
      </c>
      <c r="S137" s="275">
        <f>IF(S$6=0,0,S$6/PPA!S$10*1000)</f>
        <v>1.5714293652433717</v>
      </c>
      <c r="T137" s="275">
        <f>IF(T$6=0,0,T$6/PPA!T$10*1000)</f>
        <v>1.5848406130258543</v>
      </c>
      <c r="U137" s="275">
        <f>IF(U$6=0,0,U$6/PPA!U$10*1000)</f>
        <v>1.6572818764071129</v>
      </c>
      <c r="V137" s="275">
        <f>IF(V$6=0,0,V$6/PPA!V$10*1000)</f>
        <v>1.7043812218784506</v>
      </c>
      <c r="W137" s="275">
        <f>IF(W$6=0,0,W$6/PPA!W$10*1000)</f>
        <v>1.6651687903180583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2.0015893692846021</v>
      </c>
      <c r="C138" s="276">
        <f>IF(C$7=0,0,C$7/PPA!C$10*1000)</f>
        <v>2.0330727208645212</v>
      </c>
      <c r="D138" s="276">
        <f>IF(D$7=0,0,D$7/PPA!D$10*1000)</f>
        <v>1.9625468697836694</v>
      </c>
      <c r="E138" s="276">
        <f>IF(E$7=0,0,E$7/PPA!E$10*1000)</f>
        <v>1.9284762971247156</v>
      </c>
      <c r="F138" s="276">
        <f>IF(F$7=0,0,F$7/PPA!F$10*1000)</f>
        <v>1.8841106438411297</v>
      </c>
      <c r="G138" s="276">
        <f>IF(G$7=0,0,G$7/PPA!G$10*1000)</f>
        <v>1.898621723020653</v>
      </c>
      <c r="H138" s="276">
        <f>IF(H$7=0,0,H$7/PPA!H$10*1000)</f>
        <v>1.8492064426676811</v>
      </c>
      <c r="I138" s="276">
        <f>IF(I$7=0,0,I$7/PPA!I$10*1000)</f>
        <v>2.0689871502415129</v>
      </c>
      <c r="J138" s="276">
        <f>IF(J$7=0,0,J$7/PPA!J$10*1000)</f>
        <v>2.1254373565896136</v>
      </c>
      <c r="K138" s="276">
        <f>IF(K$7=0,0,K$7/PPA!K$10*1000)</f>
        <v>2.1583058593393769</v>
      </c>
      <c r="L138" s="276">
        <f>IF(L$7=0,0,L$7/PPA!L$10*1000)</f>
        <v>2.1516929526623363</v>
      </c>
      <c r="M138" s="276">
        <f>IF(M$7=0,0,M$7/PPA!M$10*1000)</f>
        <v>2.1863726955576577</v>
      </c>
      <c r="N138" s="276">
        <f>IF(N$7=0,0,N$7/PPA!N$10*1000)</f>
        <v>2.1902448296757751</v>
      </c>
      <c r="O138" s="276">
        <f>IF(O$7=0,0,O$7/PPA!O$10*1000)</f>
        <v>2.1704667871811929</v>
      </c>
      <c r="P138" s="276">
        <f>IF(P$7=0,0,P$7/PPA!P$10*1000)</f>
        <v>2.1898484064185668</v>
      </c>
      <c r="Q138" s="276">
        <f>IF(Q$7=0,0,Q$7/PPA!Q$10*1000)</f>
        <v>2.1783493959818068</v>
      </c>
      <c r="R138" s="276">
        <f>IF(R$7=0,0,R$7/PPA!R$10*1000)</f>
        <v>2.1469302197412721</v>
      </c>
      <c r="S138" s="276">
        <f>IF(S$7=0,0,S$7/PPA!S$10*1000)</f>
        <v>2.2000011113407192</v>
      </c>
      <c r="T138" s="276">
        <f>IF(T$7=0,0,T$7/PPA!T$10*1000)</f>
        <v>2.2187768582361964</v>
      </c>
      <c r="U138" s="276">
        <f>IF(U$7=0,0,U$7/PPA!U$10*1000)</f>
        <v>2.3201946269699585</v>
      </c>
      <c r="V138" s="276">
        <f>IF(V$7=0,0,V$7/PPA!V$10*1000)</f>
        <v>2.3861337106298306</v>
      </c>
      <c r="W138" s="276">
        <f>IF(W$7=0,0,W$7/PPA!W$10*1000)</f>
        <v>2.3312363064452812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11.437653538769156</v>
      </c>
      <c r="C139" s="276">
        <f>IF(C$8=0,0,C$8/PPA!C$10*1000)</f>
        <v>11.617558404940116</v>
      </c>
      <c r="D139" s="276">
        <f>IF(D$8=0,0,D$8/PPA!D$10*1000)</f>
        <v>11.214553541620965</v>
      </c>
      <c r="E139" s="276">
        <f>IF(E$8=0,0,E$8/PPA!E$10*1000)</f>
        <v>11.019864554998376</v>
      </c>
      <c r="F139" s="276">
        <f>IF(F$8=0,0,F$8/PPA!F$10*1000)</f>
        <v>10.766346536235018</v>
      </c>
      <c r="G139" s="276">
        <f>IF(G$8=0,0,G$8/PPA!G$10*1000)</f>
        <v>10.849266988689447</v>
      </c>
      <c r="H139" s="276">
        <f>IF(H$8=0,0,H$8/PPA!H$10*1000)</f>
        <v>10.566893958101037</v>
      </c>
      <c r="I139" s="276">
        <f>IF(I$8=0,0,I$8/PPA!I$10*1000)</f>
        <v>11.822783715665791</v>
      </c>
      <c r="J139" s="276">
        <f>IF(J$8=0,0,J$8/PPA!J$10*1000)</f>
        <v>12.145356323369219</v>
      </c>
      <c r="K139" s="276">
        <f>IF(K$8=0,0,K$8/PPA!K$10*1000)</f>
        <v>12.333176339082156</v>
      </c>
      <c r="L139" s="276">
        <f>IF(L$8=0,0,L$8/PPA!L$10*1000)</f>
        <v>12.295388300927636</v>
      </c>
      <c r="M139" s="276">
        <f>IF(M$8=0,0,M$8/PPA!M$10*1000)</f>
        <v>12.493558260329475</v>
      </c>
      <c r="N139" s="276">
        <f>IF(N$8=0,0,N$8/PPA!N$10*1000)</f>
        <v>12.515684741004433</v>
      </c>
      <c r="O139" s="276">
        <f>IF(O$8=0,0,O$8/PPA!O$10*1000)</f>
        <v>12.402667355321098</v>
      </c>
      <c r="P139" s="276">
        <f>IF(P$8=0,0,P$8/PPA!P$10*1000)</f>
        <v>12.513419465248948</v>
      </c>
      <c r="Q139" s="276">
        <f>IF(Q$8=0,0,Q$8/PPA!Q$10*1000)</f>
        <v>12.44771083418175</v>
      </c>
      <c r="R139" s="276">
        <f>IF(R$8=0,0,R$8/PPA!R$10*1000)</f>
        <v>12.268172684235843</v>
      </c>
      <c r="S139" s="276">
        <f>IF(S$8=0,0,S$8/PPA!S$10*1000)</f>
        <v>12.571434921946974</v>
      </c>
      <c r="T139" s="276">
        <f>IF(T$8=0,0,T$8/PPA!T$10*1000)</f>
        <v>12.678724904206835</v>
      </c>
      <c r="U139" s="276">
        <f>IF(U$8=0,0,U$8/PPA!U$10*1000)</f>
        <v>13.258255011256907</v>
      </c>
      <c r="V139" s="276">
        <f>IF(V$8=0,0,V$8/PPA!V$10*1000)</f>
        <v>13.635049775027605</v>
      </c>
      <c r="W139" s="276">
        <f>IF(W$8=0,0,W$8/PPA!W$10*1000)</f>
        <v>13.321350322544461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5.71882676938458</v>
      </c>
      <c r="C140" s="276">
        <f>IF(C$9=0,0,C$9/PPA!C$10*1000)</f>
        <v>5.808779202470058</v>
      </c>
      <c r="D140" s="276">
        <f>IF(D$9=0,0,D$9/PPA!D$10*1000)</f>
        <v>5.6072767708104845</v>
      </c>
      <c r="E140" s="276">
        <f>IF(E$9=0,0,E$9/PPA!E$10*1000)</f>
        <v>5.5099322774991899</v>
      </c>
      <c r="F140" s="276">
        <f>IF(F$9=0,0,F$9/PPA!F$10*1000)</f>
        <v>5.3831732681175097</v>
      </c>
      <c r="G140" s="276">
        <f>IF(G$9=0,0,G$9/PPA!G$10*1000)</f>
        <v>5.4246334943447252</v>
      </c>
      <c r="H140" s="276">
        <f>IF(H$9=0,0,H$9/PPA!H$10*1000)</f>
        <v>5.2834469790505176</v>
      </c>
      <c r="I140" s="276">
        <f>IF(I$9=0,0,I$9/PPA!I$10*1000)</f>
        <v>5.9113918578328937</v>
      </c>
      <c r="J140" s="276">
        <f>IF(J$9=0,0,J$9/PPA!J$10*1000)</f>
        <v>6.0726781616846095</v>
      </c>
      <c r="K140" s="276">
        <f>IF(K$9=0,0,K$9/PPA!K$10*1000)</f>
        <v>6.1665881695410789</v>
      </c>
      <c r="L140" s="276">
        <f>IF(L$9=0,0,L$9/PPA!L$10*1000)</f>
        <v>6.1476941504638178</v>
      </c>
      <c r="M140" s="276">
        <f>IF(M$9=0,0,M$9/PPA!M$10*1000)</f>
        <v>6.246779130164736</v>
      </c>
      <c r="N140" s="276">
        <f>IF(N$9=0,0,N$9/PPA!N$10*1000)</f>
        <v>6.2578423705022166</v>
      </c>
      <c r="O140" s="276">
        <f>IF(O$9=0,0,O$9/PPA!O$10*1000)</f>
        <v>6.2013336776605499</v>
      </c>
      <c r="P140" s="276">
        <f>IF(P$9=0,0,P$9/PPA!P$10*1000)</f>
        <v>6.2567097326244765</v>
      </c>
      <c r="Q140" s="276">
        <f>IF(Q$9=0,0,Q$9/PPA!Q$10*1000)</f>
        <v>6.2238554170908769</v>
      </c>
      <c r="R140" s="276">
        <f>IF(R$9=0,0,R$9/PPA!R$10*1000)</f>
        <v>6.1340863421179215</v>
      </c>
      <c r="S140" s="276">
        <f>IF(S$9=0,0,S$9/PPA!S$10*1000)</f>
        <v>6.2857174609734869</v>
      </c>
      <c r="T140" s="276">
        <f>IF(T$9=0,0,T$9/PPA!T$10*1000)</f>
        <v>6.3393624521034173</v>
      </c>
      <c r="U140" s="276">
        <f>IF(U$9=0,0,U$9/PPA!U$10*1000)</f>
        <v>6.6291275056284507</v>
      </c>
      <c r="V140" s="276">
        <f>IF(V$9=0,0,V$9/PPA!V$10*1000)</f>
        <v>6.8175248875138035</v>
      </c>
      <c r="W140" s="276">
        <f>IF(W$9=0,0,W$9/PPA!W$10*1000)</f>
        <v>6.6606751612722324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3.3530871665374922</v>
      </c>
      <c r="C141" s="277">
        <f>IF(C$10=0,0,C$10/PPA!C$10*1000)</f>
        <v>3.4628332046150438</v>
      </c>
      <c r="D141" s="277">
        <f>IF(D$10=0,0,D$10/PPA!D$10*1000)</f>
        <v>3.3847110990131943</v>
      </c>
      <c r="E141" s="277">
        <f>IF(E$10=0,0,E$10/PPA!E$10*1000)</f>
        <v>3.3622831537485913</v>
      </c>
      <c r="F141" s="277">
        <f>IF(F$10=0,0,F$10/PPA!F$10*1000)</f>
        <v>3.3115352911938851</v>
      </c>
      <c r="G141" s="277">
        <f>IF(G$10=0,0,G$10/PPA!G$10*1000)</f>
        <v>3.366747390714675</v>
      </c>
      <c r="H141" s="277">
        <f>IF(H$10=0,0,H$10/PPA!H$10*1000)</f>
        <v>3.2427372409341646</v>
      </c>
      <c r="I141" s="277">
        <f>IF(I$10=0,0,I$10/PPA!I$10*1000)</f>
        <v>3.3579873567215683</v>
      </c>
      <c r="J141" s="277">
        <f>IF(J$10=0,0,J$10/PPA!J$10*1000)</f>
        <v>3.3270530103158413</v>
      </c>
      <c r="K141" s="277">
        <f>IF(K$10=0,0,K$10/PPA!K$10*1000)</f>
        <v>3.4486705813166769</v>
      </c>
      <c r="L141" s="277">
        <f>IF(L$10=0,0,L$10/PPA!L$10*1000)</f>
        <v>3.3081540682357149</v>
      </c>
      <c r="M141" s="277">
        <f>IF(M$10=0,0,M$10/PPA!M$10*1000)</f>
        <v>3.2977780835242227</v>
      </c>
      <c r="N141" s="277">
        <f>IF(N$10=0,0,N$10/PPA!N$10*1000)</f>
        <v>3.2258324788065478</v>
      </c>
      <c r="O141" s="277">
        <f>IF(O$10=0,0,O$10/PPA!O$10*1000)</f>
        <v>3.183433215032013</v>
      </c>
      <c r="P141" s="277">
        <f>IF(P$10=0,0,P$10/PPA!P$10*1000)</f>
        <v>3.1556057639407689</v>
      </c>
      <c r="Q141" s="277">
        <f>IF(Q$10=0,0,Q$10/PPA!Q$10*1000)</f>
        <v>3.1057638308591318</v>
      </c>
      <c r="R141" s="277">
        <f>IF(R$10=0,0,R$10/PPA!R$10*1000)</f>
        <v>2.9174726715202697</v>
      </c>
      <c r="S141" s="277">
        <f>IF(S$10=0,0,S$10/PPA!S$10*1000)</f>
        <v>3.0580215745081274</v>
      </c>
      <c r="T141" s="277">
        <f>IF(T$10=0,0,T$10/PPA!T$10*1000)</f>
        <v>2.9886628315901871</v>
      </c>
      <c r="U141" s="277">
        <f>IF(U$10=0,0,U$10/PPA!U$10*1000)</f>
        <v>3.0934028629075994</v>
      </c>
      <c r="V141" s="277">
        <f>IF(V$10=0,0,V$10/PPA!V$10*1000)</f>
        <v>3.1753711628438563</v>
      </c>
      <c r="W141" s="277">
        <f>IF(W$10=0,0,W$10/PPA!W$10*1000)</f>
        <v>3.1512927218099018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8.4431673528368218</v>
      </c>
      <c r="C142" s="278">
        <f>IF(C$16=0,0,C$16/PPA!C$10*1000)</f>
        <v>8.8002359604582292</v>
      </c>
      <c r="D142" s="278">
        <f>IF(D$16=0,0,D$16/PPA!D$10*1000)</f>
        <v>8.6553250906569534</v>
      </c>
      <c r="E142" s="278">
        <f>IF(E$16=0,0,E$16/PPA!E$10*1000)</f>
        <v>8.6370741816969705</v>
      </c>
      <c r="F142" s="278">
        <f>IF(F$16=0,0,F$16/PPA!F$10*1000)</f>
        <v>8.5338080563162677</v>
      </c>
      <c r="G142" s="278">
        <f>IF(G$16=0,0,G$16/PPA!G$10*1000)</f>
        <v>8.7208367467403054</v>
      </c>
      <c r="H142" s="278">
        <f>IF(H$16=0,0,H$16/PPA!H$10*1000)</f>
        <v>8.3495744014346247</v>
      </c>
      <c r="I142" s="278">
        <f>IF(I$16=0,0,I$16/PPA!I$10*1000)</f>
        <v>8.3150670477865578</v>
      </c>
      <c r="J142" s="278">
        <f>IF(J$16=0,0,J$16/PPA!J$10*1000)</f>
        <v>8.0438024735592943</v>
      </c>
      <c r="K142" s="278">
        <f>IF(K$16=0,0,K$16/PPA!K$10*1000)</f>
        <v>8.4310745951082104</v>
      </c>
      <c r="L142" s="278">
        <f>IF(L$16=0,0,L$16/PPA!L$10*1000)</f>
        <v>7.815307513553055</v>
      </c>
      <c r="M142" s="278">
        <f>IF(M$16=0,0,M$16/PPA!M$10*1000)</f>
        <v>7.6820892892482915</v>
      </c>
      <c r="N142" s="278">
        <f>IF(N$16=0,0,N$16/PPA!N$10*1000)</f>
        <v>7.3400887976751328</v>
      </c>
      <c r="O142" s="278">
        <f>IF(O$16=0,0,O$16/PPA!O$10*1000)</f>
        <v>7.1457808785057235</v>
      </c>
      <c r="P142" s="278">
        <f>IF(P$16=0,0,P$16/PPA!P$10*1000)</f>
        <v>6.9943060734871683</v>
      </c>
      <c r="Q142" s="278">
        <f>IF(Q$16=0,0,Q$16/PPA!Q$10*1000)</f>
        <v>6.9150070777143648</v>
      </c>
      <c r="R142" s="278">
        <f>IF(R$16=0,0,R$16/PPA!R$10*1000)</f>
        <v>6.2040218687317958</v>
      </c>
      <c r="S142" s="278">
        <f>IF(S$16=0,0,S$16/PPA!S$10*1000)</f>
        <v>6.3199069970819934</v>
      </c>
      <c r="T142" s="278">
        <f>IF(T$16=0,0,T$16/PPA!T$10*1000)</f>
        <v>6.030188085549014</v>
      </c>
      <c r="U142" s="278">
        <f>IF(U$16=0,0,U$16/PPA!U$10*1000)</f>
        <v>5.9252667377819543</v>
      </c>
      <c r="V142" s="278">
        <f>IF(V$16=0,0,V$16/PPA!V$10*1000)</f>
        <v>5.6551382713597693</v>
      </c>
      <c r="W142" s="278">
        <f>IF(W$16=0,0,W$16/PPA!W$10*1000)</f>
        <v>5.6824192073143855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234.79471346264938</v>
      </c>
      <c r="C143" s="278">
        <f>IF(C$17=0,0,C$17/PPA!C$10*1000)</f>
        <v>237.70820591740261</v>
      </c>
      <c r="D143" s="278">
        <f>IF(D$17=0,0,D$17/PPA!D$10*1000)</f>
        <v>228.90355021891284</v>
      </c>
      <c r="E143" s="278">
        <f>IF(E$17=0,0,E$17/PPA!E$10*1000)</f>
        <v>224.46800215896229</v>
      </c>
      <c r="F143" s="278">
        <f>IF(F$17=0,0,F$17/PPA!F$10*1000)</f>
        <v>218.96987839021034</v>
      </c>
      <c r="G143" s="278">
        <f>IF(G$17=0,0,G$17/PPA!G$10*1000)</f>
        <v>220.23577278517064</v>
      </c>
      <c r="H143" s="278">
        <f>IF(H$17=0,0,H$17/PPA!H$10*1000)</f>
        <v>215.00501840460186</v>
      </c>
      <c r="I143" s="278">
        <f>IF(I$17=0,0,I$17/PPA!I$10*1000)</f>
        <v>244.13760102607515</v>
      </c>
      <c r="J143" s="278">
        <f>IF(J$17=0,0,J$17/PPA!J$10*1000)</f>
        <v>252.52629461037623</v>
      </c>
      <c r="K143" s="278">
        <f>IF(K$17=0,0,K$17/PPA!K$10*1000)</f>
        <v>255.51422456781114</v>
      </c>
      <c r="L143" s="278">
        <f>IF(L$17=0,0,L$17/PPA!L$10*1000)</f>
        <v>256.76219696961027</v>
      </c>
      <c r="M143" s="278">
        <f>IF(M$17=0,0,M$17/PPA!M$10*1000)</f>
        <v>261.79937473520329</v>
      </c>
      <c r="N143" s="278">
        <f>IF(N$17=0,0,N$17/PPA!N$10*1000)</f>
        <v>263.48665627553976</v>
      </c>
      <c r="O143" s="278">
        <f>IF(O$17=0,0,O$17/PPA!O$10*1000)</f>
        <v>261.53315548656275</v>
      </c>
      <c r="P143" s="278">
        <f>IF(P$17=0,0,P$17/PPA!P$10*1000)</f>
        <v>264.61851737081838</v>
      </c>
      <c r="Q143" s="278">
        <f>IF(Q$17=0,0,Q$17/PPA!Q$10*1000)</f>
        <v>263.39943804951963</v>
      </c>
      <c r="R143" s="278">
        <f>IF(R$17=0,0,R$17/PPA!R$10*1000)</f>
        <v>261.71339647017044</v>
      </c>
      <c r="S143" s="278">
        <f>IF(S$17=0,0,S$17/PPA!S$10*1000)</f>
        <v>268.23512384628498</v>
      </c>
      <c r="T143" s="278">
        <f>IF(T$17=0,0,T$17/PPA!T$10*1000)</f>
        <v>271.7271488925727</v>
      </c>
      <c r="U143" s="278">
        <f>IF(U$17=0,0,U$17/PPA!U$10*1000)</f>
        <v>285.40558724317816</v>
      </c>
      <c r="V143" s="278">
        <f>IF(V$17=0,0,V$17/PPA!V$10*1000)</f>
        <v>294.93567141008413</v>
      </c>
      <c r="W143" s="278">
        <f>IF(W$17=0,0,W$17/PPA!W$10*1000)</f>
        <v>287.59401731543215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18.762594117415095</v>
      </c>
      <c r="C144" s="279">
        <f>IF(C$30=0,0,C$30/PPA!C$10*1000)</f>
        <v>19.556079912129313</v>
      </c>
      <c r="D144" s="279">
        <f>IF(D$30=0,0,D$30/PPA!D$10*1000)</f>
        <v>19.23405575701538</v>
      </c>
      <c r="E144" s="279">
        <f>IF(E$30=0,0,E$30/PPA!E$10*1000)</f>
        <v>19.193498181548755</v>
      </c>
      <c r="F144" s="279">
        <f>IF(F$30=0,0,F$30/PPA!F$10*1000)</f>
        <v>18.964017902924972</v>
      </c>
      <c r="G144" s="279">
        <f>IF(G$30=0,0,G$30/PPA!G$10*1000)</f>
        <v>19.379637214978381</v>
      </c>
      <c r="H144" s="279">
        <f>IF(H$30=0,0,H$30/PPA!H$10*1000)</f>
        <v>18.55460978096577</v>
      </c>
      <c r="I144" s="279">
        <f>IF(I$30=0,0,I$30/PPA!I$10*1000)</f>
        <v>18.477926772858954</v>
      </c>
      <c r="J144" s="279">
        <f>IF(J$30=0,0,J$30/PPA!J$10*1000)</f>
        <v>17.875116607909483</v>
      </c>
      <c r="K144" s="279">
        <f>IF(K$30=0,0,K$30/PPA!K$10*1000)</f>
        <v>18.735721322462624</v>
      </c>
      <c r="L144" s="279">
        <f>IF(L$30=0,0,L$30/PPA!L$10*1000)</f>
        <v>17.367350030117834</v>
      </c>
      <c r="M144" s="279">
        <f>IF(M$30=0,0,M$30/PPA!M$10*1000)</f>
        <v>17.071309531662806</v>
      </c>
      <c r="N144" s="279">
        <f>IF(N$30=0,0,N$30/PPA!N$10*1000)</f>
        <v>16.311308439278008</v>
      </c>
      <c r="O144" s="279">
        <f>IF(O$30=0,0,O$30/PPA!O$10*1000)</f>
        <v>15.879513063345986</v>
      </c>
      <c r="P144" s="279">
        <f>IF(P$30=0,0,P$30/PPA!P$10*1000)</f>
        <v>15.542902385526981</v>
      </c>
      <c r="Q144" s="279">
        <f>IF(Q$30=0,0,Q$30/PPA!Q$10*1000)</f>
        <v>15.366682394920755</v>
      </c>
      <c r="R144" s="279">
        <f>IF(R$30=0,0,R$30/PPA!R$10*1000)</f>
        <v>13.786715263848389</v>
      </c>
      <c r="S144" s="279">
        <f>IF(S$30=0,0,S$30/PPA!S$10*1000)</f>
        <v>14.044237771293268</v>
      </c>
      <c r="T144" s="279">
        <f>IF(T$30=0,0,T$30/PPA!T$10*1000)</f>
        <v>13.400417967886645</v>
      </c>
      <c r="U144" s="279">
        <f>IF(U$30=0,0,U$30/PPA!U$10*1000)</f>
        <v>13.167259417293188</v>
      </c>
      <c r="V144" s="279">
        <f>IF(V$30=0,0,V$30/PPA!V$10*1000)</f>
        <v>12.566973936355</v>
      </c>
      <c r="W144" s="279">
        <f>IF(W$30=0,0,W$30/PPA!W$10*1000)</f>
        <v>12.627598238476368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228.33393335624467</v>
      </c>
      <c r="C146" s="322">
        <f t="shared" si="38"/>
        <v>231.92594006075223</v>
      </c>
      <c r="D146" s="322">
        <f t="shared" si="38"/>
        <v>228.46117148046031</v>
      </c>
      <c r="E146" s="322">
        <f t="shared" si="38"/>
        <v>218.59860624704567</v>
      </c>
      <c r="F146" s="322">
        <f t="shared" si="38"/>
        <v>212.62875527358196</v>
      </c>
      <c r="G146" s="322">
        <f t="shared" si="38"/>
        <v>214.26637731993685</v>
      </c>
      <c r="H146" s="322">
        <f t="shared" si="38"/>
        <v>216.56962781762061</v>
      </c>
      <c r="I146" s="322">
        <f t="shared" si="38"/>
        <v>230.18955699968146</v>
      </c>
      <c r="J146" s="322">
        <f t="shared" si="38"/>
        <v>236.46948522077039</v>
      </c>
      <c r="K146" s="322">
        <f t="shared" si="38"/>
        <v>240.12361556818701</v>
      </c>
      <c r="L146" s="322">
        <f t="shared" si="38"/>
        <v>239.39100655163591</v>
      </c>
      <c r="M146" s="322">
        <f t="shared" si="38"/>
        <v>243.2504375905128</v>
      </c>
      <c r="N146" s="322">
        <f t="shared" si="38"/>
        <v>243.68412897312629</v>
      </c>
      <c r="O146" s="322">
        <f t="shared" si="38"/>
        <v>241.22988949217893</v>
      </c>
      <c r="P146" s="322">
        <f t="shared" si="38"/>
        <v>242.68247175981216</v>
      </c>
      <c r="Q146" s="322">
        <f t="shared" si="38"/>
        <v>252.30467898544009</v>
      </c>
      <c r="R146" s="322">
        <f t="shared" si="38"/>
        <v>258.83756545979611</v>
      </c>
      <c r="S146" s="322">
        <f t="shared" si="38"/>
        <v>265.76229920586678</v>
      </c>
      <c r="T146" s="322">
        <f t="shared" si="38"/>
        <v>261.06251293860362</v>
      </c>
      <c r="U146" s="322">
        <f t="shared" si="38"/>
        <v>273.35035421122041</v>
      </c>
      <c r="V146" s="322">
        <f t="shared" si="38"/>
        <v>281.37470788080299</v>
      </c>
      <c r="W146" s="322">
        <f t="shared" si="38"/>
        <v>289.1724257470068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1.2051743843379243</v>
      </c>
      <c r="C147" s="275">
        <f>IF(C$33=0,0,C$33/PPA!C$11*1000)</f>
        <v>1.2241334343792978</v>
      </c>
      <c r="D147" s="275">
        <f>IF(D$33=0,0,D$33/PPA!D$11*1000)</f>
        <v>1.2058459626957894</v>
      </c>
      <c r="E147" s="275">
        <f>IF(E$33=0,0,E$33/PPA!E$11*1000)</f>
        <v>1.1537901389798255</v>
      </c>
      <c r="F147" s="275">
        <f>IF(F$33=0,0,F$33/PPA!F$11*1000)</f>
        <v>1.1222805365051367</v>
      </c>
      <c r="G147" s="275">
        <f>IF(G$33=0,0,G$33/PPA!G$11*1000)</f>
        <v>1.1309241056520241</v>
      </c>
      <c r="H147" s="275">
        <f>IF(H$33=0,0,H$33/PPA!H$11*1000)</f>
        <v>1.1430809430509479</v>
      </c>
      <c r="I147" s="275">
        <f>IF(I$33=0,0,I$33/PPA!I$11*1000)</f>
        <v>1.2149685925363052</v>
      </c>
      <c r="J147" s="275">
        <f>IF(J$33=0,0,J$33/PPA!J$11*1000)</f>
        <v>1.2481148205904731</v>
      </c>
      <c r="K147" s="275">
        <f>IF(K$33=0,0,K$33/PPA!K$11*1000)</f>
        <v>1.2674017668056103</v>
      </c>
      <c r="L147" s="275">
        <f>IF(L$33=0,0,L$33/PPA!L$11*1000)</f>
        <v>1.26353496695025</v>
      </c>
      <c r="M147" s="275">
        <f>IF(M$33=0,0,M$33/PPA!M$11*1000)</f>
        <v>1.2839055152861736</v>
      </c>
      <c r="N147" s="275">
        <f>IF(N$33=0,0,N$33/PPA!N$11*1000)</f>
        <v>1.286194591365907</v>
      </c>
      <c r="O147" s="275">
        <f>IF(O$33=0,0,O$33/PPA!O$11*1000)</f>
        <v>1.2732408156743373</v>
      </c>
      <c r="P147" s="275">
        <f>IF(P$33=0,0,P$33/PPA!P$11*1000)</f>
        <v>1.2809077222718896</v>
      </c>
      <c r="Q147" s="275">
        <f>IF(Q$33=0,0,Q$33/PPA!Q$11*1000)</f>
        <v>1.3316949070703437</v>
      </c>
      <c r="R147" s="275">
        <f>IF(R$33=0,0,R$33/PPA!R$11*1000)</f>
        <v>1.3661762796764703</v>
      </c>
      <c r="S147" s="275">
        <f>IF(S$33=0,0,S$33/PPA!S$11*1000)</f>
        <v>1.4027258700350052</v>
      </c>
      <c r="T147" s="275">
        <f>IF(T$33=0,0,T$33/PPA!T$11*1000)</f>
        <v>1.3779198241796888</v>
      </c>
      <c r="U147" s="275">
        <f>IF(U$33=0,0,U$33/PPA!U$11*1000)</f>
        <v>1.4427765510047201</v>
      </c>
      <c r="V147" s="275">
        <f>IF(V$33=0,0,V$33/PPA!V$11*1000)</f>
        <v>1.4851300696048455</v>
      </c>
      <c r="W147" s="275">
        <f>IF(W$33=0,0,W$33/PPA!W$11*1000)</f>
        <v>1.5262873767580671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1.7102330129380208</v>
      </c>
      <c r="C148" s="276">
        <f>IF(C$34=0,0,C$34/PPA!C$11*1000)</f>
        <v>1.7371373296046191</v>
      </c>
      <c r="D148" s="276">
        <f>IF(D$34=0,0,D$34/PPA!D$11*1000)</f>
        <v>1.7111860330928814</v>
      </c>
      <c r="E148" s="276">
        <f>IF(E$34=0,0,E$34/PPA!E$11*1000)</f>
        <v>1.6373149075597642</v>
      </c>
      <c r="F148" s="276">
        <f>IF(F$34=0,0,F$34/PPA!F$11*1000)</f>
        <v>1.5926004138922187</v>
      </c>
      <c r="G148" s="276">
        <f>IF(G$34=0,0,G$34/PPA!G$11*1000)</f>
        <v>1.6048662880235713</v>
      </c>
      <c r="H148" s="276">
        <f>IF(H$34=0,0,H$34/PPA!H$11*1000)</f>
        <v>1.6221177538054148</v>
      </c>
      <c r="I148" s="276">
        <f>IF(I$34=0,0,I$34/PPA!I$11*1000)</f>
        <v>1.7241317303470043</v>
      </c>
      <c r="J148" s="276">
        <f>IF(J$34=0,0,J$34/PPA!J$11*1000)</f>
        <v>1.7711687186943395</v>
      </c>
      <c r="K148" s="276">
        <f>IF(K$34=0,0,K$34/PPA!K$11*1000)</f>
        <v>1.7985383446709227</v>
      </c>
      <c r="L148" s="276">
        <f>IF(L$34=0,0,L$34/PPA!L$11*1000)</f>
        <v>1.7930510651095559</v>
      </c>
      <c r="M148" s="276">
        <f>IF(M$34=0,0,M$34/PPA!M$11*1000)</f>
        <v>1.821958403921677</v>
      </c>
      <c r="N148" s="276">
        <f>IF(N$34=0,0,N$34/PPA!N$11*1000)</f>
        <v>1.8252067748890348</v>
      </c>
      <c r="O148" s="276">
        <f>IF(O$34=0,0,O$34/PPA!O$11*1000)</f>
        <v>1.8068243937848376</v>
      </c>
      <c r="P148" s="276">
        <f>IF(P$34=0,0,P$34/PPA!P$11*1000)</f>
        <v>1.8177043103684025</v>
      </c>
      <c r="Q148" s="276">
        <f>IF(Q$34=0,0,Q$34/PPA!Q$11*1000)</f>
        <v>1.8897751419470343</v>
      </c>
      <c r="R148" s="276">
        <f>IF(R$34=0,0,R$34/PPA!R$11*1000)</f>
        <v>1.938706800741635</v>
      </c>
      <c r="S148" s="276">
        <f>IF(S$34=0,0,S$34/PPA!S$11*1000)</f>
        <v>1.9905734159409498</v>
      </c>
      <c r="T148" s="276">
        <f>IF(T$34=0,0,T$34/PPA!T$11*1000)</f>
        <v>1.9553717728480104</v>
      </c>
      <c r="U148" s="276">
        <f>IF(U$34=0,0,U$34/PPA!U$11*1000)</f>
        <v>2.0474083418033047</v>
      </c>
      <c r="V148" s="276">
        <f>IF(V$34=0,0,V$34/PPA!V$11*1000)</f>
        <v>2.1075111673075249</v>
      </c>
      <c r="W148" s="276">
        <f>IF(W$34=0,0,W$34/PPA!W$11*1000)</f>
        <v>2.1659164788805381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6.0856885839933206</v>
      </c>
      <c r="C149" s="276">
        <f>IF(C$35=0,0,C$35/PPA!C$11*1000)</f>
        <v>6.181424832539232</v>
      </c>
      <c r="D149" s="276">
        <f>IF(D$35=0,0,D$35/PPA!D$11*1000)</f>
        <v>6.0890798083661837</v>
      </c>
      <c r="E149" s="276">
        <f>IF(E$35=0,0,E$35/PPA!E$11*1000)</f>
        <v>5.8262169926313065</v>
      </c>
      <c r="F149" s="276">
        <f>IF(F$35=0,0,F$35/PPA!F$11*1000)</f>
        <v>5.6671050578288398</v>
      </c>
      <c r="G149" s="276">
        <f>IF(G$35=0,0,G$35/PPA!G$11*1000)</f>
        <v>5.7107519115669954</v>
      </c>
      <c r="H149" s="276">
        <f>IF(H$35=0,0,H$35/PPA!H$11*1000)</f>
        <v>5.7721394813142064</v>
      </c>
      <c r="I149" s="276">
        <f>IF(I$35=0,0,I$35/PPA!I$11*1000)</f>
        <v>6.1351457428881178</v>
      </c>
      <c r="J149" s="276">
        <f>IF(J$35=0,0,J$35/PPA!J$11*1000)</f>
        <v>6.3025220365541168</v>
      </c>
      <c r="K149" s="276">
        <f>IF(K$35=0,0,K$35/PPA!K$11*1000)</f>
        <v>6.3999140405055082</v>
      </c>
      <c r="L149" s="276">
        <f>IF(L$35=0,0,L$35/PPA!L$11*1000)</f>
        <v>6.3803881195747572</v>
      </c>
      <c r="M149" s="276">
        <f>IF(M$35=0,0,M$35/PPA!M$11*1000)</f>
        <v>6.4832519167718052</v>
      </c>
      <c r="N149" s="276">
        <f>IF(N$35=0,0,N$35/PPA!N$11*1000)</f>
        <v>6.4948109113433476</v>
      </c>
      <c r="O149" s="276">
        <f>IF(O$35=0,0,O$35/PPA!O$11*1000)</f>
        <v>6.4293990955345475</v>
      </c>
      <c r="P149" s="276">
        <f>IF(P$35=0,0,P$35/PPA!P$11*1000)</f>
        <v>6.4681141616375317</v>
      </c>
      <c r="Q149" s="276">
        <f>IF(Q$35=0,0,Q$35/PPA!Q$11*1000)</f>
        <v>6.7245708161746318</v>
      </c>
      <c r="R149" s="276">
        <f>IF(R$35=0,0,R$35/PPA!R$11*1000)</f>
        <v>6.8986891000981707</v>
      </c>
      <c r="S149" s="276">
        <f>IF(S$35=0,0,S$35/PPA!S$11*1000)</f>
        <v>7.0832511250508992</v>
      </c>
      <c r="T149" s="276">
        <f>IF(T$35=0,0,T$35/PPA!T$11*1000)</f>
        <v>6.9579896923175406</v>
      </c>
      <c r="U149" s="276">
        <f>IF(U$35=0,0,U$35/PPA!U$11*1000)</f>
        <v>7.2854923733931054</v>
      </c>
      <c r="V149" s="276">
        <f>IF(V$35=0,0,V$35/PPA!V$11*1000)</f>
        <v>7.4993621070900485</v>
      </c>
      <c r="W149" s="276">
        <f>IF(W$35=0,0,W$35/PPA!W$11*1000)</f>
        <v>7.7071914117494495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4.8206975373516974</v>
      </c>
      <c r="C150" s="276">
        <f>IF(C$36=0,0,C$36/PPA!C$11*1000)</f>
        <v>4.8965337375171885</v>
      </c>
      <c r="D150" s="276">
        <f>IF(D$36=0,0,D$36/PPA!D$11*1000)</f>
        <v>4.8233838507831592</v>
      </c>
      <c r="E150" s="276">
        <f>IF(E$36=0,0,E$36/PPA!E$11*1000)</f>
        <v>4.6151605559193003</v>
      </c>
      <c r="F150" s="276">
        <f>IF(F$36=0,0,F$36/PPA!F$11*1000)</f>
        <v>4.4891221460205486</v>
      </c>
      <c r="G150" s="276">
        <f>IF(G$36=0,0,G$36/PPA!G$11*1000)</f>
        <v>4.523696422608098</v>
      </c>
      <c r="H150" s="276">
        <f>IF(H$36=0,0,H$36/PPA!H$11*1000)</f>
        <v>4.5723237722037924</v>
      </c>
      <c r="I150" s="276">
        <f>IF(I$36=0,0,I$36/PPA!I$11*1000)</f>
        <v>4.8598743701452207</v>
      </c>
      <c r="J150" s="276">
        <f>IF(J$36=0,0,J$36/PPA!J$11*1000)</f>
        <v>4.9924592823618905</v>
      </c>
      <c r="K150" s="276">
        <f>IF(K$36=0,0,K$36/PPA!K$11*1000)</f>
        <v>5.0696070672224405</v>
      </c>
      <c r="L150" s="276">
        <f>IF(L$36=0,0,L$36/PPA!L$11*1000)</f>
        <v>5.0541398678010019</v>
      </c>
      <c r="M150" s="276">
        <f>IF(M$36=0,0,M$36/PPA!M$11*1000)</f>
        <v>5.1356220611446943</v>
      </c>
      <c r="N150" s="276">
        <f>IF(N$36=0,0,N$36/PPA!N$11*1000)</f>
        <v>5.1447783654636279</v>
      </c>
      <c r="O150" s="276">
        <f>IF(O$36=0,0,O$36/PPA!O$11*1000)</f>
        <v>5.0929632626973493</v>
      </c>
      <c r="P150" s="276">
        <f>IF(P$36=0,0,P$36/PPA!P$11*1000)</f>
        <v>5.1236308890875559</v>
      </c>
      <c r="Q150" s="276">
        <f>IF(Q$36=0,0,Q$36/PPA!Q$11*1000)</f>
        <v>5.3267796282813746</v>
      </c>
      <c r="R150" s="276">
        <f>IF(R$36=0,0,R$36/PPA!R$11*1000)</f>
        <v>5.464705118705881</v>
      </c>
      <c r="S150" s="276">
        <f>IF(S$36=0,0,S$36/PPA!S$11*1000)</f>
        <v>5.6109034801400206</v>
      </c>
      <c r="T150" s="276">
        <f>IF(T$36=0,0,T$36/PPA!T$11*1000)</f>
        <v>5.5116792967187571</v>
      </c>
      <c r="U150" s="276">
        <f>IF(U$36=0,0,U$36/PPA!U$11*1000)</f>
        <v>5.7711062040188796</v>
      </c>
      <c r="V150" s="276">
        <f>IF(V$36=0,0,V$36/PPA!V$11*1000)</f>
        <v>5.9405202784193811</v>
      </c>
      <c r="W150" s="276">
        <f>IF(W$36=0,0,W$36/PPA!W$11*1000)</f>
        <v>6.1051495070322703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2.7930645704328652</v>
      </c>
      <c r="C151" s="277">
        <f>IF(C$37=0,0,C$37/PPA!C$11*1000)</f>
        <v>2.9129070485128015</v>
      </c>
      <c r="D151" s="277">
        <f>IF(D$37=0,0,D$37/PPA!D$11*1000)</f>
        <v>2.926810196994809</v>
      </c>
      <c r="E151" s="277">
        <f>IF(E$37=0,0,E$37/PPA!E$11*1000)</f>
        <v>2.8486076051249469</v>
      </c>
      <c r="F151" s="277">
        <f>IF(F$37=0,0,F$37/PPA!F$11*1000)</f>
        <v>2.8061296537177642</v>
      </c>
      <c r="G151" s="277">
        <f>IF(G$37=0,0,G$37/PPA!G$11*1000)</f>
        <v>2.8695856579848544</v>
      </c>
      <c r="H151" s="277">
        <f>IF(H$37=0,0,H$37/PPA!H$11*1000)</f>
        <v>2.8479226552858377</v>
      </c>
      <c r="I151" s="277">
        <f>IF(I$37=0,0,I$37/PPA!I$11*1000)</f>
        <v>2.6807490885858907</v>
      </c>
      <c r="J151" s="277">
        <f>IF(J$37=0,0,J$37/PPA!J$11*1000)</f>
        <v>2.6030355320720364</v>
      </c>
      <c r="K151" s="277">
        <f>IF(K$37=0,0,K$37/PPA!K$11*1000)</f>
        <v>2.726453211640981</v>
      </c>
      <c r="L151" s="277">
        <f>IF(L$37=0,0,L$37/PPA!L$11*1000)</f>
        <v>2.5551550189690211</v>
      </c>
      <c r="M151" s="277">
        <f>IF(M$37=0,0,M$37/PPA!M$11*1000)</f>
        <v>2.5220172676398067</v>
      </c>
      <c r="N151" s="277">
        <f>IF(N$37=0,0,N$37/PPA!N$11*1000)</f>
        <v>2.4341521136059945</v>
      </c>
      <c r="O151" s="277">
        <f>IF(O$37=0,0,O$37/PPA!O$11*1000)</f>
        <v>2.3881099813906883</v>
      </c>
      <c r="P151" s="277">
        <f>IF(P$37=0,0,P$37/PPA!P$11*1000)</f>
        <v>2.3415871259814733</v>
      </c>
      <c r="Q151" s="277">
        <f>IF(Q$37=0,0,Q$37/PPA!Q$11*1000)</f>
        <v>2.4047592403297249</v>
      </c>
      <c r="R151" s="277">
        <f>IF(R$37=0,0,R$37/PPA!R$11*1000)</f>
        <v>2.298413797585249</v>
      </c>
      <c r="S151" s="277">
        <f>IF(S$37=0,0,S$37/PPA!S$11*1000)</f>
        <v>2.410856928344586</v>
      </c>
      <c r="T151" s="277">
        <f>IF(T$37=0,0,T$37/PPA!T$11*1000)</f>
        <v>2.2671471893886022</v>
      </c>
      <c r="U151" s="277">
        <f>IF(U$37=0,0,U$37/PPA!U$11*1000)</f>
        <v>2.320074607274158</v>
      </c>
      <c r="V151" s="277">
        <f>IF(V$37=0,0,V$37/PPA!V$11*1000)</f>
        <v>2.3506281104650464</v>
      </c>
      <c r="W151" s="277">
        <f>IF(W$37=0,0,W$37/PPA!W$11*1000)</f>
        <v>2.4665916691140173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14.790772728200135</v>
      </c>
      <c r="C152" s="278">
        <f>IF(C$43=0,0,C$43/PPA!C$11*1000)</f>
        <v>15.344572685324259</v>
      </c>
      <c r="D152" s="278">
        <f>IF(D$43=0,0,D$43/PPA!D$11*1000)</f>
        <v>15.353689435402538</v>
      </c>
      <c r="E152" s="278">
        <f>IF(E$43=0,0,E$43/PPA!E$11*1000)</f>
        <v>14.88450718352097</v>
      </c>
      <c r="F152" s="278">
        <f>IF(F$43=0,0,F$43/PPA!F$11*1000)</f>
        <v>14.618888699854786</v>
      </c>
      <c r="G152" s="278">
        <f>IF(G$43=0,0,G$43/PPA!G$11*1000)</f>
        <v>14.912465970197037</v>
      </c>
      <c r="H152" s="278">
        <f>IF(H$43=0,0,H$43/PPA!H$11*1000)</f>
        <v>14.849662473617963</v>
      </c>
      <c r="I152" s="278">
        <f>IF(I$43=0,0,I$43/PPA!I$11*1000)</f>
        <v>14.350602611247183</v>
      </c>
      <c r="J152" s="278">
        <f>IF(J$43=0,0,J$43/PPA!J$11*1000)</f>
        <v>14.090142985309132</v>
      </c>
      <c r="K152" s="278">
        <f>IF(K$43=0,0,K$43/PPA!K$11*1000)</f>
        <v>14.648525870822255</v>
      </c>
      <c r="L152" s="278">
        <f>IF(L$43=0,0,L$43/PPA!L$11*1000)</f>
        <v>13.84876731069785</v>
      </c>
      <c r="M152" s="278">
        <f>IF(M$43=0,0,M$43/PPA!M$11*1000)</f>
        <v>13.751237388470287</v>
      </c>
      <c r="N152" s="278">
        <f>IF(N$43=0,0,N$43/PPA!N$11*1000)</f>
        <v>13.345615124777254</v>
      </c>
      <c r="O152" s="278">
        <f>IF(O$43=0,0,O$43/PPA!O$11*1000)</f>
        <v>13.059086099394875</v>
      </c>
      <c r="P152" s="278">
        <f>IF(P$43=0,0,P$43/PPA!P$11*1000)</f>
        <v>12.886408814490421</v>
      </c>
      <c r="Q152" s="278">
        <f>IF(Q$43=0,0,Q$43/PPA!Q$11*1000)</f>
        <v>13.346250384691963</v>
      </c>
      <c r="R152" s="278">
        <f>IF(R$43=0,0,R$43/PPA!R$11*1000)</f>
        <v>12.941232642791144</v>
      </c>
      <c r="S152" s="278">
        <f>IF(S$43=0,0,S$43/PPA!S$11*1000)</f>
        <v>13.241147722303005</v>
      </c>
      <c r="T152" s="278">
        <f>IF(T$43=0,0,T$43/PPA!T$11*1000)</f>
        <v>12.61058810555034</v>
      </c>
      <c r="U152" s="278">
        <f>IF(U$43=0,0,U$43/PPA!U$11*1000)</f>
        <v>12.774197102293346</v>
      </c>
      <c r="V152" s="278">
        <f>IF(V$43=0,0,V$43/PPA!V$11*1000)</f>
        <v>12.665825639756372</v>
      </c>
      <c r="W152" s="278">
        <f>IF(W$43=0,0,W$43/PPA!W$11*1000)</f>
        <v>13.196879400707576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174.46709695636599</v>
      </c>
      <c r="C153" s="278">
        <f>IF(C$56=0,0,C$56/PPA!C$11*1000)</f>
        <v>176.92835729134612</v>
      </c>
      <c r="D153" s="278">
        <f>IF(D$56=0,0,D$56/PPA!D$11*1000)</f>
        <v>174.07393018054395</v>
      </c>
      <c r="E153" s="278">
        <f>IF(E$56=0,0,E$56/PPA!E$11*1000)</f>
        <v>166.38627063755851</v>
      </c>
      <c r="F153" s="278">
        <f>IF(F$56=0,0,F$56/PPA!F$11*1000)</f>
        <v>161.71622450733696</v>
      </c>
      <c r="G153" s="278">
        <f>IF(G$56=0,0,G$56/PPA!G$11*1000)</f>
        <v>162.80286499378667</v>
      </c>
      <c r="H153" s="278">
        <f>IF(H$56=0,0,H$56/PPA!H$11*1000)</f>
        <v>164.74956955483216</v>
      </c>
      <c r="I153" s="278">
        <f>IF(I$56=0,0,I$56/PPA!I$11*1000)</f>
        <v>176.38168481562315</v>
      </c>
      <c r="J153" s="278">
        <f>IF(J$56=0,0,J$56/PPA!J$11*1000)</f>
        <v>181.76602946126491</v>
      </c>
      <c r="K153" s="278">
        <f>IF(K$56=0,0,K$56/PPA!K$11*1000)</f>
        <v>184.27187916271549</v>
      </c>
      <c r="L153" s="278">
        <f>IF(L$56=0,0,L$56/PPA!L$11*1000)</f>
        <v>184.36214215116183</v>
      </c>
      <c r="M153" s="278">
        <f>IF(M$56=0,0,M$56/PPA!M$11*1000)</f>
        <v>187.61613721573926</v>
      </c>
      <c r="N153" s="278">
        <f>IF(N$56=0,0,N$56/PPA!N$11*1000)</f>
        <v>188.32190185804481</v>
      </c>
      <c r="O153" s="278">
        <f>IF(O$56=0,0,O$56/PPA!O$11*1000)</f>
        <v>186.54663432766912</v>
      </c>
      <c r="P153" s="278">
        <f>IF(P$56=0,0,P$56/PPA!P$11*1000)</f>
        <v>187.89302215553042</v>
      </c>
      <c r="Q153" s="278">
        <f>IF(Q$56=0,0,Q$56/PPA!Q$11*1000)</f>
        <v>195.40358880481111</v>
      </c>
      <c r="R153" s="278">
        <f>IF(R$56=0,0,R$56/PPA!R$11*1000)</f>
        <v>201.11761206849087</v>
      </c>
      <c r="S153" s="278">
        <f>IF(S$56=0,0,S$56/PPA!S$11*1000)</f>
        <v>206.48397912397309</v>
      </c>
      <c r="T153" s="278">
        <f>IF(T$56=0,0,T$56/PPA!T$11*1000)</f>
        <v>203.18881203636334</v>
      </c>
      <c r="U153" s="278">
        <f>IF(U$56=0,0,U$56/PPA!U$11*1000)</f>
        <v>213.08946173962752</v>
      </c>
      <c r="V153" s="278">
        <f>IF(V$56=0,0,V$56/PPA!V$11*1000)</f>
        <v>219.70313919037451</v>
      </c>
      <c r="W153" s="278">
        <f>IF(W$56=0,0,W$56/PPA!W$11*1000)</f>
        <v>225.62554346045511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22.461205582624718</v>
      </c>
      <c r="C154" s="279">
        <f>IF(C$69=0,0,C$69/PPA!C$11*1000)</f>
        <v>22.700873701528721</v>
      </c>
      <c r="D154" s="279">
        <f>IF(D$69=0,0,D$69/PPA!D$11*1000)</f>
        <v>22.277246012580996</v>
      </c>
      <c r="E154" s="279">
        <f>IF(E$69=0,0,E$69/PPA!E$11*1000)</f>
        <v>21.246738225751059</v>
      </c>
      <c r="F154" s="279">
        <f>IF(F$69=0,0,F$69/PPA!F$11*1000)</f>
        <v>20.616404258425721</v>
      </c>
      <c r="G154" s="279">
        <f>IF(G$69=0,0,G$69/PPA!G$11*1000)</f>
        <v>20.711221970117602</v>
      </c>
      <c r="H154" s="279">
        <f>IF(H$69=0,0,H$69/PPA!H$11*1000)</f>
        <v>21.012811183510284</v>
      </c>
      <c r="I154" s="279">
        <f>IF(I$69=0,0,I$69/PPA!I$11*1000)</f>
        <v>22.842400048308583</v>
      </c>
      <c r="J154" s="279">
        <f>IF(J$69=0,0,J$69/PPA!J$11*1000)</f>
        <v>23.696012383923492</v>
      </c>
      <c r="K154" s="279">
        <f>IF(K$69=0,0,K$69/PPA!K$11*1000)</f>
        <v>23.941296103803797</v>
      </c>
      <c r="L154" s="279">
        <f>IF(L$69=0,0,L$69/PPA!L$11*1000)</f>
        <v>24.133828051371626</v>
      </c>
      <c r="M154" s="279">
        <f>IF(M$69=0,0,M$69/PPA!M$11*1000)</f>
        <v>24.636307821539095</v>
      </c>
      <c r="N154" s="279">
        <f>IF(N$69=0,0,N$69/PPA!N$11*1000)</f>
        <v>24.831469233636309</v>
      </c>
      <c r="O154" s="279">
        <f>IF(O$69=0,0,O$69/PPA!O$11*1000)</f>
        <v>24.633631516033187</v>
      </c>
      <c r="P154" s="279">
        <f>IF(P$69=0,0,P$69/PPA!P$11*1000)</f>
        <v>24.871096580444469</v>
      </c>
      <c r="Q154" s="279">
        <f>IF(Q$69=0,0,Q$69/PPA!Q$11*1000)</f>
        <v>25.87726006213391</v>
      </c>
      <c r="R154" s="279">
        <f>IF(R$69=0,0,R$69/PPA!R$11*1000)</f>
        <v>26.81202965170672</v>
      </c>
      <c r="S154" s="279">
        <f>IF(S$69=0,0,S$69/PPA!S$11*1000)</f>
        <v>27.538861540079228</v>
      </c>
      <c r="T154" s="279">
        <f>IF(T$69=0,0,T$69/PPA!T$11*1000)</f>
        <v>27.193005021237344</v>
      </c>
      <c r="U154" s="279">
        <f>IF(U$69=0,0,U$69/PPA!U$11*1000)</f>
        <v>28.619837291805396</v>
      </c>
      <c r="V154" s="279">
        <f>IF(V$69=0,0,V$69/PPA!V$11*1000)</f>
        <v>29.622591317785279</v>
      </c>
      <c r="W154" s="279">
        <f>IF(W$69=0,0,W$69/PPA!W$11*1000)</f>
        <v>30.378866442309722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157.16409935733296</v>
      </c>
      <c r="C156" s="322">
        <f t="shared" si="39"/>
        <v>159.6799533418702</v>
      </c>
      <c r="D156" s="322">
        <f t="shared" si="39"/>
        <v>155.83886046886536</v>
      </c>
      <c r="E156" s="322">
        <f t="shared" si="39"/>
        <v>151.22088685707752</v>
      </c>
      <c r="F156" s="322">
        <f t="shared" si="39"/>
        <v>147.28370793703016</v>
      </c>
      <c r="G156" s="322">
        <f t="shared" si="39"/>
        <v>148.416758647969</v>
      </c>
      <c r="H156" s="322">
        <f t="shared" si="39"/>
        <v>147.31380928863626</v>
      </c>
      <c r="I156" s="322">
        <f t="shared" si="39"/>
        <v>160.64529188346097</v>
      </c>
      <c r="J156" s="322">
        <f t="shared" si="39"/>
        <v>164.89739292917034</v>
      </c>
      <c r="K156" s="322">
        <f t="shared" si="39"/>
        <v>166.7888361708799</v>
      </c>
      <c r="L156" s="322">
        <f t="shared" si="39"/>
        <v>167.0296266966852</v>
      </c>
      <c r="M156" s="322">
        <f t="shared" si="39"/>
        <v>169.96772389744737</v>
      </c>
      <c r="N156" s="322">
        <f t="shared" si="39"/>
        <v>170.90929298694081</v>
      </c>
      <c r="O156" s="322">
        <f t="shared" si="39"/>
        <v>169.66635957994123</v>
      </c>
      <c r="P156" s="322">
        <f t="shared" si="39"/>
        <v>168.8031935435103</v>
      </c>
      <c r="Q156" s="322">
        <f t="shared" si="39"/>
        <v>166.36239985134881</v>
      </c>
      <c r="R156" s="322">
        <f t="shared" si="39"/>
        <v>165.07789914687766</v>
      </c>
      <c r="S156" s="322">
        <f t="shared" si="39"/>
        <v>156.6787099272654</v>
      </c>
      <c r="T156" s="322">
        <f t="shared" si="39"/>
        <v>153.10205506705427</v>
      </c>
      <c r="U156" s="322">
        <f t="shared" si="39"/>
        <v>145.56343458939753</v>
      </c>
      <c r="V156" s="322">
        <f t="shared" si="39"/>
        <v>145.85565260885761</v>
      </c>
      <c r="W156" s="322">
        <f t="shared" si="39"/>
        <v>145.33638312545941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5.8194342385040088</v>
      </c>
      <c r="C157" s="332">
        <f>IF(C$84=0,0,C$84/PPA!C$12*1000)</f>
        <v>5.9125906710260443</v>
      </c>
      <c r="D157" s="332">
        <f>IF(D$84=0,0,D$84/PPA!D$12*1000)</f>
        <v>5.7703636136398817</v>
      </c>
      <c r="E157" s="332">
        <f>IF(E$84=0,0,E$84/PPA!E$12*1000)</f>
        <v>5.5993704042560619</v>
      </c>
      <c r="F157" s="332">
        <f>IF(F$84=0,0,F$84/PPA!F$12*1000)</f>
        <v>5.4535854959717165</v>
      </c>
      <c r="G157" s="332">
        <f>IF(G$84=0,0,G$84/PPA!G$12*1000)</f>
        <v>5.4955398235035036</v>
      </c>
      <c r="H157" s="332">
        <f>IF(H$84=0,0,H$84/PPA!H$12*1000)</f>
        <v>5.4547000815348268</v>
      </c>
      <c r="I157" s="332">
        <f>IF(I$84=0,0,I$84/PPA!I$12*1000)</f>
        <v>5.9483349929394658</v>
      </c>
      <c r="J157" s="332">
        <f>IF(J$84=0,0,J$84/PPA!J$12*1000)</f>
        <v>6.1057807614848372</v>
      </c>
      <c r="K157" s="332">
        <f>IF(K$84=0,0,K$84/PPA!K$12*1000)</f>
        <v>6.1758166641245964</v>
      </c>
      <c r="L157" s="332">
        <f>IF(L$84=0,0,L$84/PPA!L$12*1000)</f>
        <v>6.1847325974441922</v>
      </c>
      <c r="M157" s="332">
        <f>IF(M$84=0,0,M$84/PPA!M$12*1000)</f>
        <v>6.293523749597786</v>
      </c>
      <c r="N157" s="332">
        <f>IF(N$84=0,0,N$84/PPA!N$12*1000)</f>
        <v>6.3283879419908544</v>
      </c>
      <c r="O157" s="332">
        <f>IF(O$84=0,0,O$84/PPA!O$12*1000)</f>
        <v>6.2823649045769017</v>
      </c>
      <c r="P157" s="332">
        <f>IF(P$84=0,0,P$84/PPA!P$12*1000)</f>
        <v>6.2504038014595329</v>
      </c>
      <c r="Q157" s="332">
        <f>IF(Q$84=0,0,Q$84/PPA!Q$12*1000)</f>
        <v>6.1600266832792299</v>
      </c>
      <c r="R157" s="332">
        <f>IF(R$84=0,0,R$84/PPA!R$12*1000)</f>
        <v>6.1124645020334913</v>
      </c>
      <c r="S157" s="332">
        <f>IF(S$84=0,0,S$84/PPA!S$12*1000)</f>
        <v>5.8014613561486987</v>
      </c>
      <c r="T157" s="332">
        <f>IF(T$84=0,0,T$84/PPA!T$12*1000)</f>
        <v>5.6690258455071039</v>
      </c>
      <c r="U157" s="332">
        <f>IF(U$84=0,0,U$84/PPA!U$12*1000)</f>
        <v>5.3898876307482562</v>
      </c>
      <c r="V157" s="332">
        <f>IF(V$84=0,0,V$84/PPA!V$12*1000)</f>
        <v>5.4007078088586002</v>
      </c>
      <c r="W157" s="332">
        <f>IF(W$84=0,0,W$84/PPA!W$12*1000)</f>
        <v>5.3814804240863516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2.5660042333934401</v>
      </c>
      <c r="C158" s="333">
        <f>IF(C$85=0,0,C$85/PPA!C$12*1000)</f>
        <v>2.607080357020334</v>
      </c>
      <c r="D158" s="333">
        <f>IF(D$85=0,0,D$85/PPA!D$12*1000)</f>
        <v>2.5443671762541911</v>
      </c>
      <c r="E158" s="333">
        <f>IF(E$85=0,0,E$85/PPA!E$12*1000)</f>
        <v>2.4689699329522021</v>
      </c>
      <c r="F158" s="333">
        <f>IF(F$85=0,0,F$85/PPA!F$12*1000)</f>
        <v>2.4046879638653462</v>
      </c>
      <c r="G158" s="333">
        <f>IF(G$85=0,0,G$85/PPA!G$12*1000)</f>
        <v>2.4231871817692872</v>
      </c>
      <c r="H158" s="333">
        <f>IF(H$85=0,0,H$85/PPA!H$12*1000)</f>
        <v>2.4051794259484631</v>
      </c>
      <c r="I158" s="333">
        <f>IF(I$85=0,0,I$85/PPA!I$12*1000)</f>
        <v>2.6228413532942958</v>
      </c>
      <c r="J158" s="333">
        <f>IF(J$85=0,0,J$85/PPA!J$12*1000)</f>
        <v>2.6922650278405618</v>
      </c>
      <c r="K158" s="333">
        <f>IF(K$85=0,0,K$85/PPA!K$12*1000)</f>
        <v>2.7231464529581597</v>
      </c>
      <c r="L158" s="333">
        <f>IF(L$85=0,0,L$85/PPA!L$12*1000)</f>
        <v>2.7270778183976669</v>
      </c>
      <c r="M158" s="333">
        <f>IF(M$85=0,0,M$85/PPA!M$12*1000)</f>
        <v>2.7750478693580898</v>
      </c>
      <c r="N158" s="333">
        <f>IF(N$85=0,0,N$85/PPA!N$12*1000)</f>
        <v>2.7904207839075048</v>
      </c>
      <c r="O158" s="333">
        <f>IF(O$85=0,0,O$85/PPA!O$12*1000)</f>
        <v>2.7701275210235541</v>
      </c>
      <c r="P158" s="333">
        <f>IF(P$85=0,0,P$85/PPA!P$12*1000)</f>
        <v>2.756034686128976</v>
      </c>
      <c r="Q158" s="333">
        <f>IF(Q$85=0,0,Q$85/PPA!Q$12*1000)</f>
        <v>2.7161840652012321</v>
      </c>
      <c r="R158" s="333">
        <f>IF(R$85=0,0,R$85/PPA!R$12*1000)</f>
        <v>2.6952121367586881</v>
      </c>
      <c r="S158" s="333">
        <f>IF(S$85=0,0,S$85/PPA!S$12*1000)</f>
        <v>2.5580793234589203</v>
      </c>
      <c r="T158" s="333">
        <f>IF(T$85=0,0,T$85/PPA!T$12*1000)</f>
        <v>2.4996835985430015</v>
      </c>
      <c r="U158" s="333">
        <f>IF(U$85=0,0,U$85/PPA!U$12*1000)</f>
        <v>2.376601214342501</v>
      </c>
      <c r="V158" s="333">
        <f>IF(V$85=0,0,V$85/PPA!V$12*1000)</f>
        <v>2.3813722318846375</v>
      </c>
      <c r="W158" s="333">
        <f>IF(W$85=0,0,W$85/PPA!W$12*1000)</f>
        <v>2.3728941653406022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19.90357093898055</v>
      </c>
      <c r="C159" s="333">
        <f>IF(C$86=0,0,C$86/PPA!C$12*1000)</f>
        <v>20.222183640341932</v>
      </c>
      <c r="D159" s="333">
        <f>IF(D$86=0,0,D$86/PPA!D$12*1000)</f>
        <v>19.735740077255009</v>
      </c>
      <c r="E159" s="333">
        <f>IF(E$86=0,0,E$86/PPA!E$12*1000)</f>
        <v>19.150910808021834</v>
      </c>
      <c r="F159" s="333">
        <f>IF(F$86=0,0,F$86/PPA!F$12*1000)</f>
        <v>18.652298718779264</v>
      </c>
      <c r="G159" s="333">
        <f>IF(G$86=0,0,G$86/PPA!G$12*1000)</f>
        <v>18.795790491347308</v>
      </c>
      <c r="H159" s="333">
        <f>IF(H$86=0,0,H$86/PPA!H$12*1000)</f>
        <v>18.656110813205228</v>
      </c>
      <c r="I159" s="333">
        <f>IF(I$86=0,0,I$86/PPA!I$12*1000)</f>
        <v>20.344436013633199</v>
      </c>
      <c r="J159" s="333">
        <f>IF(J$86=0,0,J$86/PPA!J$12*1000)</f>
        <v>20.882930460834071</v>
      </c>
      <c r="K159" s="333">
        <f>IF(K$86=0,0,K$86/PPA!K$12*1000)</f>
        <v>21.122466556498303</v>
      </c>
      <c r="L159" s="333">
        <f>IF(L$86=0,0,L$86/PPA!L$12*1000)</f>
        <v>21.152960742709688</v>
      </c>
      <c r="M159" s="333">
        <f>IF(M$86=0,0,M$86/PPA!M$12*1000)</f>
        <v>21.525047156212835</v>
      </c>
      <c r="N159" s="333">
        <f>IF(N$86=0,0,N$86/PPA!N$12*1000)</f>
        <v>21.644289319297091</v>
      </c>
      <c r="O159" s="333">
        <f>IF(O$86=0,0,O$86/PPA!O$12*1000)</f>
        <v>21.486881785771729</v>
      </c>
      <c r="P159" s="333">
        <f>IF(P$86=0,0,P$86/PPA!P$12*1000)</f>
        <v>21.377568739672558</v>
      </c>
      <c r="Q159" s="333">
        <f>IF(Q$86=0,0,Q$86/PPA!Q$12*1000)</f>
        <v>21.068461821501646</v>
      </c>
      <c r="R159" s="333">
        <f>IF(R$86=0,0,R$86/PPA!R$12*1000)</f>
        <v>20.905790123594365</v>
      </c>
      <c r="S159" s="333">
        <f>IF(S$86=0,0,S$86/PPA!S$12*1000)</f>
        <v>19.842100266012032</v>
      </c>
      <c r="T159" s="333">
        <f>IF(T$86=0,0,T$86/PPA!T$12*1000)</f>
        <v>19.389145653439122</v>
      </c>
      <c r="U159" s="333">
        <f>IF(U$86=0,0,U$86/PPA!U$12*1000)</f>
        <v>18.434439915470108</v>
      </c>
      <c r="V159" s="333">
        <f>IF(V$86=0,0,V$86/PPA!V$12*1000)</f>
        <v>18.471446980721687</v>
      </c>
      <c r="W159" s="333">
        <f>IF(W$86=0,0,W$86/PPA!W$12*1000)</f>
        <v>18.40568567109927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8.7885406323977957</v>
      </c>
      <c r="C160" s="333">
        <f>IF(C$87=0,0,C$87/PPA!C$12*1000)</f>
        <v>8.929225973761767</v>
      </c>
      <c r="D160" s="333">
        <f>IF(D$87=0,0,D$87/PPA!D$12*1000)</f>
        <v>8.7144339129469373</v>
      </c>
      <c r="E160" s="333">
        <f>IF(E$87=0,0,E$87/PPA!E$12*1000)</f>
        <v>8.4561990559241131</v>
      </c>
      <c r="F160" s="333">
        <f>IF(F$87=0,0,F$87/PPA!F$12*1000)</f>
        <v>8.2360339097024919</v>
      </c>
      <c r="G160" s="333">
        <f>IF(G$87=0,0,G$87/PPA!G$12*1000)</f>
        <v>8.2993935589581618</v>
      </c>
      <c r="H160" s="333">
        <f>IF(H$87=0,0,H$87/PPA!H$12*1000)</f>
        <v>8.237717162765966</v>
      </c>
      <c r="I160" s="333">
        <f>IF(I$87=0,0,I$87/PPA!I$12*1000)</f>
        <v>8.983207239403562</v>
      </c>
      <c r="J160" s="333">
        <f>IF(J$87=0,0,J$87/PPA!J$12*1000)</f>
        <v>9.2209826789995173</v>
      </c>
      <c r="K160" s="333">
        <f>IF(K$87=0,0,K$87/PPA!K$12*1000)</f>
        <v>9.3267512727923059</v>
      </c>
      <c r="L160" s="333">
        <f>IF(L$87=0,0,L$87/PPA!L$12*1000)</f>
        <v>9.3402161628561231</v>
      </c>
      <c r="M160" s="333">
        <f>IF(M$87=0,0,M$87/PPA!M$12*1000)</f>
        <v>9.5045131412154831</v>
      </c>
      <c r="N160" s="333">
        <f>IF(N$87=0,0,N$87/PPA!N$12*1000)</f>
        <v>9.5571652305603365</v>
      </c>
      <c r="O160" s="333">
        <f>IF(O$87=0,0,O$87/PPA!O$12*1000)</f>
        <v>9.487660993934945</v>
      </c>
      <c r="P160" s="333">
        <f>IF(P$87=0,0,P$87/PPA!P$12*1000)</f>
        <v>9.4393931655016008</v>
      </c>
      <c r="Q160" s="333">
        <f>IF(Q$87=0,0,Q$87/PPA!Q$12*1000)</f>
        <v>9.3029051594835455</v>
      </c>
      <c r="R160" s="333">
        <f>IF(R$87=0,0,R$87/PPA!R$12*1000)</f>
        <v>9.231076499632394</v>
      </c>
      <c r="S160" s="333">
        <f>IF(S$87=0,0,S$87/PPA!S$12*1000)</f>
        <v>8.7613978895834101</v>
      </c>
      <c r="T160" s="333">
        <f>IF(T$87=0,0,T$87/PPA!T$12*1000)</f>
        <v>8.5613930748979872</v>
      </c>
      <c r="U160" s="333">
        <f>IF(U$87=0,0,U$87/PPA!U$12*1000)</f>
        <v>8.1398370538278382</v>
      </c>
      <c r="V160" s="333">
        <f>IF(V$87=0,0,V$87/PPA!V$12*1000)</f>
        <v>8.1561777445333608</v>
      </c>
      <c r="W160" s="333">
        <f>IF(W$87=0,0,W$87/PPA!W$12*1000)</f>
        <v>8.1271404454764173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30.629519338195358</v>
      </c>
      <c r="C161" s="334">
        <f>IF(C$88=0,0,C$88/PPA!C$12*1000)</f>
        <v>30.906679521763362</v>
      </c>
      <c r="D161" s="334">
        <f>IF(D$88=0,0,D$88/PPA!D$12*1000)</f>
        <v>30.023464263961937</v>
      </c>
      <c r="E161" s="334">
        <f>IF(E$88=0,0,E$88/PPA!E$12*1000)</f>
        <v>29.035028487853904</v>
      </c>
      <c r="F161" s="334">
        <f>IF(F$88=0,0,F$88/PPA!F$12*1000)</f>
        <v>28.211794441128038</v>
      </c>
      <c r="G161" s="334">
        <f>IF(G$88=0,0,G$88/PPA!G$12*1000)</f>
        <v>28.319383733249996</v>
      </c>
      <c r="H161" s="334">
        <f>IF(H$88=0,0,H$88/PPA!H$12*1000)</f>
        <v>28.235134561323569</v>
      </c>
      <c r="I161" s="334">
        <f>IF(I$88=0,0,I$88/PPA!I$12*1000)</f>
        <v>31.700185299857367</v>
      </c>
      <c r="J161" s="334">
        <f>IF(J$88=0,0,J$88/PPA!J$12*1000)</f>
        <v>33.119725206752285</v>
      </c>
      <c r="K161" s="334">
        <f>IF(K$88=0,0,K$88/PPA!K$12*1000)</f>
        <v>33.225742282187241</v>
      </c>
      <c r="L161" s="334">
        <f>IF(L$88=0,0,L$88/PPA!L$12*1000)</f>
        <v>34.122881191772031</v>
      </c>
      <c r="M161" s="334">
        <f>IF(M$88=0,0,M$88/PPA!M$12*1000)</f>
        <v>35.081733709214312</v>
      </c>
      <c r="N161" s="334">
        <f>IF(N$88=0,0,N$88/PPA!N$12*1000)</f>
        <v>35.883937287737851</v>
      </c>
      <c r="O161" s="334">
        <f>IF(O$88=0,0,O$88/PPA!O$12*1000)</f>
        <v>35.975341808693138</v>
      </c>
      <c r="P161" s="334">
        <f>IF(P$88=0,0,P$88/PPA!P$12*1000)</f>
        <v>36.120259757591874</v>
      </c>
      <c r="Q161" s="334">
        <f>IF(Q$88=0,0,Q$88/PPA!Q$12*1000)</f>
        <v>35.482296247772148</v>
      </c>
      <c r="R161" s="334">
        <f>IF(R$88=0,0,R$88/PPA!R$12*1000)</f>
        <v>36.386422314140866</v>
      </c>
      <c r="S161" s="334">
        <f>IF(S$88=0,0,S$88/PPA!S$12*1000)</f>
        <v>35.240679593909107</v>
      </c>
      <c r="T161" s="334">
        <f>IF(T$88=0,0,T$88/PPA!T$12*1000)</f>
        <v>35.021864758283506</v>
      </c>
      <c r="U161" s="334">
        <f>IF(U$88=0,0,U$88/PPA!U$12*1000)</f>
        <v>34.522988926578641</v>
      </c>
      <c r="V161" s="334">
        <f>IF(V$88=0,0,V$88/PPA!V$12*1000)</f>
        <v>36.352798395425168</v>
      </c>
      <c r="W161" s="334">
        <f>IF(W$88=0,0,W$88/PPA!W$12*1000)</f>
        <v>35.920787411449176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89.457029975861815</v>
      </c>
      <c r="C162" s="335">
        <f>IF(C$94=0,0,C$94/PPA!C$12*1000)</f>
        <v>91.102193177956778</v>
      </c>
      <c r="D162" s="335">
        <f>IF(D$94=0,0,D$94/PPA!D$12*1000)</f>
        <v>89.050491424807404</v>
      </c>
      <c r="E162" s="335">
        <f>IF(E$94=0,0,E$94/PPA!E$12*1000)</f>
        <v>86.510408168069389</v>
      </c>
      <c r="F162" s="335">
        <f>IF(F$94=0,0,F$94/PPA!F$12*1000)</f>
        <v>84.325307407583281</v>
      </c>
      <c r="G162" s="335">
        <f>IF(G$94=0,0,G$94/PPA!G$12*1000)</f>
        <v>85.083463859140764</v>
      </c>
      <c r="H162" s="335">
        <f>IF(H$94=0,0,H$94/PPA!H$12*1000)</f>
        <v>84.324967243858211</v>
      </c>
      <c r="I162" s="335">
        <f>IF(I$94=0,0,I$94/PPA!I$12*1000)</f>
        <v>91.046286984333065</v>
      </c>
      <c r="J162" s="335">
        <f>IF(J$94=0,0,J$94/PPA!J$12*1000)</f>
        <v>92.875708793259065</v>
      </c>
      <c r="K162" s="335">
        <f>IF(K$94=0,0,K$94/PPA!K$12*1000)</f>
        <v>94.214912942319287</v>
      </c>
      <c r="L162" s="335">
        <f>IF(L$94=0,0,L$94/PPA!L$12*1000)</f>
        <v>93.501758183505501</v>
      </c>
      <c r="M162" s="335">
        <f>IF(M$94=0,0,M$94/PPA!M$12*1000)</f>
        <v>94.787858271848876</v>
      </c>
      <c r="N162" s="335">
        <f>IF(N$94=0,0,N$94/PPA!N$12*1000)</f>
        <v>94.705092423447184</v>
      </c>
      <c r="O162" s="335">
        <f>IF(O$94=0,0,O$94/PPA!O$12*1000)</f>
        <v>93.663982565940955</v>
      </c>
      <c r="P162" s="335">
        <f>IF(P$94=0,0,P$94/PPA!P$12*1000)</f>
        <v>92.859533393155786</v>
      </c>
      <c r="Q162" s="335">
        <f>IF(Q$94=0,0,Q$94/PPA!Q$12*1000)</f>
        <v>91.63252587411101</v>
      </c>
      <c r="R162" s="335">
        <f>IF(R$94=0,0,R$94/PPA!R$12*1000)</f>
        <v>89.746933570717843</v>
      </c>
      <c r="S162" s="335">
        <f>IF(S$94=0,0,S$94/PPA!S$12*1000)</f>
        <v>84.47499149815323</v>
      </c>
      <c r="T162" s="335">
        <f>IF(T$94=0,0,T$94/PPA!T$12*1000)</f>
        <v>81.960942136383551</v>
      </c>
      <c r="U162" s="335">
        <f>IF(U$94=0,0,U$94/PPA!U$12*1000)</f>
        <v>76.699679848430179</v>
      </c>
      <c r="V162" s="335">
        <f>IF(V$94=0,0,V$94/PPA!V$12*1000)</f>
        <v>75.093149447434172</v>
      </c>
      <c r="W162" s="335">
        <f>IF(W$94=0,0,W$94/PPA!W$12*1000)</f>
        <v>75.128395008007615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FI: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2056.7540939287678</v>
      </c>
      <c r="C5" s="225">
        <v>1946.961576089305</v>
      </c>
      <c r="D5" s="225">
        <v>1976.828381780449</v>
      </c>
      <c r="E5" s="225">
        <v>1979.3157568928671</v>
      </c>
      <c r="F5" s="225">
        <v>2051.5463512335591</v>
      </c>
      <c r="G5" s="225">
        <v>1827.659137041569</v>
      </c>
      <c r="H5" s="225">
        <v>2119.0211326776821</v>
      </c>
      <c r="I5" s="225">
        <v>2345.9376623362141</v>
      </c>
      <c r="J5" s="225">
        <v>2177.5579422008541</v>
      </c>
      <c r="K5" s="225">
        <v>1676.248912074052</v>
      </c>
      <c r="L5" s="225">
        <v>1994.305784955812</v>
      </c>
      <c r="M5" s="225">
        <v>1995.6151864658509</v>
      </c>
      <c r="N5" s="225">
        <v>1999.04108765301</v>
      </c>
      <c r="O5" s="225">
        <v>2031.458506519491</v>
      </c>
      <c r="P5" s="225">
        <v>2001.6778499913601</v>
      </c>
      <c r="Q5" s="225">
        <v>2023.5203768525339</v>
      </c>
      <c r="R5" s="225">
        <v>2114.544040408015</v>
      </c>
      <c r="S5" s="225">
        <v>2206.9894622051952</v>
      </c>
      <c r="T5" s="225">
        <v>2373.234328864582</v>
      </c>
      <c r="U5" s="225">
        <v>2471.1190493407689</v>
      </c>
      <c r="V5" s="225">
        <v>2303.6569896803671</v>
      </c>
      <c r="W5" s="225">
        <v>2390.2284585600951</v>
      </c>
      <c r="DA5" s="89" t="s">
        <v>1943</v>
      </c>
    </row>
    <row r="6" spans="1:105" ht="12" customHeight="1" x14ac:dyDescent="0.25">
      <c r="A6" s="55" t="s">
        <v>92</v>
      </c>
      <c r="B6" s="261">
        <v>7.8438840067671363</v>
      </c>
      <c r="C6" s="261">
        <v>7.4093080373831333</v>
      </c>
      <c r="D6" s="261">
        <v>7.528929193260347</v>
      </c>
      <c r="E6" s="261">
        <v>7.5363612581515937</v>
      </c>
      <c r="F6" s="261">
        <v>7.808465507149787</v>
      </c>
      <c r="G6" s="261">
        <v>6.9453818696511274</v>
      </c>
      <c r="H6" s="261">
        <v>8.0658742748271059</v>
      </c>
      <c r="I6" s="261">
        <v>8.8462948944812858</v>
      </c>
      <c r="J6" s="261">
        <v>8.2167801339834039</v>
      </c>
      <c r="K6" s="261">
        <v>6.3275132294714398</v>
      </c>
      <c r="L6" s="261">
        <v>7.519658485402914</v>
      </c>
      <c r="M6" s="261">
        <v>7.5346925960469511</v>
      </c>
      <c r="N6" s="261">
        <v>7.5666264159345964</v>
      </c>
      <c r="O6" s="261">
        <v>7.6978782227333484</v>
      </c>
      <c r="P6" s="261">
        <v>7.6253272858247856</v>
      </c>
      <c r="Q6" s="261">
        <v>7.7080072765100196</v>
      </c>
      <c r="R6" s="261">
        <v>8.065689714658685</v>
      </c>
      <c r="S6" s="261">
        <v>8.4380189734252902</v>
      </c>
      <c r="T6" s="261">
        <v>9.0632390152767393</v>
      </c>
      <c r="U6" s="261">
        <v>9.4829905766105878</v>
      </c>
      <c r="V6" s="261">
        <v>8.8445029112037084</v>
      </c>
      <c r="W6" s="261">
        <v>9.1059509743851184</v>
      </c>
      <c r="DA6" s="67" t="s">
        <v>1944</v>
      </c>
    </row>
    <row r="7" spans="1:105" ht="12" customHeight="1" x14ac:dyDescent="0.25">
      <c r="A7" s="202" t="s">
        <v>93</v>
      </c>
      <c r="B7" s="226">
        <v>2.853860234995373</v>
      </c>
      <c r="C7" s="226">
        <v>2.6957473565999779</v>
      </c>
      <c r="D7" s="226">
        <v>2.739269425479073</v>
      </c>
      <c r="E7" s="226">
        <v>2.7419734525195971</v>
      </c>
      <c r="F7" s="226">
        <v>2.840973832346644</v>
      </c>
      <c r="G7" s="226">
        <v>2.5269559210150119</v>
      </c>
      <c r="H7" s="226">
        <v>2.9346275178906529</v>
      </c>
      <c r="I7" s="226">
        <v>3.2185699335459632</v>
      </c>
      <c r="J7" s="226">
        <v>2.9895319798003941</v>
      </c>
      <c r="K7" s="226">
        <v>2.3021552047960809</v>
      </c>
      <c r="L7" s="226">
        <v>2.7358964402995691</v>
      </c>
      <c r="M7" s="226">
        <v>2.7413663389490801</v>
      </c>
      <c r="N7" s="226">
        <v>2.7529849017236212</v>
      </c>
      <c r="O7" s="226">
        <v>2.800738579859491</v>
      </c>
      <c r="P7" s="226">
        <v>2.7743421882661972</v>
      </c>
      <c r="Q7" s="226">
        <v>2.8109030635331189</v>
      </c>
      <c r="R7" s="226">
        <v>2.947915167921741</v>
      </c>
      <c r="S7" s="226">
        <v>3.0700258685135609</v>
      </c>
      <c r="T7" s="226">
        <v>3.3164742399443008</v>
      </c>
      <c r="U7" s="226">
        <v>3.4502205402421442</v>
      </c>
      <c r="V7" s="226">
        <v>3.217917951719965</v>
      </c>
      <c r="W7" s="226">
        <v>3.3479877997196321</v>
      </c>
      <c r="DA7" s="174" t="s">
        <v>1945</v>
      </c>
    </row>
    <row r="8" spans="1:105" ht="12" customHeight="1" x14ac:dyDescent="0.25">
      <c r="A8" s="202" t="s">
        <v>94</v>
      </c>
      <c r="B8" s="226">
        <v>89.696100389003973</v>
      </c>
      <c r="C8" s="226">
        <v>84.726652887882437</v>
      </c>
      <c r="D8" s="226">
        <v>86.094540428921363</v>
      </c>
      <c r="E8" s="226">
        <v>86.179527310166392</v>
      </c>
      <c r="F8" s="226">
        <v>89.291084035553965</v>
      </c>
      <c r="G8" s="226">
        <v>79.421581053817093</v>
      </c>
      <c r="H8" s="226">
        <v>92.23459552127656</v>
      </c>
      <c r="I8" s="226">
        <v>101.15883333327869</v>
      </c>
      <c r="J8" s="226">
        <v>93.960228776497374</v>
      </c>
      <c r="K8" s="226">
        <v>72.356151793394346</v>
      </c>
      <c r="L8" s="226">
        <v>85.98852836373274</v>
      </c>
      <c r="M8" s="226">
        <v>86.160445885259506</v>
      </c>
      <c r="N8" s="226">
        <v>86.52561435434643</v>
      </c>
      <c r="O8" s="226">
        <v>88.026500296655414</v>
      </c>
      <c r="P8" s="226">
        <v>87.196868431287129</v>
      </c>
      <c r="Q8" s="226">
        <v>87.88207285415794</v>
      </c>
      <c r="R8" s="226">
        <v>91.723213814431574</v>
      </c>
      <c r="S8" s="226">
        <v>96.490131199251948</v>
      </c>
      <c r="T8" s="226">
        <v>103.3438460686385</v>
      </c>
      <c r="U8" s="226">
        <v>108.43955290692941</v>
      </c>
      <c r="V8" s="226">
        <v>101.13834171052871</v>
      </c>
      <c r="W8" s="226">
        <v>103.83592956916161</v>
      </c>
      <c r="DA8" s="174" t="s">
        <v>1946</v>
      </c>
    </row>
    <row r="9" spans="1:105" ht="12" customHeight="1" x14ac:dyDescent="0.25">
      <c r="A9" s="202" t="s">
        <v>95</v>
      </c>
      <c r="B9" s="226">
        <v>31.484568206520589</v>
      </c>
      <c r="C9" s="226">
        <v>29.740223601579821</v>
      </c>
      <c r="D9" s="226">
        <v>30.220370992580222</v>
      </c>
      <c r="E9" s="226">
        <v>30.250202559923881</v>
      </c>
      <c r="F9" s="226">
        <v>31.342401881009799</v>
      </c>
      <c r="G9" s="226">
        <v>27.878070227288891</v>
      </c>
      <c r="H9" s="226">
        <v>32.375615005515598</v>
      </c>
      <c r="I9" s="226">
        <v>35.508145548812607</v>
      </c>
      <c r="J9" s="226">
        <v>32.981336075749553</v>
      </c>
      <c r="K9" s="226">
        <v>25.39800711982523</v>
      </c>
      <c r="L9" s="226">
        <v>30.183159295720831</v>
      </c>
      <c r="M9" s="226">
        <v>30.24350471663579</v>
      </c>
      <c r="N9" s="226">
        <v>30.37168388520584</v>
      </c>
      <c r="O9" s="226">
        <v>30.898515549190058</v>
      </c>
      <c r="P9" s="226">
        <v>30.607303323260421</v>
      </c>
      <c r="Q9" s="226">
        <v>31.01065291863166</v>
      </c>
      <c r="R9" s="226">
        <v>32.522208002109501</v>
      </c>
      <c r="S9" s="226">
        <v>33.869366715204457</v>
      </c>
      <c r="T9" s="226">
        <v>36.588252687456553</v>
      </c>
      <c r="U9" s="226">
        <v>38.063778525218552</v>
      </c>
      <c r="V9" s="226">
        <v>35.500952706634017</v>
      </c>
      <c r="W9" s="226">
        <v>36.93591891511899</v>
      </c>
      <c r="DA9" s="174" t="s">
        <v>1947</v>
      </c>
    </row>
    <row r="10" spans="1:105" ht="12" customHeight="1" x14ac:dyDescent="0.25">
      <c r="A10" s="56" t="s">
        <v>96</v>
      </c>
      <c r="B10" s="262">
        <v>31.001747171553681</v>
      </c>
      <c r="C10" s="262">
        <v>29.783102293795899</v>
      </c>
      <c r="D10" s="262">
        <v>30.843664673451389</v>
      </c>
      <c r="E10" s="262">
        <v>31.306101523344871</v>
      </c>
      <c r="F10" s="262">
        <v>32.756346318775428</v>
      </c>
      <c r="G10" s="262">
        <v>29.370963344466269</v>
      </c>
      <c r="H10" s="262">
        <v>33.739217410538913</v>
      </c>
      <c r="I10" s="262">
        <v>33.791538492089018</v>
      </c>
      <c r="J10" s="262">
        <v>30.04145710897734</v>
      </c>
      <c r="K10" s="262">
        <v>23.647709929570699</v>
      </c>
      <c r="L10" s="262">
        <v>26.728981198898129</v>
      </c>
      <c r="M10" s="262">
        <v>26.19985669547167</v>
      </c>
      <c r="N10" s="262">
        <v>25.529079250726308</v>
      </c>
      <c r="O10" s="262">
        <v>25.731991284011631</v>
      </c>
      <c r="P10" s="262">
        <v>24.989847961704541</v>
      </c>
      <c r="Q10" s="262">
        <v>25.140694192829411</v>
      </c>
      <c r="R10" s="262">
        <v>24.85314245229576</v>
      </c>
      <c r="S10" s="262">
        <v>26.165161537883399</v>
      </c>
      <c r="T10" s="262">
        <v>27.29486252341097</v>
      </c>
      <c r="U10" s="262">
        <v>27.772892244493558</v>
      </c>
      <c r="V10" s="262">
        <v>25.475894452614721</v>
      </c>
      <c r="W10" s="262">
        <v>26.969767941470849</v>
      </c>
      <c r="DA10" s="68" t="s">
        <v>1948</v>
      </c>
    </row>
    <row r="11" spans="1:105" ht="12" customHeight="1" x14ac:dyDescent="0.25">
      <c r="A11" s="37" t="s">
        <v>160</v>
      </c>
      <c r="B11" s="228">
        <v>7.3420981617955391E-2</v>
      </c>
      <c r="C11" s="228">
        <v>7.6127920999516735E-2</v>
      </c>
      <c r="D11" s="228">
        <v>5.7958691636166328E-2</v>
      </c>
      <c r="E11" s="228">
        <v>5.642147265835093E-2</v>
      </c>
      <c r="F11" s="228">
        <v>4.679667375307215E-2</v>
      </c>
      <c r="G11" s="228">
        <v>4.4371890654793557E-2</v>
      </c>
      <c r="H11" s="228">
        <v>5.5486697858722372E-2</v>
      </c>
      <c r="I11" s="228">
        <v>6.4904635945065223E-2</v>
      </c>
      <c r="J11" s="228">
        <v>4.9625244189712717E-2</v>
      </c>
      <c r="K11" s="228">
        <v>5.5702061935236538E-2</v>
      </c>
      <c r="L11" s="228">
        <v>6.6480490901418887E-2</v>
      </c>
      <c r="M11" s="228">
        <v>4.3470309764381689E-2</v>
      </c>
      <c r="N11" s="228">
        <v>4.8802028499203967E-2</v>
      </c>
      <c r="O11" s="228">
        <v>6.7827234627179087E-2</v>
      </c>
      <c r="P11" s="228">
        <v>5.3848069666381213E-2</v>
      </c>
      <c r="Q11" s="228">
        <v>7.0705604963608726E-2</v>
      </c>
      <c r="R11" s="228">
        <v>0.14738059042459389</v>
      </c>
      <c r="S11" s="228">
        <v>0.31321282223644759</v>
      </c>
      <c r="T11" s="228">
        <v>0.35710097053342882</v>
      </c>
      <c r="U11" s="228">
        <v>0.3339736639674904</v>
      </c>
      <c r="V11" s="228">
        <v>0.19004590921738451</v>
      </c>
      <c r="W11" s="228">
        <v>5.9044396583410007E-2</v>
      </c>
      <c r="DA11" s="69" t="s">
        <v>1949</v>
      </c>
    </row>
    <row r="12" spans="1:105" ht="12" customHeight="1" x14ac:dyDescent="0.25">
      <c r="A12" s="37" t="s">
        <v>162</v>
      </c>
      <c r="B12" s="228">
        <v>6.0266613999459926</v>
      </c>
      <c r="C12" s="228">
        <v>5.7435147422148924</v>
      </c>
      <c r="D12" s="228">
        <v>5.1304743951025333</v>
      </c>
      <c r="E12" s="228">
        <v>4.8100466134162589</v>
      </c>
      <c r="F12" s="228">
        <v>4.8102963043085634</v>
      </c>
      <c r="G12" s="228">
        <v>4.4111249969602992</v>
      </c>
      <c r="H12" s="228">
        <v>5.0250354794582446</v>
      </c>
      <c r="I12" s="228">
        <v>6.9444673859865524</v>
      </c>
      <c r="J12" s="228">
        <v>7.1707126290689924</v>
      </c>
      <c r="K12" s="228">
        <v>5.4759208791277647</v>
      </c>
      <c r="L12" s="228">
        <v>7.5251494008793882</v>
      </c>
      <c r="M12" s="228">
        <v>7.7365022039710922</v>
      </c>
      <c r="N12" s="228">
        <v>8.2365232538145907</v>
      </c>
      <c r="O12" s="228">
        <v>8.8530337223207667</v>
      </c>
      <c r="P12" s="228">
        <v>8.8510948516275487</v>
      </c>
      <c r="Q12" s="228">
        <v>8.4812964263418831</v>
      </c>
      <c r="R12" s="228">
        <v>9.4843334888974375</v>
      </c>
      <c r="S12" s="228">
        <v>11.120234900372621</v>
      </c>
      <c r="T12" s="228">
        <v>11.985396566426241</v>
      </c>
      <c r="U12" s="228">
        <v>13.74829560021765</v>
      </c>
      <c r="V12" s="228">
        <v>14.525649326851591</v>
      </c>
      <c r="W12" s="228">
        <v>15.386097788169179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24.901664789989731</v>
      </c>
      <c r="C15" s="228">
        <v>23.96345963058149</v>
      </c>
      <c r="D15" s="228">
        <v>25.655231586712681</v>
      </c>
      <c r="E15" s="228">
        <v>26.43963343727026</v>
      </c>
      <c r="F15" s="228">
        <v>27.899253340713791</v>
      </c>
      <c r="G15" s="228">
        <v>24.915466456851181</v>
      </c>
      <c r="H15" s="228">
        <v>28.658695233221948</v>
      </c>
      <c r="I15" s="228">
        <v>26.782166470157399</v>
      </c>
      <c r="J15" s="228">
        <v>22.821119235718641</v>
      </c>
      <c r="K15" s="228">
        <v>18.1160869885077</v>
      </c>
      <c r="L15" s="228">
        <v>19.137351307117321</v>
      </c>
      <c r="M15" s="228">
        <v>18.419884181736201</v>
      </c>
      <c r="N15" s="228">
        <v>17.24375396841252</v>
      </c>
      <c r="O15" s="228">
        <v>16.81113032706369</v>
      </c>
      <c r="P15" s="228">
        <v>16.084905040410611</v>
      </c>
      <c r="Q15" s="228">
        <v>16.58869216152392</v>
      </c>
      <c r="R15" s="228">
        <v>15.22142837297373</v>
      </c>
      <c r="S15" s="228">
        <v>14.731713815274331</v>
      </c>
      <c r="T15" s="228">
        <v>14.952364986451309</v>
      </c>
      <c r="U15" s="228">
        <v>13.690622980308421</v>
      </c>
      <c r="V15" s="228">
        <v>10.76019921654574</v>
      </c>
      <c r="W15" s="228">
        <v>11.52462575671826</v>
      </c>
      <c r="DA15" s="69" t="s">
        <v>1953</v>
      </c>
    </row>
    <row r="16" spans="1:105" ht="12" customHeight="1" x14ac:dyDescent="0.25">
      <c r="A16" s="57" t="s">
        <v>1855</v>
      </c>
      <c r="B16" s="263">
        <v>57.61474615704433</v>
      </c>
      <c r="C16" s="263">
        <v>55.845879218825118</v>
      </c>
      <c r="D16" s="263">
        <v>57.818741971123202</v>
      </c>
      <c r="E16" s="263">
        <v>58.774119392816857</v>
      </c>
      <c r="F16" s="263">
        <v>61.584900170990778</v>
      </c>
      <c r="G16" s="263">
        <v>55.550493090292491</v>
      </c>
      <c r="H16" s="263">
        <v>63.41652894125594</v>
      </c>
      <c r="I16" s="263">
        <v>61.907241495061328</v>
      </c>
      <c r="J16" s="263">
        <v>54.148550099230427</v>
      </c>
      <c r="K16" s="263">
        <v>43.040279413921184</v>
      </c>
      <c r="L16" s="263">
        <v>47.5593564017788</v>
      </c>
      <c r="M16" s="263">
        <v>46.099134561119733</v>
      </c>
      <c r="N16" s="263">
        <v>44.155318372024617</v>
      </c>
      <c r="O16" s="263">
        <v>44.13058298460188</v>
      </c>
      <c r="P16" s="263">
        <v>42.40930434160984</v>
      </c>
      <c r="Q16" s="263">
        <v>42.606259642764243</v>
      </c>
      <c r="R16" s="263">
        <v>40.584294000982162</v>
      </c>
      <c r="S16" s="263">
        <v>42.208543183917527</v>
      </c>
      <c r="T16" s="263">
        <v>42.891088185071233</v>
      </c>
      <c r="U16" s="263">
        <v>42.169736391823299</v>
      </c>
      <c r="V16" s="263">
        <v>36.500092004197583</v>
      </c>
      <c r="W16" s="263">
        <v>38.649045846418097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1708.9844653729674</v>
      </c>
      <c r="C17" s="296">
        <f t="shared" si="0"/>
        <v>1613.3934824435391</v>
      </c>
      <c r="D17" s="296">
        <f t="shared" si="0"/>
        <v>1633.8575026814638</v>
      </c>
      <c r="E17" s="296">
        <f t="shared" si="0"/>
        <v>1632.6916181051458</v>
      </c>
      <c r="F17" s="296">
        <f t="shared" si="0"/>
        <v>1689.877128602523</v>
      </c>
      <c r="G17" s="296">
        <f t="shared" si="0"/>
        <v>1503.2510384596212</v>
      </c>
      <c r="H17" s="296">
        <f t="shared" si="0"/>
        <v>1746.1634360109879</v>
      </c>
      <c r="I17" s="296">
        <f t="shared" si="0"/>
        <v>1964.7499147989395</v>
      </c>
      <c r="J17" s="296">
        <f t="shared" si="0"/>
        <v>1835.602388221896</v>
      </c>
      <c r="K17" s="296">
        <f t="shared" si="0"/>
        <v>1408.0983181710781</v>
      </c>
      <c r="L17" s="296">
        <f t="shared" si="0"/>
        <v>1688.5284925031215</v>
      </c>
      <c r="M17" s="296">
        <f t="shared" si="0"/>
        <v>1694.8001984463006</v>
      </c>
      <c r="N17" s="296">
        <f t="shared" si="0"/>
        <v>1704.5978096637123</v>
      </c>
      <c r="O17" s="296">
        <f t="shared" si="0"/>
        <v>1734.6849708730799</v>
      </c>
      <c r="P17" s="296">
        <f t="shared" si="0"/>
        <v>1712.3899442302504</v>
      </c>
      <c r="Q17" s="296">
        <f t="shared" si="0"/>
        <v>1732.0230614082911</v>
      </c>
      <c r="R17" s="296">
        <f t="shared" si="0"/>
        <v>1823.7839530733993</v>
      </c>
      <c r="S17" s="296">
        <f t="shared" si="0"/>
        <v>1903.5067969557081</v>
      </c>
      <c r="T17" s="296">
        <f t="shared" si="0"/>
        <v>2055.4409536897242</v>
      </c>
      <c r="U17" s="296">
        <f t="shared" si="0"/>
        <v>2148.584187112474</v>
      </c>
      <c r="V17" s="296">
        <f t="shared" si="0"/>
        <v>2012.3482101916379</v>
      </c>
      <c r="W17" s="296">
        <f t="shared" si="0"/>
        <v>2085.1039075217564</v>
      </c>
      <c r="DA17" s="70"/>
    </row>
    <row r="18" spans="1:105" ht="12" customHeight="1" x14ac:dyDescent="0.25">
      <c r="A18" s="60" t="s">
        <v>1858</v>
      </c>
      <c r="B18" s="331">
        <v>1168.8462201506791</v>
      </c>
      <c r="C18" s="331">
        <v>1089.838364767056</v>
      </c>
      <c r="D18" s="331">
        <v>1091.8067967021859</v>
      </c>
      <c r="E18" s="331">
        <v>1081.68424879749</v>
      </c>
      <c r="F18" s="331">
        <v>1112.518689499487</v>
      </c>
      <c r="G18" s="331">
        <v>982.46516573813142</v>
      </c>
      <c r="H18" s="331">
        <v>1151.6334771867159</v>
      </c>
      <c r="I18" s="331">
        <v>1384.3695257827419</v>
      </c>
      <c r="J18" s="331">
        <v>1327.9597310416129</v>
      </c>
      <c r="K18" s="331">
        <v>1004.595698665569</v>
      </c>
      <c r="L18" s="331">
        <v>1242.6595262364469</v>
      </c>
      <c r="M18" s="331">
        <v>1262.620811935805</v>
      </c>
      <c r="N18" s="331">
        <v>1290.6416999259829</v>
      </c>
      <c r="O18" s="331">
        <v>1320.9607553924391</v>
      </c>
      <c r="P18" s="331">
        <v>1314.8027160276599</v>
      </c>
      <c r="Q18" s="331">
        <v>1332.5893772573779</v>
      </c>
      <c r="R18" s="331">
        <v>1443.3061968141931</v>
      </c>
      <c r="S18" s="331">
        <v>1507.8017046064831</v>
      </c>
      <c r="T18" s="331">
        <v>1653.337001954683</v>
      </c>
      <c r="U18" s="331">
        <v>1753.242908439132</v>
      </c>
      <c r="V18" s="331">
        <v>1670.159847652287</v>
      </c>
      <c r="W18" s="331">
        <v>1722.7691027115879</v>
      </c>
      <c r="DA18" s="72" t="s">
        <v>1955</v>
      </c>
    </row>
    <row r="19" spans="1:105" ht="12" customHeight="1" x14ac:dyDescent="0.25">
      <c r="A19" s="64" t="s">
        <v>30</v>
      </c>
      <c r="B19" s="231">
        <v>79.254087408201244</v>
      </c>
      <c r="C19" s="231">
        <v>69.612467189000142</v>
      </c>
      <c r="D19" s="231">
        <v>62.127958020642957</v>
      </c>
      <c r="E19" s="231">
        <v>60.024768308121843</v>
      </c>
      <c r="F19" s="231">
        <v>48.861618681950631</v>
      </c>
      <c r="G19" s="231">
        <v>46.971625689849802</v>
      </c>
      <c r="H19" s="231">
        <v>66.092989201508487</v>
      </c>
      <c r="I19" s="231">
        <v>69.820492430964677</v>
      </c>
      <c r="J19" s="231">
        <v>64.098458758667903</v>
      </c>
      <c r="K19" s="231">
        <v>51.495081180958238</v>
      </c>
      <c r="L19" s="231">
        <v>63.609783589944527</v>
      </c>
      <c r="M19" s="231">
        <v>57.686762953500349</v>
      </c>
      <c r="N19" s="231">
        <v>55.347256268270598</v>
      </c>
      <c r="O19" s="231">
        <v>50.717414017381991</v>
      </c>
      <c r="P19" s="231">
        <v>54.215412334446533</v>
      </c>
      <c r="Q19" s="231">
        <v>59.013318167019023</v>
      </c>
      <c r="R19" s="231">
        <v>62.68462189416455</v>
      </c>
      <c r="S19" s="231">
        <v>59.260443042479309</v>
      </c>
      <c r="T19" s="231">
        <v>62.716115718647302</v>
      </c>
      <c r="U19" s="231">
        <v>63.24093942735999</v>
      </c>
      <c r="V19" s="231">
        <v>52.754299949346873</v>
      </c>
      <c r="W19" s="231">
        <v>50.992418312693466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9.2175102964072906</v>
      </c>
      <c r="C21" s="231">
        <v>9.5207514838624814</v>
      </c>
      <c r="D21" s="231">
        <v>11.180237914496599</v>
      </c>
      <c r="E21" s="231">
        <v>13.2849153143571</v>
      </c>
      <c r="F21" s="231">
        <v>14.863737637447899</v>
      </c>
      <c r="G21" s="231">
        <v>14.814720243010219</v>
      </c>
      <c r="H21" s="231">
        <v>17.978449274082411</v>
      </c>
      <c r="I21" s="231">
        <v>18.976224419180461</v>
      </c>
      <c r="J21" s="231">
        <v>18.01319451918355</v>
      </c>
      <c r="K21" s="231">
        <v>11.6482349940962</v>
      </c>
      <c r="L21" s="231">
        <v>16.47324441246333</v>
      </c>
      <c r="M21" s="231">
        <v>17.47595005560024</v>
      </c>
      <c r="N21" s="231">
        <v>15.185043221012</v>
      </c>
      <c r="O21" s="231">
        <v>15.91676524949812</v>
      </c>
      <c r="P21" s="231">
        <v>15.232592648943021</v>
      </c>
      <c r="Q21" s="231">
        <v>13.39171732835988</v>
      </c>
      <c r="R21" s="231">
        <v>13.908093923874841</v>
      </c>
      <c r="S21" s="231">
        <v>14.319701834314699</v>
      </c>
      <c r="T21" s="231">
        <v>14.627265935721089</v>
      </c>
      <c r="U21" s="231">
        <v>12.617791332905799</v>
      </c>
      <c r="V21" s="231">
        <v>8.5792076680586842</v>
      </c>
      <c r="W21" s="231">
        <v>8.0535004144557245</v>
      </c>
      <c r="DA21" s="73" t="s">
        <v>1958</v>
      </c>
    </row>
    <row r="22" spans="1:105" ht="12" customHeight="1" x14ac:dyDescent="0.25">
      <c r="A22" s="64" t="s">
        <v>160</v>
      </c>
      <c r="B22" s="231">
        <v>2.3061282133657062</v>
      </c>
      <c r="C22" s="231">
        <v>2.5946001052162071</v>
      </c>
      <c r="D22" s="231">
        <v>2.0229380209736481</v>
      </c>
      <c r="E22" s="231">
        <v>2.0455852886931551</v>
      </c>
      <c r="F22" s="231">
        <v>1.73697705932504</v>
      </c>
      <c r="G22" s="231">
        <v>1.7338571205750559</v>
      </c>
      <c r="H22" s="231">
        <v>2.0407969399641388</v>
      </c>
      <c r="I22" s="231">
        <v>1.7941924198902779</v>
      </c>
      <c r="J22" s="231">
        <v>1.1934939795404049</v>
      </c>
      <c r="K22" s="231">
        <v>1.438458820469471</v>
      </c>
      <c r="L22" s="231">
        <v>1.5050144669418779</v>
      </c>
      <c r="M22" s="231">
        <v>0.91507843844641723</v>
      </c>
      <c r="N22" s="231">
        <v>0.94536007378349873</v>
      </c>
      <c r="O22" s="231">
        <v>1.2983275397076131</v>
      </c>
      <c r="P22" s="231">
        <v>0.97147684791058464</v>
      </c>
      <c r="Q22" s="231">
        <v>1.1995018033853859</v>
      </c>
      <c r="R22" s="231">
        <v>2.147157117776854</v>
      </c>
      <c r="S22" s="231">
        <v>4.6891571100390816</v>
      </c>
      <c r="T22" s="231">
        <v>4.8193430635397796</v>
      </c>
      <c r="U22" s="231">
        <v>4.2104767788814996</v>
      </c>
      <c r="V22" s="231">
        <v>2.2720260282039462</v>
      </c>
      <c r="W22" s="231">
        <v>0.74026027050708898</v>
      </c>
      <c r="DA22" s="73" t="s">
        <v>1959</v>
      </c>
    </row>
    <row r="23" spans="1:105" ht="12" customHeight="1" x14ac:dyDescent="0.25">
      <c r="A23" s="64" t="s">
        <v>70</v>
      </c>
      <c r="B23" s="231">
        <v>61.358756255967478</v>
      </c>
      <c r="C23" s="231">
        <v>58.620730194986223</v>
      </c>
      <c r="D23" s="231">
        <v>54.079826479958868</v>
      </c>
      <c r="E23" s="231">
        <v>54.881393616768527</v>
      </c>
      <c r="F23" s="231">
        <v>58.719838582821772</v>
      </c>
      <c r="G23" s="231">
        <v>49.50233721785775</v>
      </c>
      <c r="H23" s="231">
        <v>54.49394251585008</v>
      </c>
      <c r="I23" s="231">
        <v>40.800725848408632</v>
      </c>
      <c r="J23" s="231">
        <v>38.638487045858021</v>
      </c>
      <c r="K23" s="231">
        <v>25.43984553313172</v>
      </c>
      <c r="L23" s="231">
        <v>31.98626835680713</v>
      </c>
      <c r="M23" s="231">
        <v>31.170209499224601</v>
      </c>
      <c r="N23" s="231">
        <v>28.939530721441439</v>
      </c>
      <c r="O23" s="231">
        <v>26.765077157479041</v>
      </c>
      <c r="P23" s="231">
        <v>26.311976144354858</v>
      </c>
      <c r="Q23" s="231">
        <v>23.19406194650168</v>
      </c>
      <c r="R23" s="231">
        <v>32.66002653926445</v>
      </c>
      <c r="S23" s="231">
        <v>30.55451896278759</v>
      </c>
      <c r="T23" s="231">
        <v>27.92917919261</v>
      </c>
      <c r="U23" s="231">
        <v>28.74273331999985</v>
      </c>
      <c r="V23" s="231">
        <v>28.78828042767271</v>
      </c>
      <c r="W23" s="231">
        <v>29.936133310228289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0.56874999034600404</v>
      </c>
      <c r="T24" s="231">
        <v>7.5883681799497396</v>
      </c>
      <c r="U24" s="231">
        <v>7.3660438234778782</v>
      </c>
      <c r="V24" s="231">
        <v>0.35949995259744127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180.87908054913271</v>
      </c>
      <c r="C25" s="231">
        <v>187.04775034879361</v>
      </c>
      <c r="D25" s="231">
        <v>171.10780329937731</v>
      </c>
      <c r="E25" s="231">
        <v>166.63673462705319</v>
      </c>
      <c r="F25" s="231">
        <v>170.60793006175541</v>
      </c>
      <c r="G25" s="231">
        <v>164.70357431788889</v>
      </c>
      <c r="H25" s="231">
        <v>176.60310482893249</v>
      </c>
      <c r="I25" s="231">
        <v>183.43429263364351</v>
      </c>
      <c r="J25" s="231">
        <v>164.78898601486401</v>
      </c>
      <c r="K25" s="231">
        <v>135.12372642366049</v>
      </c>
      <c r="L25" s="231">
        <v>162.7833084611382</v>
      </c>
      <c r="M25" s="231">
        <v>155.61753382517489</v>
      </c>
      <c r="N25" s="231">
        <v>152.4584845448955</v>
      </c>
      <c r="O25" s="231">
        <v>161.9274826625599</v>
      </c>
      <c r="P25" s="231">
        <v>152.58350886013139</v>
      </c>
      <c r="Q25" s="231">
        <v>137.4857200419803</v>
      </c>
      <c r="R25" s="231">
        <v>132.03182814517959</v>
      </c>
      <c r="S25" s="231">
        <v>159.08070239206171</v>
      </c>
      <c r="T25" s="231">
        <v>154.56014187943211</v>
      </c>
      <c r="U25" s="231">
        <v>165.62130566389709</v>
      </c>
      <c r="V25" s="231">
        <v>165.93523677024569</v>
      </c>
      <c r="W25" s="231">
        <v>183.83109848826581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835.83065742760414</v>
      </c>
      <c r="C27" s="231">
        <v>762.44206544519784</v>
      </c>
      <c r="D27" s="231">
        <v>791.2880329667363</v>
      </c>
      <c r="E27" s="231">
        <v>784.81085164249669</v>
      </c>
      <c r="F27" s="231">
        <v>817.72858747618636</v>
      </c>
      <c r="G27" s="231">
        <v>704.73905114894978</v>
      </c>
      <c r="H27" s="231">
        <v>834.42419442637845</v>
      </c>
      <c r="I27" s="231">
        <v>871.28451241616108</v>
      </c>
      <c r="J27" s="231">
        <v>839.61451182736278</v>
      </c>
      <c r="K27" s="231">
        <v>642.36994567473187</v>
      </c>
      <c r="L27" s="231">
        <v>770.58343195597706</v>
      </c>
      <c r="M27" s="231">
        <v>804.57176622466852</v>
      </c>
      <c r="N27" s="231">
        <v>854.47429968069048</v>
      </c>
      <c r="O27" s="231">
        <v>894.73725478019935</v>
      </c>
      <c r="P27" s="231">
        <v>947.56726943688159</v>
      </c>
      <c r="Q27" s="231">
        <v>973.00946400725388</v>
      </c>
      <c r="R27" s="231">
        <v>1067.930438461427</v>
      </c>
      <c r="S27" s="231">
        <v>1119.4990383991201</v>
      </c>
      <c r="T27" s="231">
        <v>1260.223549416387</v>
      </c>
      <c r="U27" s="231">
        <v>1346.0818511696291</v>
      </c>
      <c r="V27" s="231">
        <v>1292.8195024397139</v>
      </c>
      <c r="W27" s="231">
        <v>1324.3886350080511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198.25908561449279</v>
      </c>
      <c r="J28" s="231">
        <v>201.61259889613669</v>
      </c>
      <c r="K28" s="231">
        <v>137.08040603852149</v>
      </c>
      <c r="L28" s="231">
        <v>195.71847499317479</v>
      </c>
      <c r="M28" s="231">
        <v>195.1835109391902</v>
      </c>
      <c r="N28" s="231">
        <v>183.2917254158894</v>
      </c>
      <c r="O28" s="231">
        <v>169.5984339856131</v>
      </c>
      <c r="P28" s="231">
        <v>117.9204797549921</v>
      </c>
      <c r="Q28" s="231">
        <v>125.2955939628778</v>
      </c>
      <c r="R28" s="231">
        <v>131.94403073250601</v>
      </c>
      <c r="S28" s="231">
        <v>119.82939287533389</v>
      </c>
      <c r="T28" s="231">
        <v>120.8730385683959</v>
      </c>
      <c r="U28" s="231">
        <v>125.36176692298071</v>
      </c>
      <c r="V28" s="231">
        <v>118.6517944164471</v>
      </c>
      <c r="W28" s="231">
        <v>124.8270569073871</v>
      </c>
      <c r="DA28" s="73" t="s">
        <v>1965</v>
      </c>
    </row>
    <row r="29" spans="1:105" ht="12" customHeight="1" x14ac:dyDescent="0.25">
      <c r="A29" s="60" t="s">
        <v>1870</v>
      </c>
      <c r="B29" s="264">
        <v>540.13824522228822</v>
      </c>
      <c r="C29" s="264">
        <v>523.55511767648329</v>
      </c>
      <c r="D29" s="264">
        <v>542.05070597927772</v>
      </c>
      <c r="E29" s="264">
        <v>551.00736930765584</v>
      </c>
      <c r="F29" s="264">
        <v>577.35843910303595</v>
      </c>
      <c r="G29" s="264">
        <v>520.78587272148991</v>
      </c>
      <c r="H29" s="264">
        <v>594.52995882427194</v>
      </c>
      <c r="I29" s="264">
        <v>580.38038901619757</v>
      </c>
      <c r="J29" s="264">
        <v>507.64265718028321</v>
      </c>
      <c r="K29" s="264">
        <v>403.50261950550919</v>
      </c>
      <c r="L29" s="264">
        <v>445.86896626667442</v>
      </c>
      <c r="M29" s="264">
        <v>432.17938651049559</v>
      </c>
      <c r="N29" s="264">
        <v>413.95610973772921</v>
      </c>
      <c r="O29" s="264">
        <v>413.72421548064091</v>
      </c>
      <c r="P29" s="264">
        <v>397.58722820259061</v>
      </c>
      <c r="Q29" s="264">
        <v>399.43368415091311</v>
      </c>
      <c r="R29" s="264">
        <v>380.47775625920622</v>
      </c>
      <c r="S29" s="264">
        <v>395.70509234922508</v>
      </c>
      <c r="T29" s="264">
        <v>402.10395173504111</v>
      </c>
      <c r="U29" s="264">
        <v>395.34127867334178</v>
      </c>
      <c r="V29" s="264">
        <v>342.18836253935098</v>
      </c>
      <c r="W29" s="264">
        <v>362.33480481016829</v>
      </c>
      <c r="DA29" s="72" t="s">
        <v>1966</v>
      </c>
    </row>
    <row r="30" spans="1:105" ht="12" customHeight="1" x14ac:dyDescent="0.25">
      <c r="A30" s="132" t="s">
        <v>1872</v>
      </c>
      <c r="B30" s="318">
        <v>127.27472238991579</v>
      </c>
      <c r="C30" s="318">
        <v>123.36718024969881</v>
      </c>
      <c r="D30" s="318">
        <v>127.7253624141696</v>
      </c>
      <c r="E30" s="318">
        <v>129.83585329079719</v>
      </c>
      <c r="F30" s="318">
        <v>136.04505088520949</v>
      </c>
      <c r="G30" s="318">
        <v>122.714653075417</v>
      </c>
      <c r="H30" s="318">
        <v>140.09123799538881</v>
      </c>
      <c r="I30" s="318">
        <v>136.7571238400057</v>
      </c>
      <c r="J30" s="318">
        <v>119.6176698047184</v>
      </c>
      <c r="K30" s="318">
        <v>95.078777211994307</v>
      </c>
      <c r="L30" s="318">
        <v>105.06171226685809</v>
      </c>
      <c r="M30" s="318">
        <v>101.8359872260674</v>
      </c>
      <c r="N30" s="318">
        <v>97.541970809336988</v>
      </c>
      <c r="O30" s="318">
        <v>97.487328729358794</v>
      </c>
      <c r="P30" s="318">
        <v>93.684912229156708</v>
      </c>
      <c r="Q30" s="318">
        <v>94.338725495816391</v>
      </c>
      <c r="R30" s="318">
        <v>90.063624182216714</v>
      </c>
      <c r="S30" s="318">
        <v>93.241417771291353</v>
      </c>
      <c r="T30" s="318">
        <v>95.295612455060621</v>
      </c>
      <c r="U30" s="318">
        <v>93.155691042978233</v>
      </c>
      <c r="V30" s="318">
        <v>80.631077751830745</v>
      </c>
      <c r="W30" s="318">
        <v>86.279949992064346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1817.4802313218649</v>
      </c>
      <c r="C32" s="225">
        <v>1712.0637444967119</v>
      </c>
      <c r="D32" s="225">
        <v>1721.970922647158</v>
      </c>
      <c r="E32" s="225">
        <v>1689.3037524094341</v>
      </c>
      <c r="F32" s="225">
        <v>1776.0434884989911</v>
      </c>
      <c r="G32" s="225">
        <v>1582.7407807204499</v>
      </c>
      <c r="H32" s="225">
        <v>1828.7654625972209</v>
      </c>
      <c r="I32" s="225">
        <v>2028.91493987648</v>
      </c>
      <c r="J32" s="225">
        <v>1909.6813067915859</v>
      </c>
      <c r="K32" s="225">
        <v>1564.5478839809689</v>
      </c>
      <c r="L32" s="225">
        <v>1735.13346604601</v>
      </c>
      <c r="M32" s="225">
        <v>1697.0827424536051</v>
      </c>
      <c r="N32" s="225">
        <v>1601.4482246355749</v>
      </c>
      <c r="O32" s="225">
        <v>1568.8092340903379</v>
      </c>
      <c r="P32" s="225">
        <v>1542.342725586391</v>
      </c>
      <c r="Q32" s="225">
        <v>1580.6018005378089</v>
      </c>
      <c r="R32" s="225">
        <v>1598.226682168194</v>
      </c>
      <c r="S32" s="225">
        <v>1663.923554645015</v>
      </c>
      <c r="T32" s="225">
        <v>1726.046103094096</v>
      </c>
      <c r="U32" s="225">
        <v>1667.5249581153</v>
      </c>
      <c r="V32" s="225">
        <v>1450.596404385085</v>
      </c>
      <c r="W32" s="225">
        <v>1574.2485887561729</v>
      </c>
      <c r="DA32" s="89" t="s">
        <v>1968</v>
      </c>
    </row>
    <row r="33" spans="1:105" ht="12" customHeight="1" x14ac:dyDescent="0.25">
      <c r="A33" s="55" t="s">
        <v>92</v>
      </c>
      <c r="B33" s="261">
        <v>6.6564263781853557</v>
      </c>
      <c r="C33" s="261">
        <v>6.257146068834885</v>
      </c>
      <c r="D33" s="261">
        <v>6.3051650565165591</v>
      </c>
      <c r="E33" s="261">
        <v>6.1869442458520867</v>
      </c>
      <c r="F33" s="261">
        <v>6.5040572521699396</v>
      </c>
      <c r="G33" s="261">
        <v>5.7860127055983437</v>
      </c>
      <c r="H33" s="261">
        <v>6.6969854700486806</v>
      </c>
      <c r="I33" s="261">
        <v>7.3160841613291447</v>
      </c>
      <c r="J33" s="261">
        <v>6.882293372161798</v>
      </c>
      <c r="K33" s="261">
        <v>5.6447972738632011</v>
      </c>
      <c r="L33" s="261">
        <v>6.241183650975108</v>
      </c>
      <c r="M33" s="261">
        <v>6.1104174676354024</v>
      </c>
      <c r="N33" s="261">
        <v>5.7782070525483951</v>
      </c>
      <c r="O33" s="261">
        <v>5.6654546237852816</v>
      </c>
      <c r="P33" s="261">
        <v>5.601635099531272</v>
      </c>
      <c r="Q33" s="261">
        <v>5.7482124456044801</v>
      </c>
      <c r="R33" s="261">
        <v>5.8195705420634596</v>
      </c>
      <c r="S33" s="261">
        <v>6.0559935566686613</v>
      </c>
      <c r="T33" s="261">
        <v>6.2898037183072102</v>
      </c>
      <c r="U33" s="261">
        <v>6.082461548641847</v>
      </c>
      <c r="V33" s="261">
        <v>5.2883681440563626</v>
      </c>
      <c r="W33" s="261">
        <v>5.7328190815333544</v>
      </c>
      <c r="DA33" s="67" t="s">
        <v>1969</v>
      </c>
    </row>
    <row r="34" spans="1:105" ht="12" customHeight="1" x14ac:dyDescent="0.25">
      <c r="A34" s="202" t="s">
        <v>93</v>
      </c>
      <c r="B34" s="226">
        <v>2.4550743522053229</v>
      </c>
      <c r="C34" s="226">
        <v>2.3078087187958571</v>
      </c>
      <c r="D34" s="226">
        <v>2.3255194510083381</v>
      </c>
      <c r="E34" s="226">
        <v>2.2819163427233189</v>
      </c>
      <c r="F34" s="226">
        <v>2.398876399716233</v>
      </c>
      <c r="G34" s="226">
        <v>2.1340416896372481</v>
      </c>
      <c r="H34" s="226">
        <v>2.470033668289509</v>
      </c>
      <c r="I34" s="226">
        <v>2.6983744073124361</v>
      </c>
      <c r="J34" s="226">
        <v>2.538380353416207</v>
      </c>
      <c r="K34" s="226">
        <v>2.081957528423545</v>
      </c>
      <c r="L34" s="226">
        <v>2.301921337119833</v>
      </c>
      <c r="M34" s="226">
        <v>2.2536911480344082</v>
      </c>
      <c r="N34" s="226">
        <v>2.13116274866857</v>
      </c>
      <c r="O34" s="226">
        <v>2.0895765310379861</v>
      </c>
      <c r="P34" s="226">
        <v>2.066038123450479</v>
      </c>
      <c r="Q34" s="226">
        <v>2.120099907133385</v>
      </c>
      <c r="R34" s="226">
        <v>2.1464187488789772</v>
      </c>
      <c r="S34" s="226">
        <v>2.2336181027741109</v>
      </c>
      <c r="T34" s="226">
        <v>2.3232829624945448</v>
      </c>
      <c r="U34" s="226">
        <v>2.243380231062754</v>
      </c>
      <c r="V34" s="226">
        <v>1.95049659649836</v>
      </c>
      <c r="W34" s="226">
        <v>2.1144224082506469</v>
      </c>
      <c r="DA34" s="174" t="s">
        <v>1970</v>
      </c>
    </row>
    <row r="35" spans="1:105" ht="12" customHeight="1" x14ac:dyDescent="0.25">
      <c r="A35" s="202" t="s">
        <v>94</v>
      </c>
      <c r="B35" s="226">
        <v>47.891176202608968</v>
      </c>
      <c r="C35" s="226">
        <v>45.018463043487628</v>
      </c>
      <c r="D35" s="226">
        <v>45.36394659118681</v>
      </c>
      <c r="E35" s="226">
        <v>44.513380032995407</v>
      </c>
      <c r="F35" s="226">
        <v>46.794921809147013</v>
      </c>
      <c r="G35" s="226">
        <v>41.628786716917922</v>
      </c>
      <c r="H35" s="226">
        <v>48.182987830152889</v>
      </c>
      <c r="I35" s="226">
        <v>52.637234422301049</v>
      </c>
      <c r="J35" s="226">
        <v>49.51622775314204</v>
      </c>
      <c r="K35" s="226">
        <v>40.612780118254243</v>
      </c>
      <c r="L35" s="226">
        <v>44.903617791259251</v>
      </c>
      <c r="M35" s="226">
        <v>43.962790690971872</v>
      </c>
      <c r="N35" s="226">
        <v>41.572627167581253</v>
      </c>
      <c r="O35" s="226">
        <v>40.761404128915508</v>
      </c>
      <c r="P35" s="226">
        <v>40.302240020794081</v>
      </c>
      <c r="Q35" s="226">
        <v>41.356824133841307</v>
      </c>
      <c r="R35" s="226">
        <v>41.870226217307518</v>
      </c>
      <c r="S35" s="226">
        <v>43.571225463376898</v>
      </c>
      <c r="T35" s="226">
        <v>45.125224283986157</v>
      </c>
      <c r="U35" s="226">
        <v>43.761655462192969</v>
      </c>
      <c r="V35" s="226">
        <v>38.048369533730472</v>
      </c>
      <c r="W35" s="226">
        <v>41.246073068750697</v>
      </c>
      <c r="DA35" s="174" t="s">
        <v>1971</v>
      </c>
    </row>
    <row r="36" spans="1:105" ht="12" customHeight="1" x14ac:dyDescent="0.25">
      <c r="A36" s="202" t="s">
        <v>95</v>
      </c>
      <c r="B36" s="226">
        <v>26.73796882953453</v>
      </c>
      <c r="C36" s="226">
        <v>25.13411356860243</v>
      </c>
      <c r="D36" s="226">
        <v>25.326999378932449</v>
      </c>
      <c r="E36" s="226">
        <v>24.852122294599589</v>
      </c>
      <c r="F36" s="226">
        <v>26.125922558680369</v>
      </c>
      <c r="G36" s="226">
        <v>23.24163426137893</v>
      </c>
      <c r="H36" s="226">
        <v>26.900889242438051</v>
      </c>
      <c r="I36" s="226">
        <v>29.387725356799969</v>
      </c>
      <c r="J36" s="226">
        <v>27.64524614343296</v>
      </c>
      <c r="K36" s="226">
        <v>22.674390879200509</v>
      </c>
      <c r="L36" s="226">
        <v>25.06999468454514</v>
      </c>
      <c r="M36" s="226">
        <v>24.544724526739021</v>
      </c>
      <c r="N36" s="226">
        <v>23.210280003690809</v>
      </c>
      <c r="O36" s="226">
        <v>22.75736867343069</v>
      </c>
      <c r="P36" s="226">
        <v>22.501014234386378</v>
      </c>
      <c r="Q36" s="226">
        <v>23.089795704765951</v>
      </c>
      <c r="R36" s="226">
        <v>23.376431573692251</v>
      </c>
      <c r="S36" s="226">
        <v>24.326111001653089</v>
      </c>
      <c r="T36" s="226">
        <v>25.302642006571951</v>
      </c>
      <c r="U36" s="226">
        <v>24.432429362910518</v>
      </c>
      <c r="V36" s="226">
        <v>21.242663038876771</v>
      </c>
      <c r="W36" s="226">
        <v>23.027962633185041</v>
      </c>
      <c r="DA36" s="174" t="s">
        <v>1972</v>
      </c>
    </row>
    <row r="37" spans="1:105" ht="12" customHeight="1" x14ac:dyDescent="0.25">
      <c r="A37" s="56" t="s">
        <v>96</v>
      </c>
      <c r="B37" s="262">
        <v>25.994622556021401</v>
      </c>
      <c r="C37" s="262">
        <v>25.09654471017458</v>
      </c>
      <c r="D37" s="262">
        <v>25.963098885314079</v>
      </c>
      <c r="E37" s="262">
        <v>25.992943343365031</v>
      </c>
      <c r="F37" s="262">
        <v>27.721937521897701</v>
      </c>
      <c r="G37" s="262">
        <v>25.005828029967152</v>
      </c>
      <c r="H37" s="262">
        <v>28.4258792910823</v>
      </c>
      <c r="I37" s="262">
        <v>27.13446401242134</v>
      </c>
      <c r="J37" s="262">
        <v>23.94378495801395</v>
      </c>
      <c r="K37" s="262">
        <v>20.285024898986411</v>
      </c>
      <c r="L37" s="262">
        <v>20.840203660633978</v>
      </c>
      <c r="M37" s="262">
        <v>19.762786024631101</v>
      </c>
      <c r="N37" s="262">
        <v>17.891386510029129</v>
      </c>
      <c r="O37" s="262">
        <v>17.296747567701409</v>
      </c>
      <c r="P37" s="262">
        <v>16.63297283300437</v>
      </c>
      <c r="Q37" s="262">
        <v>16.92068221786732</v>
      </c>
      <c r="R37" s="262">
        <v>15.78401784346878</v>
      </c>
      <c r="S37" s="262">
        <v>16.58347205835614</v>
      </c>
      <c r="T37" s="262">
        <v>16.45519504296562</v>
      </c>
      <c r="U37" s="262">
        <v>15.34518473526839</v>
      </c>
      <c r="V37" s="262">
        <v>12.93968058108276</v>
      </c>
      <c r="W37" s="262">
        <v>14.346559568452889</v>
      </c>
      <c r="DA37" s="68" t="s">
        <v>1973</v>
      </c>
    </row>
    <row r="38" spans="1:105" ht="12" customHeight="1" x14ac:dyDescent="0.25">
      <c r="A38" s="37" t="s">
        <v>160</v>
      </c>
      <c r="B38" s="228">
        <v>6.1562682073691893E-2</v>
      </c>
      <c r="C38" s="228">
        <v>6.4148716081030774E-2</v>
      </c>
      <c r="D38" s="228">
        <v>4.8787563285514972E-2</v>
      </c>
      <c r="E38" s="228">
        <v>4.6845824641056792E-2</v>
      </c>
      <c r="F38" s="228">
        <v>3.9604370200216947E-2</v>
      </c>
      <c r="G38" s="228">
        <v>3.7777305908058473E-2</v>
      </c>
      <c r="H38" s="228">
        <v>4.6748510980581262E-2</v>
      </c>
      <c r="I38" s="228">
        <v>5.2118151078057201E-2</v>
      </c>
      <c r="J38" s="228">
        <v>3.955254803577208E-2</v>
      </c>
      <c r="K38" s="228">
        <v>4.7781274239508072E-2</v>
      </c>
      <c r="L38" s="228">
        <v>5.1833886205195412E-2</v>
      </c>
      <c r="M38" s="228">
        <v>3.2790043101510201E-2</v>
      </c>
      <c r="N38" s="228">
        <v>3.4201623402766217E-2</v>
      </c>
      <c r="O38" s="228">
        <v>4.5592684320957512E-2</v>
      </c>
      <c r="P38" s="228">
        <v>3.5840693438518763E-2</v>
      </c>
      <c r="Q38" s="228">
        <v>4.7587670548592767E-2</v>
      </c>
      <c r="R38" s="228">
        <v>9.3600150303241481E-2</v>
      </c>
      <c r="S38" s="228">
        <v>0.198514199056505</v>
      </c>
      <c r="T38" s="228">
        <v>0.2152846937814713</v>
      </c>
      <c r="U38" s="228">
        <v>0.18452840723895739</v>
      </c>
      <c r="V38" s="228">
        <v>9.6527851675174955E-2</v>
      </c>
      <c r="W38" s="228">
        <v>3.1408648179901633E-2</v>
      </c>
      <c r="DA38" s="69" t="s">
        <v>1974</v>
      </c>
    </row>
    <row r="39" spans="1:105" ht="12" customHeight="1" x14ac:dyDescent="0.25">
      <c r="A39" s="37" t="s">
        <v>162</v>
      </c>
      <c r="B39" s="228">
        <v>5.053289012958829</v>
      </c>
      <c r="C39" s="228">
        <v>4.8397367439982588</v>
      </c>
      <c r="D39" s="228">
        <v>4.3186507005204602</v>
      </c>
      <c r="E39" s="228">
        <v>3.9937029210820509</v>
      </c>
      <c r="F39" s="228">
        <v>4.0709892462402868</v>
      </c>
      <c r="G39" s="228">
        <v>3.7555401843317728</v>
      </c>
      <c r="H39" s="228">
        <v>4.2336800594511583</v>
      </c>
      <c r="I39" s="228">
        <v>5.5763782526386141</v>
      </c>
      <c r="J39" s="228">
        <v>5.715235468216858</v>
      </c>
      <c r="K39" s="228">
        <v>4.6972494042260422</v>
      </c>
      <c r="L39" s="228">
        <v>5.8672511654686339</v>
      </c>
      <c r="M39" s="228">
        <v>5.8357127450469477</v>
      </c>
      <c r="N39" s="228">
        <v>5.7723515832889669</v>
      </c>
      <c r="O39" s="228">
        <v>5.9509070951098764</v>
      </c>
      <c r="P39" s="228">
        <v>5.8911931131022408</v>
      </c>
      <c r="Q39" s="228">
        <v>5.7082481702751178</v>
      </c>
      <c r="R39" s="228">
        <v>6.0234189422729232</v>
      </c>
      <c r="S39" s="228">
        <v>7.048001766994016</v>
      </c>
      <c r="T39" s="228">
        <v>7.2256102407064926</v>
      </c>
      <c r="U39" s="228">
        <v>7.5962609123738547</v>
      </c>
      <c r="V39" s="228">
        <v>7.3778474342434084</v>
      </c>
      <c r="W39" s="228">
        <v>8.184629876054176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20.879770860988881</v>
      </c>
      <c r="C42" s="228">
        <v>20.192659250095289</v>
      </c>
      <c r="D42" s="228">
        <v>21.595660621508099</v>
      </c>
      <c r="E42" s="228">
        <v>21.95239459764192</v>
      </c>
      <c r="F42" s="228">
        <v>23.611343905457201</v>
      </c>
      <c r="G42" s="228">
        <v>21.212510539727319</v>
      </c>
      <c r="H42" s="228">
        <v>24.145450720650569</v>
      </c>
      <c r="I42" s="228">
        <v>21.505967608704669</v>
      </c>
      <c r="J42" s="228">
        <v>18.188996941761321</v>
      </c>
      <c r="K42" s="228">
        <v>15.53999422052086</v>
      </c>
      <c r="L42" s="228">
        <v>14.92111860896015</v>
      </c>
      <c r="M42" s="228">
        <v>13.894283236482639</v>
      </c>
      <c r="N42" s="228">
        <v>12.08483330333739</v>
      </c>
      <c r="O42" s="228">
        <v>11.30024778827058</v>
      </c>
      <c r="P42" s="228">
        <v>10.705939026463611</v>
      </c>
      <c r="Q42" s="228">
        <v>11.164846377043609</v>
      </c>
      <c r="R42" s="228">
        <v>9.6669987508926116</v>
      </c>
      <c r="S42" s="228">
        <v>9.3369560923056163</v>
      </c>
      <c r="T42" s="228">
        <v>9.0143001084776575</v>
      </c>
      <c r="U42" s="228">
        <v>7.5643954156555742</v>
      </c>
      <c r="V42" s="228">
        <v>5.4653052951641747</v>
      </c>
      <c r="W42" s="228">
        <v>6.1305210442188116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109.96969798835603</v>
      </c>
      <c r="C43" s="263">
        <f t="shared" si="1"/>
        <v>105.63382713798575</v>
      </c>
      <c r="D43" s="263">
        <f t="shared" si="1"/>
        <v>107.99230337542768</v>
      </c>
      <c r="E43" s="263">
        <f t="shared" si="1"/>
        <v>107.32206367340099</v>
      </c>
      <c r="F43" s="263">
        <f t="shared" si="1"/>
        <v>113.90078511936647</v>
      </c>
      <c r="G43" s="263">
        <f t="shared" si="1"/>
        <v>102.62235502098858</v>
      </c>
      <c r="H43" s="263">
        <f t="shared" si="1"/>
        <v>116.97103180283543</v>
      </c>
      <c r="I43" s="263">
        <f t="shared" si="1"/>
        <v>117.2870399167015</v>
      </c>
      <c r="J43" s="263">
        <f t="shared" si="1"/>
        <v>105.63232306481356</v>
      </c>
      <c r="K43" s="263">
        <f t="shared" si="1"/>
        <v>88.587829216127645</v>
      </c>
      <c r="L43" s="263">
        <f t="shared" si="1"/>
        <v>93.18666117490686</v>
      </c>
      <c r="M43" s="263">
        <f t="shared" si="1"/>
        <v>89.178040814293325</v>
      </c>
      <c r="N43" s="263">
        <f t="shared" si="1"/>
        <v>81.694454840828456</v>
      </c>
      <c r="O43" s="263">
        <f t="shared" si="1"/>
        <v>79.172478514127022</v>
      </c>
      <c r="P43" s="263">
        <f t="shared" si="1"/>
        <v>76.592009837481541</v>
      </c>
      <c r="Q43" s="263">
        <f t="shared" si="1"/>
        <v>78.246733362033154</v>
      </c>
      <c r="R43" s="263">
        <f t="shared" si="1"/>
        <v>74.95583523663548</v>
      </c>
      <c r="S43" s="263">
        <f t="shared" si="1"/>
        <v>77.762474531198976</v>
      </c>
      <c r="T43" s="263">
        <f t="shared" si="1"/>
        <v>78.339653659868546</v>
      </c>
      <c r="U43" s="263">
        <f t="shared" si="1"/>
        <v>73.313299444381869</v>
      </c>
      <c r="V43" s="263">
        <f t="shared" si="1"/>
        <v>61.499072699132512</v>
      </c>
      <c r="W43" s="263">
        <f t="shared" si="1"/>
        <v>67.605912454859734</v>
      </c>
      <c r="DA43" s="70"/>
    </row>
    <row r="44" spans="1:105" ht="12" customHeight="1" x14ac:dyDescent="0.25">
      <c r="A44" s="60" t="s">
        <v>1886</v>
      </c>
      <c r="B44" s="264">
        <v>40.128510631785772</v>
      </c>
      <c r="C44" s="264">
        <v>37.601434150420893</v>
      </c>
      <c r="D44" s="264">
        <v>37.630038863722419</v>
      </c>
      <c r="E44" s="264">
        <v>36.772681086804951</v>
      </c>
      <c r="F44" s="264">
        <v>38.550832467447357</v>
      </c>
      <c r="G44" s="264">
        <v>34.248261323035727</v>
      </c>
      <c r="H44" s="264">
        <v>39.727524348965979</v>
      </c>
      <c r="I44" s="264">
        <v>45.419074408243283</v>
      </c>
      <c r="J44" s="264">
        <v>43.238836068986252</v>
      </c>
      <c r="K44" s="264">
        <v>35.212305011124883</v>
      </c>
      <c r="L44" s="264">
        <v>39.577854769643587</v>
      </c>
      <c r="M44" s="264">
        <v>38.906448600227392</v>
      </c>
      <c r="N44" s="264">
        <v>36.956875401683369</v>
      </c>
      <c r="O44" s="264">
        <v>36.286894168191317</v>
      </c>
      <c r="P44" s="264">
        <v>35.783754441010643</v>
      </c>
      <c r="Q44" s="264">
        <v>36.69370135744559</v>
      </c>
      <c r="R44" s="264">
        <v>37.522563819616607</v>
      </c>
      <c r="S44" s="264">
        <v>39.087234161378802</v>
      </c>
      <c r="T44" s="264">
        <v>40.781538290948482</v>
      </c>
      <c r="U44" s="264">
        <v>39.628612630608387</v>
      </c>
      <c r="V44" s="264">
        <v>34.696980939692438</v>
      </c>
      <c r="W44" s="264">
        <v>37.569189350176693</v>
      </c>
      <c r="DA44" s="72" t="s">
        <v>1979</v>
      </c>
    </row>
    <row r="45" spans="1:105" ht="12" customHeight="1" x14ac:dyDescent="0.25">
      <c r="A45" s="64" t="s">
        <v>30</v>
      </c>
      <c r="B45" s="231">
        <v>2.7209297804483619</v>
      </c>
      <c r="C45" s="231">
        <v>2.4017585411530251</v>
      </c>
      <c r="D45" s="231">
        <v>2.1412922889856469</v>
      </c>
      <c r="E45" s="231">
        <v>2.040587782208855</v>
      </c>
      <c r="F45" s="231">
        <v>1.6931455567219429</v>
      </c>
      <c r="G45" s="231">
        <v>1.637408192671312</v>
      </c>
      <c r="H45" s="231">
        <v>2.2799882860414322</v>
      </c>
      <c r="I45" s="231">
        <v>2.2955909738874789</v>
      </c>
      <c r="J45" s="231">
        <v>2.0917882334399631</v>
      </c>
      <c r="K45" s="231">
        <v>1.808633295054181</v>
      </c>
      <c r="L45" s="231">
        <v>2.0306813961456611</v>
      </c>
      <c r="M45" s="231">
        <v>1.7816555331517689</v>
      </c>
      <c r="N45" s="231">
        <v>1.58819294192445</v>
      </c>
      <c r="O45" s="231">
        <v>1.3958748164630259</v>
      </c>
      <c r="P45" s="231">
        <v>1.47749951916216</v>
      </c>
      <c r="Q45" s="231">
        <v>1.626256169576805</v>
      </c>
      <c r="R45" s="231">
        <v>1.630029947458747</v>
      </c>
      <c r="S45" s="231">
        <v>1.537854528516913</v>
      </c>
      <c r="T45" s="231">
        <v>1.5481020818261011</v>
      </c>
      <c r="U45" s="231">
        <v>1.430696923889653</v>
      </c>
      <c r="V45" s="231">
        <v>1.0971103141938561</v>
      </c>
      <c r="W45" s="231">
        <v>1.1106430004298879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0.31645305734084678</v>
      </c>
      <c r="C47" s="231">
        <v>0.32848349035638441</v>
      </c>
      <c r="D47" s="231">
        <v>0.38533629621920029</v>
      </c>
      <c r="E47" s="231">
        <v>0.45163082911039459</v>
      </c>
      <c r="F47" s="231">
        <v>0.51505602998825828</v>
      </c>
      <c r="G47" s="231">
        <v>0.51643399481658492</v>
      </c>
      <c r="H47" s="231">
        <v>0.62019669924631604</v>
      </c>
      <c r="I47" s="231">
        <v>0.62390922748368738</v>
      </c>
      <c r="J47" s="231">
        <v>0.58784234553530501</v>
      </c>
      <c r="K47" s="231">
        <v>0.40911452425727762</v>
      </c>
      <c r="L47" s="231">
        <v>0.52589254474114966</v>
      </c>
      <c r="M47" s="231">
        <v>0.53974467485273969</v>
      </c>
      <c r="N47" s="231">
        <v>0.43573575444343388</v>
      </c>
      <c r="O47" s="231">
        <v>0.43807067457567378</v>
      </c>
      <c r="P47" s="231">
        <v>0.41512454383947839</v>
      </c>
      <c r="Q47" s="231">
        <v>0.36904149102134742</v>
      </c>
      <c r="R47" s="231">
        <v>0.36166142385387001</v>
      </c>
      <c r="S47" s="231">
        <v>0.37160738567423768</v>
      </c>
      <c r="T47" s="231">
        <v>0.361063509546733</v>
      </c>
      <c r="U47" s="231">
        <v>0.2854517249384802</v>
      </c>
      <c r="V47" s="231">
        <v>0.1784183891981441</v>
      </c>
      <c r="W47" s="231">
        <v>0.17561997766781251</v>
      </c>
      <c r="DA47" s="73" t="s">
        <v>1982</v>
      </c>
    </row>
    <row r="48" spans="1:105" ht="12" customHeight="1" x14ac:dyDescent="0.25">
      <c r="A48" s="64" t="s">
        <v>160</v>
      </c>
      <c r="B48" s="231">
        <v>7.9173366806436773E-2</v>
      </c>
      <c r="C48" s="231">
        <v>8.9518490224754652E-2</v>
      </c>
      <c r="D48" s="231">
        <v>6.9722259082899279E-2</v>
      </c>
      <c r="E48" s="231">
        <v>6.9541232148473298E-2</v>
      </c>
      <c r="F48" s="231">
        <v>6.0189471193481343E-2</v>
      </c>
      <c r="G48" s="231">
        <v>6.0441422081002803E-2</v>
      </c>
      <c r="H48" s="231">
        <v>7.0400706240129285E-2</v>
      </c>
      <c r="I48" s="231">
        <v>5.8990301860014367E-2</v>
      </c>
      <c r="J48" s="231">
        <v>3.894846633494839E-2</v>
      </c>
      <c r="K48" s="231">
        <v>5.0522194675702001E-2</v>
      </c>
      <c r="L48" s="231">
        <v>4.804614489259286E-2</v>
      </c>
      <c r="M48" s="231">
        <v>2.826219534003184E-2</v>
      </c>
      <c r="N48" s="231">
        <v>2.7127165789081011E-2</v>
      </c>
      <c r="O48" s="231">
        <v>3.5733342310732573E-2</v>
      </c>
      <c r="P48" s="231">
        <v>2.647506518645594E-2</v>
      </c>
      <c r="Q48" s="231">
        <v>3.305520294000653E-2</v>
      </c>
      <c r="R48" s="231">
        <v>5.5833955731354523E-2</v>
      </c>
      <c r="S48" s="231">
        <v>0.1216872693886492</v>
      </c>
      <c r="T48" s="231">
        <v>0.1189620075192537</v>
      </c>
      <c r="U48" s="231">
        <v>9.5253426501891059E-2</v>
      </c>
      <c r="V48" s="231">
        <v>4.7250426828767178E-2</v>
      </c>
      <c r="W48" s="231">
        <v>1.6131624193498839E-2</v>
      </c>
      <c r="DA48" s="73" t="s">
        <v>1983</v>
      </c>
    </row>
    <row r="49" spans="1:105" ht="12" customHeight="1" x14ac:dyDescent="0.25">
      <c r="A49" s="64" t="s">
        <v>70</v>
      </c>
      <c r="B49" s="231">
        <v>2.1065521369041451</v>
      </c>
      <c r="C49" s="231">
        <v>2.0225233369789639</v>
      </c>
      <c r="D49" s="231">
        <v>1.863906671336939</v>
      </c>
      <c r="E49" s="231">
        <v>1.865734836494481</v>
      </c>
      <c r="F49" s="231">
        <v>2.0347511292060472</v>
      </c>
      <c r="G49" s="231">
        <v>1.72562757465756</v>
      </c>
      <c r="H49" s="231">
        <v>1.879859756645982</v>
      </c>
      <c r="I49" s="231">
        <v>1.3414654455247921</v>
      </c>
      <c r="J49" s="231">
        <v>1.2609278620060209</v>
      </c>
      <c r="K49" s="231">
        <v>0.89350964397103216</v>
      </c>
      <c r="L49" s="231">
        <v>1.021130971031299</v>
      </c>
      <c r="M49" s="231">
        <v>0.9626918443761201</v>
      </c>
      <c r="N49" s="231">
        <v>0.83042162400284769</v>
      </c>
      <c r="O49" s="231">
        <v>0.73664436345296402</v>
      </c>
      <c r="P49" s="231">
        <v>0.71706421527647635</v>
      </c>
      <c r="Q49" s="231">
        <v>0.63916904708343281</v>
      </c>
      <c r="R49" s="231">
        <v>0.84928040937508498</v>
      </c>
      <c r="S49" s="231">
        <v>0.79291350083050127</v>
      </c>
      <c r="T49" s="231">
        <v>0.68941164414169986</v>
      </c>
      <c r="U49" s="231">
        <v>0.65024556114221344</v>
      </c>
      <c r="V49" s="231">
        <v>0.59869848363888467</v>
      </c>
      <c r="W49" s="231">
        <v>0.65202549753684824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1.475950403577948E-2</v>
      </c>
      <c r="T50" s="231">
        <v>0.18731339532799279</v>
      </c>
      <c r="U50" s="231">
        <v>0.16664167760491649</v>
      </c>
      <c r="V50" s="231">
        <v>7.4763783487897181E-3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6.2098914140713992</v>
      </c>
      <c r="C51" s="231">
        <v>6.4534924582397402</v>
      </c>
      <c r="D51" s="231">
        <v>5.8973742492629491</v>
      </c>
      <c r="E51" s="231">
        <v>5.6649428949338247</v>
      </c>
      <c r="F51" s="231">
        <v>5.9118806645735376</v>
      </c>
      <c r="G51" s="231">
        <v>5.7414870784137397</v>
      </c>
      <c r="H51" s="231">
        <v>6.0922196915754414</v>
      </c>
      <c r="I51" s="231">
        <v>6.031038908635332</v>
      </c>
      <c r="J51" s="231">
        <v>5.3777215337456381</v>
      </c>
      <c r="K51" s="231">
        <v>4.7458760129500428</v>
      </c>
      <c r="L51" s="231">
        <v>5.1967011588344594</v>
      </c>
      <c r="M51" s="231">
        <v>4.8062471527227828</v>
      </c>
      <c r="N51" s="231">
        <v>4.3748056437896237</v>
      </c>
      <c r="O51" s="231">
        <v>4.4566644321505624</v>
      </c>
      <c r="P51" s="231">
        <v>4.1582651734197258</v>
      </c>
      <c r="Q51" s="231">
        <v>3.7887549351857461</v>
      </c>
      <c r="R51" s="231">
        <v>3.4333115107200518</v>
      </c>
      <c r="S51" s="231">
        <v>4.1282677957354714</v>
      </c>
      <c r="T51" s="231">
        <v>3.8152056240903791</v>
      </c>
      <c r="U51" s="231">
        <v>3.74684333739375</v>
      </c>
      <c r="V51" s="231">
        <v>3.4508894995030648</v>
      </c>
      <c r="W51" s="231">
        <v>4.0167627709256699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28.695510876214591</v>
      </c>
      <c r="C53" s="231">
        <v>26.305657833468029</v>
      </c>
      <c r="D53" s="231">
        <v>27.27240709883478</v>
      </c>
      <c r="E53" s="231">
        <v>26.68024351190893</v>
      </c>
      <c r="F53" s="231">
        <v>28.335809615764092</v>
      </c>
      <c r="G53" s="231">
        <v>24.56686306039553</v>
      </c>
      <c r="H53" s="231">
        <v>28.78485920921668</v>
      </c>
      <c r="I53" s="231">
        <v>28.646501804153171</v>
      </c>
      <c r="J53" s="231">
        <v>27.399968587051479</v>
      </c>
      <c r="K53" s="231">
        <v>22.56160481438523</v>
      </c>
      <c r="L53" s="231">
        <v>24.600137764003399</v>
      </c>
      <c r="M53" s="231">
        <v>24.84919703792966</v>
      </c>
      <c r="N53" s="231">
        <v>24.519192879786701</v>
      </c>
      <c r="O53" s="231">
        <v>24.62549058339021</v>
      </c>
      <c r="P53" s="231">
        <v>25.823472047583468</v>
      </c>
      <c r="Q53" s="231">
        <v>26.81365313877161</v>
      </c>
      <c r="R53" s="231">
        <v>27.77010603069342</v>
      </c>
      <c r="S53" s="231">
        <v>29.051869636518141</v>
      </c>
      <c r="T53" s="231">
        <v>31.10770936723863</v>
      </c>
      <c r="U53" s="231">
        <v>30.452349082893331</v>
      </c>
      <c r="V53" s="231">
        <v>26.886255942727939</v>
      </c>
      <c r="W53" s="231">
        <v>28.88049798645692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6.4215777466988113</v>
      </c>
      <c r="J54" s="231">
        <v>6.4816390408728886</v>
      </c>
      <c r="K54" s="231">
        <v>4.743044525831416</v>
      </c>
      <c r="L54" s="231">
        <v>6.1552647899950292</v>
      </c>
      <c r="M54" s="231">
        <v>5.9386501618542757</v>
      </c>
      <c r="N54" s="231">
        <v>5.1813993919472399</v>
      </c>
      <c r="O54" s="231">
        <v>4.5984159558481492</v>
      </c>
      <c r="P54" s="231">
        <v>3.165853876542867</v>
      </c>
      <c r="Q54" s="231">
        <v>3.423771372866641</v>
      </c>
      <c r="R54" s="231">
        <v>3.4223405417840809</v>
      </c>
      <c r="S54" s="231">
        <v>3.0682745406791061</v>
      </c>
      <c r="T54" s="231">
        <v>2.9537706612576882</v>
      </c>
      <c r="U54" s="231">
        <v>2.801130896244151</v>
      </c>
      <c r="V54" s="231">
        <v>2.4308815052529869</v>
      </c>
      <c r="W54" s="231">
        <v>2.717508492966052</v>
      </c>
      <c r="DA54" s="73" t="s">
        <v>1989</v>
      </c>
    </row>
    <row r="55" spans="1:105" ht="12" customHeight="1" x14ac:dyDescent="0.25">
      <c r="A55" s="60" t="s">
        <v>1898</v>
      </c>
      <c r="B55" s="264">
        <v>69.841187356570259</v>
      </c>
      <c r="C55" s="264">
        <v>68.032392987564847</v>
      </c>
      <c r="D55" s="264">
        <v>70.362264511705263</v>
      </c>
      <c r="E55" s="264">
        <v>70.549382586596039</v>
      </c>
      <c r="F55" s="264">
        <v>75.349952651919125</v>
      </c>
      <c r="G55" s="264">
        <v>68.374093697952844</v>
      </c>
      <c r="H55" s="264">
        <v>77.243507453869441</v>
      </c>
      <c r="I55" s="264">
        <v>71.867965508458212</v>
      </c>
      <c r="J55" s="264">
        <v>62.393486995827303</v>
      </c>
      <c r="K55" s="264">
        <v>53.375524205002762</v>
      </c>
      <c r="L55" s="264">
        <v>53.608806405263273</v>
      </c>
      <c r="M55" s="264">
        <v>50.271592214065933</v>
      </c>
      <c r="N55" s="264">
        <v>44.73757943914508</v>
      </c>
      <c r="O55" s="264">
        <v>42.885584345935698</v>
      </c>
      <c r="P55" s="264">
        <v>40.808255396470898</v>
      </c>
      <c r="Q55" s="264">
        <v>41.553032004587571</v>
      </c>
      <c r="R55" s="264">
        <v>37.433271417018872</v>
      </c>
      <c r="S55" s="264">
        <v>38.675240369820173</v>
      </c>
      <c r="T55" s="264">
        <v>37.558115368920063</v>
      </c>
      <c r="U55" s="264">
        <v>33.684686813773482</v>
      </c>
      <c r="V55" s="264">
        <v>26.802091759440071</v>
      </c>
      <c r="W55" s="264">
        <v>30.036723104683041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1419.1879966480669</v>
      </c>
      <c r="C56" s="263">
        <f t="shared" si="2"/>
        <v>1335.1733392719566</v>
      </c>
      <c r="D56" s="263">
        <f t="shared" si="2"/>
        <v>1340.9030055960391</v>
      </c>
      <c r="E56" s="263">
        <f t="shared" si="2"/>
        <v>1314.056478789503</v>
      </c>
      <c r="F56" s="263">
        <f t="shared" si="2"/>
        <v>1380.4724302973721</v>
      </c>
      <c r="G56" s="263">
        <f t="shared" si="2"/>
        <v>1229.3678488732023</v>
      </c>
      <c r="H56" s="263">
        <f t="shared" si="2"/>
        <v>1421.7679070789895</v>
      </c>
      <c r="I56" s="263">
        <f t="shared" si="2"/>
        <v>1591.4350743035868</v>
      </c>
      <c r="J56" s="263">
        <f t="shared" si="2"/>
        <v>1502.5755452728761</v>
      </c>
      <c r="K56" s="263">
        <f t="shared" si="2"/>
        <v>1228.9548847294359</v>
      </c>
      <c r="L56" s="263">
        <f t="shared" si="2"/>
        <v>1368.1080039480917</v>
      </c>
      <c r="M56" s="263">
        <f t="shared" si="2"/>
        <v>1339.875512183663</v>
      </c>
      <c r="N56" s="263">
        <f t="shared" si="2"/>
        <v>1266.4967335124716</v>
      </c>
      <c r="O56" s="263">
        <f t="shared" si="2"/>
        <v>1241.3827681354023</v>
      </c>
      <c r="P56" s="263">
        <f t="shared" si="2"/>
        <v>1221.1022059829672</v>
      </c>
      <c r="Q56" s="263">
        <f t="shared" si="2"/>
        <v>1251.5475181597876</v>
      </c>
      <c r="R56" s="263">
        <f t="shared" si="2"/>
        <v>1269.3513477388817</v>
      </c>
      <c r="S56" s="263">
        <f t="shared" si="2"/>
        <v>1321.6225635438932</v>
      </c>
      <c r="T56" s="263">
        <f t="shared" si="2"/>
        <v>1373.1300444690728</v>
      </c>
      <c r="U56" s="263">
        <f t="shared" si="2"/>
        <v>1328.49267547761</v>
      </c>
      <c r="V56" s="263">
        <f t="shared" si="2"/>
        <v>1157.5991555093644</v>
      </c>
      <c r="W56" s="263">
        <f t="shared" si="2"/>
        <v>1255.5272154015599</v>
      </c>
      <c r="DA56" s="70"/>
    </row>
    <row r="57" spans="1:105" ht="12" customHeight="1" x14ac:dyDescent="0.25">
      <c r="A57" s="60" t="s">
        <v>1901</v>
      </c>
      <c r="B57" s="264">
        <v>1274.6703377155479</v>
      </c>
      <c r="C57" s="264">
        <v>1194.3984965427819</v>
      </c>
      <c r="D57" s="264">
        <v>1195.307116847654</v>
      </c>
      <c r="E57" s="264">
        <v>1168.073399227922</v>
      </c>
      <c r="F57" s="264">
        <v>1224.555854848328</v>
      </c>
      <c r="G57" s="264">
        <v>1087.8859479081941</v>
      </c>
      <c r="H57" s="264">
        <v>1261.9331263789211</v>
      </c>
      <c r="I57" s="264">
        <v>1442.723540026552</v>
      </c>
      <c r="J57" s="264">
        <v>1373.468910426622</v>
      </c>
      <c r="K57" s="264">
        <v>1118.5085121180839</v>
      </c>
      <c r="L57" s="264">
        <v>1257.1789162122079</v>
      </c>
      <c r="M57" s="264">
        <v>1235.8518967131049</v>
      </c>
      <c r="N57" s="264">
        <v>1173.9242774652359</v>
      </c>
      <c r="O57" s="264">
        <v>1152.642520636665</v>
      </c>
      <c r="P57" s="264">
        <v>1136.660435185044</v>
      </c>
      <c r="Q57" s="264">
        <v>1165.564631354154</v>
      </c>
      <c r="R57" s="264">
        <v>1191.893203681939</v>
      </c>
      <c r="S57" s="264">
        <v>1241.5944968908559</v>
      </c>
      <c r="T57" s="264">
        <v>1295.413569241892</v>
      </c>
      <c r="U57" s="264">
        <v>1258.791224736972</v>
      </c>
      <c r="V57" s="264">
        <v>1102.139394554936</v>
      </c>
      <c r="W57" s="264">
        <v>1193.374249946789</v>
      </c>
      <c r="DA57" s="72" t="s">
        <v>1991</v>
      </c>
    </row>
    <row r="58" spans="1:105" ht="12" customHeight="1" x14ac:dyDescent="0.25">
      <c r="A58" s="64" t="s">
        <v>30</v>
      </c>
      <c r="B58" s="231">
        <v>86.429534202477384</v>
      </c>
      <c r="C58" s="231">
        <v>76.291153660154947</v>
      </c>
      <c r="D58" s="231">
        <v>68.01751976777939</v>
      </c>
      <c r="E58" s="231">
        <v>64.818670728987115</v>
      </c>
      <c r="F58" s="231">
        <v>53.782270625285257</v>
      </c>
      <c r="G58" s="231">
        <v>52.011789649559297</v>
      </c>
      <c r="H58" s="231">
        <v>72.42315732131614</v>
      </c>
      <c r="I58" s="231">
        <v>72.918772111719932</v>
      </c>
      <c r="J58" s="231">
        <v>66.445038003387054</v>
      </c>
      <c r="K58" s="231">
        <v>57.450704666426923</v>
      </c>
      <c r="L58" s="231">
        <v>64.503997289332759</v>
      </c>
      <c r="M58" s="231">
        <v>56.593763994232653</v>
      </c>
      <c r="N58" s="231">
        <v>50.448481684658972</v>
      </c>
      <c r="O58" s="231">
        <v>44.339552993531441</v>
      </c>
      <c r="P58" s="231">
        <v>46.932337667503887</v>
      </c>
      <c r="Q58" s="231">
        <v>51.65754891596913</v>
      </c>
      <c r="R58" s="231">
        <v>51.777421860454297</v>
      </c>
      <c r="S58" s="231">
        <v>48.849496788184318</v>
      </c>
      <c r="T58" s="231">
        <v>49.175007305064383</v>
      </c>
      <c r="U58" s="231">
        <v>45.445666994141909</v>
      </c>
      <c r="V58" s="231">
        <v>34.849386450863683</v>
      </c>
      <c r="W58" s="231">
        <v>35.279248248949379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10.05203829200337</v>
      </c>
      <c r="C60" s="231">
        <v>10.434181458379269</v>
      </c>
      <c r="D60" s="231">
        <v>12.240094115198129</v>
      </c>
      <c r="E60" s="231">
        <v>14.34592045409488</v>
      </c>
      <c r="F60" s="231">
        <v>16.36060330550939</v>
      </c>
      <c r="G60" s="231">
        <v>16.4043739529974</v>
      </c>
      <c r="H60" s="231">
        <v>19.700365740765349</v>
      </c>
      <c r="I60" s="231">
        <v>19.818293108305369</v>
      </c>
      <c r="J60" s="231">
        <v>18.672639211121449</v>
      </c>
      <c r="K60" s="231">
        <v>12.99540253523117</v>
      </c>
      <c r="L60" s="231">
        <v>16.704822009424749</v>
      </c>
      <c r="M60" s="231">
        <v>17.144830848263499</v>
      </c>
      <c r="N60" s="231">
        <v>13.84101808232084</v>
      </c>
      <c r="O60" s="231">
        <v>13.91518613358023</v>
      </c>
      <c r="P60" s="231">
        <v>13.186309039606961</v>
      </c>
      <c r="Q60" s="231">
        <v>11.722494420678091</v>
      </c>
      <c r="R60" s="231">
        <v>11.48806875771116</v>
      </c>
      <c r="S60" s="231">
        <v>11.80399930965226</v>
      </c>
      <c r="T60" s="231">
        <v>11.469076185602111</v>
      </c>
      <c r="U60" s="231">
        <v>9.0672900862811279</v>
      </c>
      <c r="V60" s="231">
        <v>5.6674076568822258</v>
      </c>
      <c r="W60" s="231">
        <v>5.5785169376834531</v>
      </c>
      <c r="DA60" s="73" t="s">
        <v>1994</v>
      </c>
    </row>
    <row r="61" spans="1:105" ht="12" customHeight="1" x14ac:dyDescent="0.25">
      <c r="A61" s="64" t="s">
        <v>160</v>
      </c>
      <c r="B61" s="231">
        <v>2.5149187103221098</v>
      </c>
      <c r="C61" s="231">
        <v>2.843528513021619</v>
      </c>
      <c r="D61" s="231">
        <v>2.2147070532215061</v>
      </c>
      <c r="E61" s="231">
        <v>2.2089567858926809</v>
      </c>
      <c r="F61" s="231">
        <v>1.9119008496752901</v>
      </c>
      <c r="G61" s="231">
        <v>1.919903995514207</v>
      </c>
      <c r="H61" s="231">
        <v>2.236257727627637</v>
      </c>
      <c r="I61" s="231">
        <v>1.8738095884945749</v>
      </c>
      <c r="J61" s="231">
        <v>1.237186577698361</v>
      </c>
      <c r="K61" s="231">
        <v>1.604822654404652</v>
      </c>
      <c r="L61" s="231">
        <v>1.5261716612941261</v>
      </c>
      <c r="M61" s="231">
        <v>0.89774032256571712</v>
      </c>
      <c r="N61" s="231">
        <v>0.86168644271198525</v>
      </c>
      <c r="O61" s="231">
        <v>1.135059108693858</v>
      </c>
      <c r="P61" s="231">
        <v>0.84097265886389461</v>
      </c>
      <c r="Q61" s="231">
        <v>1.0499887992707959</v>
      </c>
      <c r="R61" s="231">
        <v>1.7735491820547911</v>
      </c>
      <c r="S61" s="231">
        <v>3.8653603217570951</v>
      </c>
      <c r="T61" s="231">
        <v>3.7787931800233552</v>
      </c>
      <c r="U61" s="231">
        <v>3.0256970771188909</v>
      </c>
      <c r="V61" s="231">
        <v>1.5008959110314291</v>
      </c>
      <c r="W61" s="231">
        <v>0.51241629791113963</v>
      </c>
      <c r="DA61" s="73" t="s">
        <v>1995</v>
      </c>
    </row>
    <row r="62" spans="1:105" ht="12" customHeight="1" x14ac:dyDescent="0.25">
      <c r="A62" s="64" t="s">
        <v>70</v>
      </c>
      <c r="B62" s="231">
        <v>66.914009054602246</v>
      </c>
      <c r="C62" s="231">
        <v>64.244858939331834</v>
      </c>
      <c r="D62" s="231">
        <v>59.206447207173383</v>
      </c>
      <c r="E62" s="231">
        <v>59.264518335707059</v>
      </c>
      <c r="F62" s="231">
        <v>64.63327116301565</v>
      </c>
      <c r="G62" s="231">
        <v>54.814052371475427</v>
      </c>
      <c r="H62" s="231">
        <v>59.713192269931263</v>
      </c>
      <c r="I62" s="231">
        <v>42.611255328434559</v>
      </c>
      <c r="J62" s="231">
        <v>40.053002675485367</v>
      </c>
      <c r="K62" s="231">
        <v>28.382071043785739</v>
      </c>
      <c r="L62" s="231">
        <v>32.435924962170688</v>
      </c>
      <c r="M62" s="231">
        <v>30.57962329194735</v>
      </c>
      <c r="N62" s="231">
        <v>26.378098644796339</v>
      </c>
      <c r="O62" s="231">
        <v>23.39929154497651</v>
      </c>
      <c r="P62" s="231">
        <v>22.777333897017481</v>
      </c>
      <c r="Q62" s="231">
        <v>20.303016789709051</v>
      </c>
      <c r="R62" s="231">
        <v>26.977142415443879</v>
      </c>
      <c r="S62" s="231">
        <v>25.186664144027709</v>
      </c>
      <c r="T62" s="231">
        <v>21.89895810803047</v>
      </c>
      <c r="U62" s="231">
        <v>20.654859000987951</v>
      </c>
      <c r="V62" s="231">
        <v>19.017481244999871</v>
      </c>
      <c r="W62" s="231">
        <v>20.711398157052841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0.46883130466593631</v>
      </c>
      <c r="T63" s="231">
        <v>5.9499549104185983</v>
      </c>
      <c r="U63" s="231">
        <v>5.2933238768620532</v>
      </c>
      <c r="V63" s="231">
        <v>0.23748495931449701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197.25537432932691</v>
      </c>
      <c r="C64" s="231">
        <v>204.99328984996831</v>
      </c>
      <c r="D64" s="231">
        <v>187.32835850599949</v>
      </c>
      <c r="E64" s="231">
        <v>179.94524489789791</v>
      </c>
      <c r="F64" s="231">
        <v>187.7891505217477</v>
      </c>
      <c r="G64" s="231">
        <v>182.3766483731423</v>
      </c>
      <c r="H64" s="231">
        <v>193.51756667357299</v>
      </c>
      <c r="I64" s="231">
        <v>191.57417709782831</v>
      </c>
      <c r="J64" s="231">
        <v>170.82174283662621</v>
      </c>
      <c r="K64" s="231">
        <v>150.75135570547189</v>
      </c>
      <c r="L64" s="231">
        <v>165.07168386885931</v>
      </c>
      <c r="M64" s="231">
        <v>152.66902720413549</v>
      </c>
      <c r="N64" s="231">
        <v>138.96441456743511</v>
      </c>
      <c r="O64" s="231">
        <v>141.56463490360599</v>
      </c>
      <c r="P64" s="231">
        <v>132.08607021450899</v>
      </c>
      <c r="Q64" s="231">
        <v>120.3486861764884</v>
      </c>
      <c r="R64" s="231">
        <v>109.0581303405193</v>
      </c>
      <c r="S64" s="231">
        <v>131.1332123351267</v>
      </c>
      <c r="T64" s="231">
        <v>121.18888452992969</v>
      </c>
      <c r="U64" s="231">
        <v>119.01737659956611</v>
      </c>
      <c r="V64" s="231">
        <v>109.61648998421509</v>
      </c>
      <c r="W64" s="231">
        <v>127.5912880176389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911.5044631268164</v>
      </c>
      <c r="C66" s="231">
        <v>835.59148412192576</v>
      </c>
      <c r="D66" s="231">
        <v>866.29999019828153</v>
      </c>
      <c r="E66" s="231">
        <v>847.49008802534217</v>
      </c>
      <c r="F66" s="231">
        <v>900.07865838309476</v>
      </c>
      <c r="G66" s="231">
        <v>780.35917956550497</v>
      </c>
      <c r="H66" s="231">
        <v>914.34258664570746</v>
      </c>
      <c r="I66" s="231">
        <v>909.94770436721831</v>
      </c>
      <c r="J66" s="231">
        <v>870.35194335340009</v>
      </c>
      <c r="K66" s="231">
        <v>716.66274116282477</v>
      </c>
      <c r="L66" s="231">
        <v>781.4161407389314</v>
      </c>
      <c r="M66" s="231">
        <v>789.32743532247162</v>
      </c>
      <c r="N66" s="231">
        <v>778.84495029910659</v>
      </c>
      <c r="O66" s="231">
        <v>782.22146559004204</v>
      </c>
      <c r="P66" s="231">
        <v>820.27499445265175</v>
      </c>
      <c r="Q66" s="231">
        <v>851.72780558451041</v>
      </c>
      <c r="R66" s="231">
        <v>882.10925038673201</v>
      </c>
      <c r="S66" s="231">
        <v>922.8240943364583</v>
      </c>
      <c r="T66" s="231">
        <v>988.12723872405024</v>
      </c>
      <c r="U66" s="231">
        <v>967.30991204484656</v>
      </c>
      <c r="V66" s="231">
        <v>854.03401229841722</v>
      </c>
      <c r="W66" s="231">
        <v>917.3805242756905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203.97952842455049</v>
      </c>
      <c r="J67" s="231">
        <v>205.88735776890351</v>
      </c>
      <c r="K67" s="231">
        <v>150.66141434993909</v>
      </c>
      <c r="L67" s="231">
        <v>195.52017568219489</v>
      </c>
      <c r="M67" s="231">
        <v>188.63947572948879</v>
      </c>
      <c r="N67" s="231">
        <v>164.58562774420639</v>
      </c>
      <c r="O67" s="231">
        <v>146.06733036223531</v>
      </c>
      <c r="P67" s="231">
        <v>100.5624172548911</v>
      </c>
      <c r="Q67" s="231">
        <v>108.75509066752861</v>
      </c>
      <c r="R67" s="231">
        <v>108.7096407390237</v>
      </c>
      <c r="S67" s="231">
        <v>97.462838350983375</v>
      </c>
      <c r="T67" s="231">
        <v>93.825656298773609</v>
      </c>
      <c r="U67" s="231">
        <v>88.977099057167081</v>
      </c>
      <c r="V67" s="231">
        <v>77.216236049212583</v>
      </c>
      <c r="W67" s="231">
        <v>86.320858011862853</v>
      </c>
      <c r="DA67" s="73" t="s">
        <v>2001</v>
      </c>
    </row>
    <row r="68" spans="1:105" ht="12" customHeight="1" x14ac:dyDescent="0.25">
      <c r="A68" s="60" t="s">
        <v>1913</v>
      </c>
      <c r="B68" s="264">
        <v>144.51765893251911</v>
      </c>
      <c r="C68" s="264">
        <v>140.77484272917471</v>
      </c>
      <c r="D68" s="264">
        <v>145.59588874838499</v>
      </c>
      <c r="E68" s="264">
        <v>145.98307956158109</v>
      </c>
      <c r="F68" s="264">
        <v>155.91657544904419</v>
      </c>
      <c r="G68" s="264">
        <v>141.48190096500821</v>
      </c>
      <c r="H68" s="264">
        <v>159.83478070006851</v>
      </c>
      <c r="I68" s="264">
        <v>148.71153427703479</v>
      </c>
      <c r="J68" s="264">
        <v>129.10663484625411</v>
      </c>
      <c r="K68" s="264">
        <v>110.446372611352</v>
      </c>
      <c r="L68" s="264">
        <v>110.9290877358838</v>
      </c>
      <c r="M68" s="264">
        <v>104.023615470558</v>
      </c>
      <c r="N68" s="264">
        <v>92.57245604723559</v>
      </c>
      <c r="O68" s="264">
        <v>88.740247498737205</v>
      </c>
      <c r="P68" s="264">
        <v>84.441770797923184</v>
      </c>
      <c r="Q68" s="264">
        <v>85.982886805633711</v>
      </c>
      <c r="R68" s="264">
        <v>77.458144056942743</v>
      </c>
      <c r="S68" s="264">
        <v>80.0280666530372</v>
      </c>
      <c r="T68" s="264">
        <v>77.716475227180908</v>
      </c>
      <c r="U68" s="264">
        <v>69.701450740637839</v>
      </c>
      <c r="V68" s="264">
        <v>55.459760954428518</v>
      </c>
      <c r="W68" s="264">
        <v>62.152965454771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178.58726836688561</v>
      </c>
      <c r="C69" s="263">
        <f t="shared" si="3"/>
        <v>167.44250197687393</v>
      </c>
      <c r="D69" s="263">
        <f t="shared" si="3"/>
        <v>167.79088431273325</v>
      </c>
      <c r="E69" s="263">
        <f t="shared" si="3"/>
        <v>164.09790368699481</v>
      </c>
      <c r="F69" s="263">
        <f t="shared" si="3"/>
        <v>172.12455754064069</v>
      </c>
      <c r="G69" s="263">
        <f t="shared" si="3"/>
        <v>152.95427342276025</v>
      </c>
      <c r="H69" s="263">
        <f t="shared" si="3"/>
        <v>177.34974821338437</v>
      </c>
      <c r="I69" s="263">
        <f t="shared" si="3"/>
        <v>201.0189432960284</v>
      </c>
      <c r="J69" s="263">
        <f t="shared" si="3"/>
        <v>190.9475058737292</v>
      </c>
      <c r="K69" s="263">
        <f t="shared" si="3"/>
        <v>155.70621933667732</v>
      </c>
      <c r="L69" s="263">
        <f t="shared" si="3"/>
        <v>174.48187979847827</v>
      </c>
      <c r="M69" s="263">
        <f t="shared" si="3"/>
        <v>171.39477959763681</v>
      </c>
      <c r="N69" s="263">
        <f t="shared" si="3"/>
        <v>162.67337279975646</v>
      </c>
      <c r="O69" s="263">
        <f t="shared" si="3"/>
        <v>159.68343591593759</v>
      </c>
      <c r="P69" s="263">
        <f t="shared" si="3"/>
        <v>157.54460945477541</v>
      </c>
      <c r="Q69" s="263">
        <f t="shared" si="3"/>
        <v>161.57193460677487</v>
      </c>
      <c r="R69" s="263">
        <f t="shared" si="3"/>
        <v>164.92283426726618</v>
      </c>
      <c r="S69" s="263">
        <f t="shared" si="3"/>
        <v>171.76809638709372</v>
      </c>
      <c r="T69" s="263">
        <f t="shared" si="3"/>
        <v>179.08025695082824</v>
      </c>
      <c r="U69" s="263">
        <f t="shared" si="3"/>
        <v>173.85387185323182</v>
      </c>
      <c r="V69" s="263">
        <f t="shared" si="3"/>
        <v>152.02859828234267</v>
      </c>
      <c r="W69" s="263">
        <f t="shared" si="3"/>
        <v>164.6476241395809</v>
      </c>
      <c r="DA69" s="70"/>
    </row>
    <row r="70" spans="1:105" ht="12" customHeight="1" x14ac:dyDescent="0.25">
      <c r="A70" s="60" t="s">
        <v>1916</v>
      </c>
      <c r="B70" s="264">
        <v>144.58066330569841</v>
      </c>
      <c r="C70" s="264">
        <v>135.4757553948985</v>
      </c>
      <c r="D70" s="264">
        <v>135.5788164942937</v>
      </c>
      <c r="E70" s="264">
        <v>132.4898068568705</v>
      </c>
      <c r="F70" s="264">
        <v>138.896381684185</v>
      </c>
      <c r="G70" s="264">
        <v>123.3944709432901</v>
      </c>
      <c r="H70" s="264">
        <v>143.13593331612711</v>
      </c>
      <c r="I70" s="264">
        <v>163.64225338264089</v>
      </c>
      <c r="J70" s="264">
        <v>155.78698289561191</v>
      </c>
      <c r="K70" s="264">
        <v>126.8678636430231</v>
      </c>
      <c r="L70" s="264">
        <v>142.5966826259214</v>
      </c>
      <c r="M70" s="264">
        <v>140.17764569199531</v>
      </c>
      <c r="N70" s="264">
        <v>133.1534481384177</v>
      </c>
      <c r="O70" s="264">
        <v>130.73954516480671</v>
      </c>
      <c r="P70" s="264">
        <v>128.9267623242292</v>
      </c>
      <c r="Q70" s="264">
        <v>132.20524753785509</v>
      </c>
      <c r="R70" s="264">
        <v>135.1915902324418</v>
      </c>
      <c r="S70" s="264">
        <v>140.8290054343791</v>
      </c>
      <c r="T70" s="264">
        <v>146.93348354826989</v>
      </c>
      <c r="U70" s="264">
        <v>142.779560213221</v>
      </c>
      <c r="V70" s="264">
        <v>125.0111813268328</v>
      </c>
      <c r="W70" s="264">
        <v>135.35957927637159</v>
      </c>
      <c r="DA70" s="72" t="s">
        <v>2003</v>
      </c>
    </row>
    <row r="71" spans="1:105" ht="12" customHeight="1" x14ac:dyDescent="0.25">
      <c r="A71" s="64" t="s">
        <v>30</v>
      </c>
      <c r="B71" s="231">
        <v>9.8033499442624592</v>
      </c>
      <c r="C71" s="231">
        <v>8.6533947438601455</v>
      </c>
      <c r="D71" s="231">
        <v>7.714950158845328</v>
      </c>
      <c r="E71" s="231">
        <v>7.3521177447230581</v>
      </c>
      <c r="F71" s="231">
        <v>6.1003038440716946</v>
      </c>
      <c r="G71" s="231">
        <v>5.8994854000657391</v>
      </c>
      <c r="H71" s="231">
        <v>8.2146636776492592</v>
      </c>
      <c r="I71" s="231">
        <v>8.2708792441533969</v>
      </c>
      <c r="J71" s="231">
        <v>7.536589958717494</v>
      </c>
      <c r="K71" s="231">
        <v>6.5163993718863722</v>
      </c>
      <c r="L71" s="231">
        <v>7.316425618465968</v>
      </c>
      <c r="M71" s="231">
        <v>6.419200082679148</v>
      </c>
      <c r="N71" s="231">
        <v>5.7221657466395479</v>
      </c>
      <c r="O71" s="231">
        <v>5.0292548534329509</v>
      </c>
      <c r="P71" s="231">
        <v>5.3233438558048283</v>
      </c>
      <c r="Q71" s="231">
        <v>5.8593053168575926</v>
      </c>
      <c r="R71" s="231">
        <v>5.8729020165792916</v>
      </c>
      <c r="S71" s="231">
        <v>5.5407994042153383</v>
      </c>
      <c r="T71" s="231">
        <v>5.5777207359910843</v>
      </c>
      <c r="U71" s="231">
        <v>5.1547168581318257</v>
      </c>
      <c r="V71" s="231">
        <v>3.952823926139621</v>
      </c>
      <c r="W71" s="231">
        <v>4.0015813986076747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1.140161750713343</v>
      </c>
      <c r="C73" s="231">
        <v>1.183506693195794</v>
      </c>
      <c r="D73" s="231">
        <v>1.3883440084368219</v>
      </c>
      <c r="E73" s="231">
        <v>1.6271993107653879</v>
      </c>
      <c r="F73" s="231">
        <v>1.8557165786341621</v>
      </c>
      <c r="G73" s="231">
        <v>1.8606813048538671</v>
      </c>
      <c r="H73" s="231">
        <v>2.2345322252256921</v>
      </c>
      <c r="I73" s="231">
        <v>2.247908246080927</v>
      </c>
      <c r="J73" s="231">
        <v>2.1179613920021971</v>
      </c>
      <c r="K73" s="231">
        <v>1.474015565338717</v>
      </c>
      <c r="L73" s="231">
        <v>1.8947599038467851</v>
      </c>
      <c r="M73" s="231">
        <v>1.9446683138076599</v>
      </c>
      <c r="N73" s="231">
        <v>1.569930291744722</v>
      </c>
      <c r="O73" s="231">
        <v>1.5783428716329391</v>
      </c>
      <c r="P73" s="231">
        <v>1.4956693123628231</v>
      </c>
      <c r="Q73" s="231">
        <v>1.32963478382691</v>
      </c>
      <c r="R73" s="231">
        <v>1.303044835944086</v>
      </c>
      <c r="S73" s="231">
        <v>1.338879551326295</v>
      </c>
      <c r="T73" s="231">
        <v>1.3008905858669031</v>
      </c>
      <c r="U73" s="231">
        <v>1.0284657736754039</v>
      </c>
      <c r="V73" s="231">
        <v>0.64283096108154725</v>
      </c>
      <c r="W73" s="231">
        <v>0.63274844895020499</v>
      </c>
      <c r="DA73" s="73" t="s">
        <v>2006</v>
      </c>
    </row>
    <row r="74" spans="1:105" ht="12" customHeight="1" x14ac:dyDescent="0.25">
      <c r="A74" s="64" t="s">
        <v>160</v>
      </c>
      <c r="B74" s="231">
        <v>0.28525698334672023</v>
      </c>
      <c r="C74" s="231">
        <v>0.32252985448624771</v>
      </c>
      <c r="D74" s="231">
        <v>0.25120519816632769</v>
      </c>
      <c r="E74" s="231">
        <v>0.25055296877023397</v>
      </c>
      <c r="F74" s="231">
        <v>0.2168591241529837</v>
      </c>
      <c r="G74" s="231">
        <v>0.2177668883800831</v>
      </c>
      <c r="H74" s="231">
        <v>0.25364960336517101</v>
      </c>
      <c r="I74" s="231">
        <v>0.21253858758387489</v>
      </c>
      <c r="J74" s="231">
        <v>0.14032903311856371</v>
      </c>
      <c r="K74" s="231">
        <v>0.18202849552274941</v>
      </c>
      <c r="L74" s="231">
        <v>0.17310743380419441</v>
      </c>
      <c r="M74" s="231">
        <v>0.1018270273280556</v>
      </c>
      <c r="N74" s="231">
        <v>9.7737582622424005E-2</v>
      </c>
      <c r="O74" s="231">
        <v>0.1287451303842567</v>
      </c>
      <c r="P74" s="231">
        <v>9.5388102510024844E-2</v>
      </c>
      <c r="Q74" s="231">
        <v>0.1190959517691409</v>
      </c>
      <c r="R74" s="231">
        <v>0.20116645814973269</v>
      </c>
      <c r="S74" s="231">
        <v>0.4384320735326323</v>
      </c>
      <c r="T74" s="231">
        <v>0.42861311532672208</v>
      </c>
      <c r="U74" s="231">
        <v>0.3431924925435772</v>
      </c>
      <c r="V74" s="231">
        <v>0.1702405084271755</v>
      </c>
      <c r="W74" s="231">
        <v>5.8121293050105972E-2</v>
      </c>
      <c r="DA74" s="73" t="s">
        <v>2007</v>
      </c>
    </row>
    <row r="75" spans="1:105" ht="12" customHeight="1" x14ac:dyDescent="0.25">
      <c r="A75" s="64" t="s">
        <v>70</v>
      </c>
      <c r="B75" s="231">
        <v>7.5897834344340298</v>
      </c>
      <c r="C75" s="231">
        <v>7.2870326111741939</v>
      </c>
      <c r="D75" s="231">
        <v>6.7155460952580759</v>
      </c>
      <c r="E75" s="231">
        <v>6.7221328667815712</v>
      </c>
      <c r="F75" s="231">
        <v>7.3310886272864764</v>
      </c>
      <c r="G75" s="231">
        <v>6.2173346439867796</v>
      </c>
      <c r="H75" s="231">
        <v>6.773024123209777</v>
      </c>
      <c r="I75" s="231">
        <v>4.8332210904937254</v>
      </c>
      <c r="J75" s="231">
        <v>4.5430489145805044</v>
      </c>
      <c r="K75" s="231">
        <v>3.2192626878368</v>
      </c>
      <c r="L75" s="231">
        <v>3.6790748220980558</v>
      </c>
      <c r="M75" s="231">
        <v>3.4685220863551289</v>
      </c>
      <c r="N75" s="231">
        <v>2.9919602629514301</v>
      </c>
      <c r="O75" s="231">
        <v>2.654086309499645</v>
      </c>
      <c r="P75" s="231">
        <v>2.583540187393182</v>
      </c>
      <c r="Q75" s="231">
        <v>2.302888478462362</v>
      </c>
      <c r="R75" s="231">
        <v>3.0599073573072828</v>
      </c>
      <c r="S75" s="231">
        <v>2.8568207015216531</v>
      </c>
      <c r="T75" s="231">
        <v>2.4839096002164132</v>
      </c>
      <c r="U75" s="231">
        <v>2.3427965070564989</v>
      </c>
      <c r="V75" s="231">
        <v>2.1570754189930361</v>
      </c>
      <c r="W75" s="231">
        <v>2.3492095131842272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5.3177624834793553E-2</v>
      </c>
      <c r="T76" s="231">
        <v>0.6748791449317374</v>
      </c>
      <c r="U76" s="231">
        <v>0.6004001619588889</v>
      </c>
      <c r="V76" s="231">
        <v>2.693695140372759E-2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22.37387347716896</v>
      </c>
      <c r="C77" s="231">
        <v>23.251553709834312</v>
      </c>
      <c r="D77" s="231">
        <v>21.24789251572675</v>
      </c>
      <c r="E77" s="231">
        <v>20.410456018511521</v>
      </c>
      <c r="F77" s="231">
        <v>21.300158276772262</v>
      </c>
      <c r="G77" s="231">
        <v>20.686240208990611</v>
      </c>
      <c r="H77" s="231">
        <v>21.949909182882049</v>
      </c>
      <c r="I77" s="231">
        <v>21.72947842081842</v>
      </c>
      <c r="J77" s="231">
        <v>19.375614349524671</v>
      </c>
      <c r="K77" s="231">
        <v>17.09911210548173</v>
      </c>
      <c r="L77" s="231">
        <v>18.723408586977051</v>
      </c>
      <c r="M77" s="231">
        <v>17.316625770839391</v>
      </c>
      <c r="N77" s="231">
        <v>15.762167393065511</v>
      </c>
      <c r="O77" s="231">
        <v>16.057099792307131</v>
      </c>
      <c r="P77" s="231">
        <v>14.98198481599751</v>
      </c>
      <c r="Q77" s="231">
        <v>13.65066116353684</v>
      </c>
      <c r="R77" s="231">
        <v>12.37001941362368</v>
      </c>
      <c r="S77" s="231">
        <v>14.87390602875276</v>
      </c>
      <c r="T77" s="231">
        <v>13.745961439737361</v>
      </c>
      <c r="U77" s="231">
        <v>13.49965614208039</v>
      </c>
      <c r="V77" s="231">
        <v>12.433351873209549</v>
      </c>
      <c r="W77" s="231">
        <v>14.47215998348215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103.3882377157729</v>
      </c>
      <c r="C79" s="231">
        <v>94.777737782347813</v>
      </c>
      <c r="D79" s="231">
        <v>98.260878517860405</v>
      </c>
      <c r="E79" s="231">
        <v>96.127347947318682</v>
      </c>
      <c r="F79" s="231">
        <v>102.09225523326749</v>
      </c>
      <c r="G79" s="231">
        <v>88.512962497013049</v>
      </c>
      <c r="H79" s="231">
        <v>103.7101545037952</v>
      </c>
      <c r="I79" s="231">
        <v>103.2116609120222</v>
      </c>
      <c r="J79" s="231">
        <v>98.720475056288208</v>
      </c>
      <c r="K79" s="231">
        <v>81.288134993005372</v>
      </c>
      <c r="L79" s="231">
        <v>88.63284929677674</v>
      </c>
      <c r="M79" s="231">
        <v>89.530195210187529</v>
      </c>
      <c r="N79" s="231">
        <v>88.341209640407726</v>
      </c>
      <c r="O79" s="231">
        <v>88.724194013685121</v>
      </c>
      <c r="P79" s="231">
        <v>93.040450759675565</v>
      </c>
      <c r="Q79" s="231">
        <v>96.608014985279866</v>
      </c>
      <c r="R79" s="231">
        <v>100.0540584929393</v>
      </c>
      <c r="S79" s="231">
        <v>104.67217736686651</v>
      </c>
      <c r="T79" s="231">
        <v>112.07924698490361</v>
      </c>
      <c r="U79" s="231">
        <v>109.7180224310124</v>
      </c>
      <c r="V79" s="231">
        <v>96.869598617181353</v>
      </c>
      <c r="W79" s="231">
        <v>104.0547353923813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23.13656688148831</v>
      </c>
      <c r="J80" s="231">
        <v>23.352964191380199</v>
      </c>
      <c r="K80" s="231">
        <v>17.088910423951369</v>
      </c>
      <c r="L80" s="231">
        <v>22.177056963952619</v>
      </c>
      <c r="M80" s="231">
        <v>21.396607200798439</v>
      </c>
      <c r="N80" s="231">
        <v>18.668277220986329</v>
      </c>
      <c r="O80" s="231">
        <v>16.567822193864611</v>
      </c>
      <c r="P80" s="231">
        <v>11.4063852904853</v>
      </c>
      <c r="Q80" s="231">
        <v>12.33564685812242</v>
      </c>
      <c r="R80" s="231">
        <v>12.33049165789849</v>
      </c>
      <c r="S80" s="231">
        <v>11.054812683329111</v>
      </c>
      <c r="T80" s="231">
        <v>10.642261941296059</v>
      </c>
      <c r="U80" s="231">
        <v>10.09230984676199</v>
      </c>
      <c r="V80" s="231">
        <v>8.7583230703967754</v>
      </c>
      <c r="W80" s="231">
        <v>9.791023246715902</v>
      </c>
      <c r="DA80" s="73" t="s">
        <v>2013</v>
      </c>
    </row>
    <row r="81" spans="1:105" ht="12" customHeight="1" x14ac:dyDescent="0.25">
      <c r="A81" s="61" t="s">
        <v>1928</v>
      </c>
      <c r="B81" s="265">
        <v>34.006605061187187</v>
      </c>
      <c r="C81" s="265">
        <v>31.966746581975439</v>
      </c>
      <c r="D81" s="265">
        <v>32.212067818439543</v>
      </c>
      <c r="E81" s="265">
        <v>31.60809683012431</v>
      </c>
      <c r="F81" s="265">
        <v>33.228175856455692</v>
      </c>
      <c r="G81" s="265">
        <v>29.55980247947015</v>
      </c>
      <c r="H81" s="265">
        <v>34.213814897257279</v>
      </c>
      <c r="I81" s="265">
        <v>37.376689913387501</v>
      </c>
      <c r="J81" s="265">
        <v>35.160522978117292</v>
      </c>
      <c r="K81" s="265">
        <v>28.838355693654229</v>
      </c>
      <c r="L81" s="265">
        <v>31.885197172556861</v>
      </c>
      <c r="M81" s="265">
        <v>31.2171339056415</v>
      </c>
      <c r="N81" s="265">
        <v>29.51992466133877</v>
      </c>
      <c r="O81" s="265">
        <v>28.94389075113089</v>
      </c>
      <c r="P81" s="265">
        <v>28.61784713054621</v>
      </c>
      <c r="Q81" s="265">
        <v>29.366687068919781</v>
      </c>
      <c r="R81" s="265">
        <v>29.731244034824389</v>
      </c>
      <c r="S81" s="265">
        <v>30.939090952714611</v>
      </c>
      <c r="T81" s="265">
        <v>32.146773402558352</v>
      </c>
      <c r="U81" s="265">
        <v>31.074311640010809</v>
      </c>
      <c r="V81" s="265">
        <v>27.017416955509859</v>
      </c>
      <c r="W81" s="265">
        <v>29.288044863209301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39.370627032958453</v>
      </c>
      <c r="C83" s="225">
        <v>37.092869496197252</v>
      </c>
      <c r="D83" s="225">
        <v>37.546929126938373</v>
      </c>
      <c r="E83" s="225">
        <v>37.459041945350478</v>
      </c>
      <c r="F83" s="225">
        <v>39.064951731342887</v>
      </c>
      <c r="G83" s="225">
        <v>34.73507652220308</v>
      </c>
      <c r="H83" s="225">
        <v>40.519878883656041</v>
      </c>
      <c r="I83" s="225">
        <v>43.928458084518383</v>
      </c>
      <c r="J83" s="225">
        <v>41.006404683190603</v>
      </c>
      <c r="K83" s="225">
        <v>32.536600203807588</v>
      </c>
      <c r="L83" s="225">
        <v>37.306242171355933</v>
      </c>
      <c r="M83" s="225">
        <v>36.97519252945655</v>
      </c>
      <c r="N83" s="225">
        <v>36.108886087080457</v>
      </c>
      <c r="O83" s="225">
        <v>36.637806346720417</v>
      </c>
      <c r="P83" s="225">
        <v>49.122185950077281</v>
      </c>
      <c r="Q83" s="225">
        <v>28.851031883883589</v>
      </c>
      <c r="R83" s="225">
        <v>62.441668856374449</v>
      </c>
      <c r="S83" s="225">
        <v>33.446578347663717</v>
      </c>
      <c r="T83" s="225">
        <v>41.548062247414961</v>
      </c>
      <c r="U83" s="225">
        <v>31.242405747122529</v>
      </c>
      <c r="V83" s="225">
        <v>29.564252251196208</v>
      </c>
      <c r="W83" s="225">
        <v>30.965589021724661</v>
      </c>
      <c r="DA83" s="89" t="s">
        <v>2015</v>
      </c>
    </row>
    <row r="84" spans="1:105" ht="12" customHeight="1" x14ac:dyDescent="0.25">
      <c r="A84" s="55" t="s">
        <v>92</v>
      </c>
      <c r="B84" s="261">
        <v>1.0783870183487589</v>
      </c>
      <c r="C84" s="261">
        <v>1.016303274654262</v>
      </c>
      <c r="D84" s="261">
        <v>1.027390331904825</v>
      </c>
      <c r="E84" s="261">
        <v>1.0244271382855299</v>
      </c>
      <c r="F84" s="261">
        <v>1.0680360670166951</v>
      </c>
      <c r="G84" s="261">
        <v>0.95005023767628494</v>
      </c>
      <c r="H84" s="261">
        <v>1.107929036232975</v>
      </c>
      <c r="I84" s="261">
        <v>1.203133149128456</v>
      </c>
      <c r="J84" s="261">
        <v>1.1241531347924849</v>
      </c>
      <c r="K84" s="261">
        <v>0.8920425943149185</v>
      </c>
      <c r="L84" s="261">
        <v>1.0244062003850569</v>
      </c>
      <c r="M84" s="261">
        <v>1.015506052598228</v>
      </c>
      <c r="N84" s="261">
        <v>0.99243959215238953</v>
      </c>
      <c r="O84" s="261">
        <v>1.005885117005717</v>
      </c>
      <c r="P84" s="261">
        <v>1.332185870679212</v>
      </c>
      <c r="Q84" s="261">
        <v>0.78330077021579514</v>
      </c>
      <c r="R84" s="261">
        <v>1.6821913228075951</v>
      </c>
      <c r="S84" s="261">
        <v>0.90445196124530902</v>
      </c>
      <c r="T84" s="261">
        <v>1.1259205846202669</v>
      </c>
      <c r="U84" s="261">
        <v>0.84938529889453451</v>
      </c>
      <c r="V84" s="261">
        <v>0.80645053446411741</v>
      </c>
      <c r="W84" s="261">
        <v>0.84602090809777231</v>
      </c>
      <c r="DA84" s="67" t="s">
        <v>2016</v>
      </c>
    </row>
    <row r="85" spans="1:105" ht="12" customHeight="1" x14ac:dyDescent="0.25">
      <c r="A85" s="202" t="s">
        <v>93</v>
      </c>
      <c r="B85" s="226">
        <v>0.1194479471375421</v>
      </c>
      <c r="C85" s="226">
        <v>0.112571217717824</v>
      </c>
      <c r="D85" s="226">
        <v>0.1137992798196879</v>
      </c>
      <c r="E85" s="226">
        <v>0.1134710605544581</v>
      </c>
      <c r="F85" s="226">
        <v>0.118301420086958</v>
      </c>
      <c r="G85" s="226">
        <v>0.10523267494607889</v>
      </c>
      <c r="H85" s="226">
        <v>0.1227201799542663</v>
      </c>
      <c r="I85" s="226">
        <v>0.1332654996316385</v>
      </c>
      <c r="J85" s="226">
        <v>0.1245172483852809</v>
      </c>
      <c r="K85" s="226">
        <v>9.8807436325892686E-2</v>
      </c>
      <c r="L85" s="226">
        <v>0.11346874135997</v>
      </c>
      <c r="M85" s="226">
        <v>0.11248291311438779</v>
      </c>
      <c r="N85" s="226">
        <v>0.10992794787361219</v>
      </c>
      <c r="O85" s="226">
        <v>0.11203204678291979</v>
      </c>
      <c r="P85" s="226">
        <v>0.1517600111128766</v>
      </c>
      <c r="Q85" s="226">
        <v>9.0152572758854646E-2</v>
      </c>
      <c r="R85" s="226">
        <v>0.19712984419995491</v>
      </c>
      <c r="S85" s="226">
        <v>0.10630239990199911</v>
      </c>
      <c r="T85" s="226">
        <v>0.13140298666873981</v>
      </c>
      <c r="U85" s="226">
        <v>9.8506854979744388E-2</v>
      </c>
      <c r="V85" s="226">
        <v>9.3001918805207737E-2</v>
      </c>
      <c r="W85" s="226">
        <v>9.7074288899786504E-2</v>
      </c>
      <c r="DA85" s="174" t="s">
        <v>2017</v>
      </c>
    </row>
    <row r="86" spans="1:105" ht="12" customHeight="1" x14ac:dyDescent="0.25">
      <c r="A86" s="202" t="s">
        <v>94</v>
      </c>
      <c r="B86" s="226">
        <v>5.1973200689600736</v>
      </c>
      <c r="C86" s="226">
        <v>4.8981055183679718</v>
      </c>
      <c r="D86" s="226">
        <v>4.9515399386397352</v>
      </c>
      <c r="E86" s="226">
        <v>4.9372587340223451</v>
      </c>
      <c r="F86" s="226">
        <v>5.1474333342575962</v>
      </c>
      <c r="G86" s="226">
        <v>4.5787969279859668</v>
      </c>
      <c r="H86" s="226">
        <v>5.3396987510238807</v>
      </c>
      <c r="I86" s="226">
        <v>5.7985379601205178</v>
      </c>
      <c r="J86" s="226">
        <v>5.4178913030570452</v>
      </c>
      <c r="K86" s="226">
        <v>4.2992272708356563</v>
      </c>
      <c r="L86" s="226">
        <v>4.9371578231540951</v>
      </c>
      <c r="M86" s="226">
        <v>4.8942632816563414</v>
      </c>
      <c r="N86" s="226">
        <v>4.7830937518352243</v>
      </c>
      <c r="O86" s="226">
        <v>4.8417271763116894</v>
      </c>
      <c r="P86" s="226">
        <v>6.4051633135442216</v>
      </c>
      <c r="Q86" s="226">
        <v>3.7623977931483581</v>
      </c>
      <c r="R86" s="226">
        <v>8.0729463091748954</v>
      </c>
      <c r="S86" s="226">
        <v>4.3371659033189136</v>
      </c>
      <c r="T86" s="226">
        <v>5.395479226708062</v>
      </c>
      <c r="U86" s="226">
        <v>4.0678221270580686</v>
      </c>
      <c r="V86" s="226">
        <v>3.8601048067518788</v>
      </c>
      <c r="W86" s="226">
        <v>4.047551086826882</v>
      </c>
      <c r="DA86" s="174" t="s">
        <v>2018</v>
      </c>
    </row>
    <row r="87" spans="1:105" ht="12" customHeight="1" x14ac:dyDescent="0.25">
      <c r="A87" s="202" t="s">
        <v>95</v>
      </c>
      <c r="B87" s="226">
        <v>1.6291334109179769</v>
      </c>
      <c r="C87" s="226">
        <v>1.5353426851334211</v>
      </c>
      <c r="D87" s="226">
        <v>1.5520920479209199</v>
      </c>
      <c r="E87" s="226">
        <v>1.547615512460021</v>
      </c>
      <c r="F87" s="226">
        <v>1.613496092995075</v>
      </c>
      <c r="G87" s="226">
        <v>1.43525335330812</v>
      </c>
      <c r="H87" s="226">
        <v>1.673762924758756</v>
      </c>
      <c r="I87" s="226">
        <v>1.8175890266459309</v>
      </c>
      <c r="J87" s="226">
        <v>1.698272883220417</v>
      </c>
      <c r="K87" s="226">
        <v>1.3476204457520551</v>
      </c>
      <c r="L87" s="226">
        <v>1.54758388129919</v>
      </c>
      <c r="M87" s="226">
        <v>1.534138311318356</v>
      </c>
      <c r="N87" s="226">
        <v>1.4992915070221819</v>
      </c>
      <c r="O87" s="226">
        <v>1.527989010120181</v>
      </c>
      <c r="P87" s="226">
        <v>2.0631960296291281</v>
      </c>
      <c r="Q87" s="226">
        <v>1.229578003484189</v>
      </c>
      <c r="R87" s="226">
        <v>2.680400609448268</v>
      </c>
      <c r="S87" s="226">
        <v>1.4498431784825589</v>
      </c>
      <c r="T87" s="226">
        <v>1.792186479604815</v>
      </c>
      <c r="U87" s="226">
        <v>1.343520859903627</v>
      </c>
      <c r="V87" s="226">
        <v>1.2684398253456881</v>
      </c>
      <c r="W87" s="226">
        <v>1.3239822967040451</v>
      </c>
      <c r="DA87" s="174" t="s">
        <v>2019</v>
      </c>
    </row>
    <row r="88" spans="1:105" ht="12" customHeight="1" x14ac:dyDescent="0.25">
      <c r="A88" s="56" t="s">
        <v>96</v>
      </c>
      <c r="B88" s="262">
        <v>9.5889046460120539</v>
      </c>
      <c r="C88" s="262">
        <v>8.9776209496282693</v>
      </c>
      <c r="D88" s="262">
        <v>9.0923065632497497</v>
      </c>
      <c r="E88" s="262">
        <v>9.0627754179134943</v>
      </c>
      <c r="F88" s="262">
        <v>9.4425883994328572</v>
      </c>
      <c r="G88" s="262">
        <v>8.3602596904950399</v>
      </c>
      <c r="H88" s="262">
        <v>9.7957548362914757</v>
      </c>
      <c r="I88" s="262">
        <v>10.805755750127171</v>
      </c>
      <c r="J88" s="262">
        <v>10.198321365589759</v>
      </c>
      <c r="K88" s="262">
        <v>8.0377219172802405</v>
      </c>
      <c r="L88" s="262">
        <v>9.3567625025847221</v>
      </c>
      <c r="M88" s="262">
        <v>9.3444902658719649</v>
      </c>
      <c r="N88" s="262">
        <v>9.2309111656987142</v>
      </c>
      <c r="O88" s="262">
        <v>9.4521269271204993</v>
      </c>
      <c r="P88" s="262">
        <v>13.15661449721731</v>
      </c>
      <c r="Q88" s="262">
        <v>7.6620509954391416</v>
      </c>
      <c r="R88" s="262">
        <v>17.310367084821419</v>
      </c>
      <c r="S88" s="262">
        <v>9.3123858392545813</v>
      </c>
      <c r="T88" s="262">
        <v>11.66606346400245</v>
      </c>
      <c r="U88" s="262">
        <v>8.9599296269208857</v>
      </c>
      <c r="V88" s="262">
        <v>8.759536172262429</v>
      </c>
      <c r="W88" s="262">
        <v>9.082104121763404</v>
      </c>
      <c r="DA88" s="68" t="s">
        <v>2020</v>
      </c>
    </row>
    <row r="89" spans="1:105" ht="12" customHeight="1" x14ac:dyDescent="0.25">
      <c r="A89" s="37" t="s">
        <v>160</v>
      </c>
      <c r="B89" s="228">
        <v>2.2709261766935929E-2</v>
      </c>
      <c r="C89" s="228">
        <v>2.2947495921513721E-2</v>
      </c>
      <c r="D89" s="228">
        <v>1.708545978372274E-2</v>
      </c>
      <c r="E89" s="228">
        <v>1.633340181527489E-2</v>
      </c>
      <c r="F89" s="228">
        <v>1.3489957775282261E-2</v>
      </c>
      <c r="G89" s="228">
        <v>1.263017914944271E-2</v>
      </c>
      <c r="H89" s="228">
        <v>1.6109860589998241E-2</v>
      </c>
      <c r="I89" s="228">
        <v>2.0755007743654269E-2</v>
      </c>
      <c r="J89" s="228">
        <v>1.6846525994284059E-2</v>
      </c>
      <c r="K89" s="228">
        <v>1.8932813595395781E-2</v>
      </c>
      <c r="L89" s="228">
        <v>2.3272198808889279E-2</v>
      </c>
      <c r="M89" s="228">
        <v>1.5504202605730729E-2</v>
      </c>
      <c r="N89" s="228">
        <v>1.7646041416446E-2</v>
      </c>
      <c r="O89" s="228">
        <v>2.4914963779349202E-2</v>
      </c>
      <c r="P89" s="228">
        <v>2.83498441089177E-2</v>
      </c>
      <c r="Q89" s="228">
        <v>2.1548726806798431E-2</v>
      </c>
      <c r="R89" s="228">
        <v>0.1026514907048213</v>
      </c>
      <c r="S89" s="228">
        <v>0.1114748955875778</v>
      </c>
      <c r="T89" s="228">
        <v>0.15262808456084639</v>
      </c>
      <c r="U89" s="228">
        <v>0.1077446489926496</v>
      </c>
      <c r="V89" s="228">
        <v>6.5344673933885114E-2</v>
      </c>
      <c r="W89" s="228">
        <v>1.9883276665226501E-2</v>
      </c>
      <c r="DA89" s="69" t="s">
        <v>2021</v>
      </c>
    </row>
    <row r="90" spans="1:105" ht="12" customHeight="1" x14ac:dyDescent="0.25">
      <c r="A90" s="37" t="s">
        <v>162</v>
      </c>
      <c r="B90" s="228">
        <v>1.864058860234473</v>
      </c>
      <c r="C90" s="228">
        <v>1.731287015219644</v>
      </c>
      <c r="D90" s="228">
        <v>1.5123963546176009</v>
      </c>
      <c r="E90" s="228">
        <v>1.392456105547994</v>
      </c>
      <c r="F90" s="228">
        <v>1.386651845687191</v>
      </c>
      <c r="G90" s="228">
        <v>1.255598942033693</v>
      </c>
      <c r="H90" s="228">
        <v>1.4589554642445119</v>
      </c>
      <c r="I90" s="228">
        <v>2.2206807306291352</v>
      </c>
      <c r="J90" s="228">
        <v>2.4342771239842849</v>
      </c>
      <c r="K90" s="228">
        <v>1.8612343181873909</v>
      </c>
      <c r="L90" s="228">
        <v>2.6342581191758541</v>
      </c>
      <c r="M90" s="228">
        <v>2.7593154564620179</v>
      </c>
      <c r="N90" s="228">
        <v>2.978196499899664</v>
      </c>
      <c r="O90" s="228">
        <v>3.2519830086157331</v>
      </c>
      <c r="P90" s="228">
        <v>4.659910017044596</v>
      </c>
      <c r="Q90" s="228">
        <v>2.5848182722258279</v>
      </c>
      <c r="R90" s="228">
        <v>6.6058968020969182</v>
      </c>
      <c r="S90" s="228">
        <v>3.9577786617323372</v>
      </c>
      <c r="T90" s="228">
        <v>5.1226635365992026</v>
      </c>
      <c r="U90" s="228">
        <v>4.4353954922530416</v>
      </c>
      <c r="V90" s="228">
        <v>4.9944448836063078</v>
      </c>
      <c r="W90" s="228">
        <v>5.1812882648097878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7.702136524010645</v>
      </c>
      <c r="C93" s="228">
        <v>7.223386438487112</v>
      </c>
      <c r="D93" s="228">
        <v>7.5628247488484259</v>
      </c>
      <c r="E93" s="228">
        <v>7.653985910550225</v>
      </c>
      <c r="F93" s="228">
        <v>8.0424465959703841</v>
      </c>
      <c r="G93" s="228">
        <v>7.0920305693119037</v>
      </c>
      <c r="H93" s="228">
        <v>8.3206895114569654</v>
      </c>
      <c r="I93" s="228">
        <v>8.5643200117543792</v>
      </c>
      <c r="J93" s="228">
        <v>7.7471977156111889</v>
      </c>
      <c r="K93" s="228">
        <v>6.1575547854974539</v>
      </c>
      <c r="L93" s="228">
        <v>6.6992321845999783</v>
      </c>
      <c r="M93" s="228">
        <v>6.5696706068042161</v>
      </c>
      <c r="N93" s="228">
        <v>6.2350686243826052</v>
      </c>
      <c r="O93" s="228">
        <v>6.1752289547254167</v>
      </c>
      <c r="P93" s="228">
        <v>8.4683546360637934</v>
      </c>
      <c r="Q93" s="228">
        <v>5.0556839964065148</v>
      </c>
      <c r="R93" s="228">
        <v>10.60181879201968</v>
      </c>
      <c r="S93" s="228">
        <v>5.2431322819346677</v>
      </c>
      <c r="T93" s="228">
        <v>6.3907718428423976</v>
      </c>
      <c r="U93" s="228">
        <v>4.4167894856751939</v>
      </c>
      <c r="V93" s="228">
        <v>3.699746614722236</v>
      </c>
      <c r="W93" s="228">
        <v>3.8809325802883889</v>
      </c>
      <c r="DA93" s="69" t="s">
        <v>2025</v>
      </c>
    </row>
    <row r="94" spans="1:105" ht="12" customHeight="1" x14ac:dyDescent="0.25">
      <c r="A94" s="132" t="s">
        <v>1941</v>
      </c>
      <c r="B94" s="318">
        <v>21.75743394158204</v>
      </c>
      <c r="C94" s="318">
        <v>20.552925850695502</v>
      </c>
      <c r="D94" s="318">
        <v>20.80980096540344</v>
      </c>
      <c r="E94" s="318">
        <v>20.773494082114631</v>
      </c>
      <c r="F94" s="318">
        <v>21.6750964175537</v>
      </c>
      <c r="G94" s="318">
        <v>19.305483637791589</v>
      </c>
      <c r="H94" s="318">
        <v>22.48001315539469</v>
      </c>
      <c r="I94" s="318">
        <v>24.170176698864669</v>
      </c>
      <c r="J94" s="318">
        <v>22.443248748145621</v>
      </c>
      <c r="K94" s="318">
        <v>17.861180539298839</v>
      </c>
      <c r="L94" s="318">
        <v>20.326863022572891</v>
      </c>
      <c r="M94" s="318">
        <v>20.074311704897269</v>
      </c>
      <c r="N94" s="318">
        <v>19.493222122498342</v>
      </c>
      <c r="O94" s="318">
        <v>19.698046069379419</v>
      </c>
      <c r="P94" s="318">
        <v>26.01326622789454</v>
      </c>
      <c r="Q94" s="318">
        <v>15.32355174883725</v>
      </c>
      <c r="R94" s="318">
        <v>32.498633685922307</v>
      </c>
      <c r="S94" s="318">
        <v>17.336429065460361</v>
      </c>
      <c r="T94" s="318">
        <v>21.437009505810629</v>
      </c>
      <c r="U94" s="318">
        <v>15.92324097936566</v>
      </c>
      <c r="V94" s="318">
        <v>14.77671899356689</v>
      </c>
      <c r="W94" s="318">
        <v>15.56885631943277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1.0000000000000002</v>
      </c>
      <c r="C98" s="234">
        <f t="shared" si="4"/>
        <v>0.99999999999999967</v>
      </c>
      <c r="D98" s="234">
        <f t="shared" si="4"/>
        <v>0.99999999999999978</v>
      </c>
      <c r="E98" s="234">
        <f t="shared" si="4"/>
        <v>0.99999999999999956</v>
      </c>
      <c r="F98" s="234">
        <f t="shared" si="4"/>
        <v>0.99999999999999978</v>
      </c>
      <c r="G98" s="234">
        <f t="shared" si="4"/>
        <v>1</v>
      </c>
      <c r="H98" s="234">
        <f t="shared" si="4"/>
        <v>0.99999999999999967</v>
      </c>
      <c r="I98" s="234">
        <f t="shared" si="4"/>
        <v>1</v>
      </c>
      <c r="J98" s="234">
        <f t="shared" si="4"/>
        <v>0.99999999999999956</v>
      </c>
      <c r="K98" s="234">
        <f t="shared" si="4"/>
        <v>0.99999999999999967</v>
      </c>
      <c r="L98" s="234">
        <f t="shared" si="4"/>
        <v>1.0000000000000002</v>
      </c>
      <c r="M98" s="234">
        <f t="shared" si="4"/>
        <v>0.99999999999999989</v>
      </c>
      <c r="N98" s="234">
        <f t="shared" si="4"/>
        <v>1.0000000000000004</v>
      </c>
      <c r="O98" s="234">
        <f t="shared" si="4"/>
        <v>0.99999999999999978</v>
      </c>
      <c r="P98" s="234">
        <f t="shared" si="4"/>
        <v>1</v>
      </c>
      <c r="Q98" s="234">
        <f t="shared" si="4"/>
        <v>1</v>
      </c>
      <c r="R98" s="234">
        <f t="shared" si="4"/>
        <v>1.0000000000000002</v>
      </c>
      <c r="S98" s="234">
        <f t="shared" si="4"/>
        <v>1.0000000000000002</v>
      </c>
      <c r="T98" s="234">
        <f t="shared" si="4"/>
        <v>1.0000000000000004</v>
      </c>
      <c r="U98" s="234">
        <f t="shared" si="4"/>
        <v>1.0000000000000002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3.8137198948192761E-3</v>
      </c>
      <c r="C99" s="268">
        <f t="shared" si="5"/>
        <v>3.8055748651524882E-3</v>
      </c>
      <c r="D99" s="268">
        <f t="shared" si="5"/>
        <v>3.8085901956139189E-3</v>
      </c>
      <c r="E99" s="268">
        <f t="shared" si="5"/>
        <v>3.8075588656870923E-3</v>
      </c>
      <c r="F99" s="268">
        <f t="shared" si="5"/>
        <v>3.8061365284068247E-3</v>
      </c>
      <c r="G99" s="268">
        <f t="shared" si="5"/>
        <v>3.8001516414563024E-3</v>
      </c>
      <c r="H99" s="268">
        <f t="shared" si="5"/>
        <v>3.8064152124026888E-3</v>
      </c>
      <c r="I99" s="268">
        <f t="shared" si="5"/>
        <v>3.7708993876979908E-3</v>
      </c>
      <c r="J99" s="268">
        <f t="shared" si="5"/>
        <v>3.7733921907394659E-3</v>
      </c>
      <c r="K99" s="268">
        <f t="shared" si="5"/>
        <v>3.7748052713974904E-3</v>
      </c>
      <c r="L99" s="268">
        <f t="shared" si="5"/>
        <v>3.7705644450956289E-3</v>
      </c>
      <c r="M99" s="268">
        <f t="shared" si="5"/>
        <v>3.7756240016345883E-3</v>
      </c>
      <c r="N99" s="268">
        <f t="shared" si="5"/>
        <v>3.7851280109596217E-3</v>
      </c>
      <c r="O99" s="268">
        <f t="shared" si="5"/>
        <v>3.7893356906029871E-3</v>
      </c>
      <c r="P99" s="268">
        <f t="shared" si="5"/>
        <v>3.8094677851671782E-3</v>
      </c>
      <c r="Q99" s="268">
        <f t="shared" si="5"/>
        <v>3.8092066502929752E-3</v>
      </c>
      <c r="R99" s="268">
        <f t="shared" si="5"/>
        <v>3.8143871967321889E-3</v>
      </c>
      <c r="S99" s="268">
        <f t="shared" si="5"/>
        <v>3.8233163854774961E-3</v>
      </c>
      <c r="T99" s="268">
        <f t="shared" si="5"/>
        <v>3.8189397924362706E-3</v>
      </c>
      <c r="U99" s="268">
        <f t="shared" si="5"/>
        <v>3.8375288228790134E-3</v>
      </c>
      <c r="V99" s="268">
        <f t="shared" si="5"/>
        <v>3.839331528445511E-3</v>
      </c>
      <c r="W99" s="268">
        <f t="shared" si="5"/>
        <v>3.8096571655207648E-3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1.3875553929463633E-3</v>
      </c>
      <c r="C100" s="269">
        <f t="shared" si="6"/>
        <v>1.3845919661212291E-3</v>
      </c>
      <c r="D100" s="269">
        <f t="shared" si="6"/>
        <v>1.3856890414593928E-3</v>
      </c>
      <c r="E100" s="269">
        <f t="shared" si="6"/>
        <v>1.385313810073412E-3</v>
      </c>
      <c r="F100" s="269">
        <f t="shared" si="6"/>
        <v>1.3847963174892031E-3</v>
      </c>
      <c r="G100" s="269">
        <f t="shared" si="6"/>
        <v>1.3826188208734558E-3</v>
      </c>
      <c r="H100" s="269">
        <f t="shared" si="6"/>
        <v>1.3848977117950387E-3</v>
      </c>
      <c r="I100" s="269">
        <f t="shared" si="6"/>
        <v>1.3719758991126531E-3</v>
      </c>
      <c r="J100" s="269">
        <f t="shared" si="6"/>
        <v>1.3728828619728388E-3</v>
      </c>
      <c r="K100" s="269">
        <f t="shared" si="6"/>
        <v>1.3733969866966738E-3</v>
      </c>
      <c r="L100" s="269">
        <f t="shared" si="6"/>
        <v>1.3718540360951662E-3</v>
      </c>
      <c r="M100" s="269">
        <f t="shared" si="6"/>
        <v>1.3736948673977183E-3</v>
      </c>
      <c r="N100" s="269">
        <f t="shared" si="6"/>
        <v>1.3771527352425682E-3</v>
      </c>
      <c r="O100" s="269">
        <f t="shared" si="6"/>
        <v>1.3786836260111519E-3</v>
      </c>
      <c r="P100" s="269">
        <f t="shared" si="6"/>
        <v>1.3860083370948887E-3</v>
      </c>
      <c r="Q100" s="269">
        <f t="shared" si="6"/>
        <v>1.389115274393882E-3</v>
      </c>
      <c r="R100" s="269">
        <f t="shared" si="6"/>
        <v>1.3941138664356793E-3</v>
      </c>
      <c r="S100" s="269">
        <f t="shared" si="6"/>
        <v>1.3910469085094909E-3</v>
      </c>
      <c r="T100" s="269">
        <f t="shared" si="6"/>
        <v>1.397449126539051E-3</v>
      </c>
      <c r="U100" s="269">
        <f t="shared" si="6"/>
        <v>1.3962178556968245E-3</v>
      </c>
      <c r="V100" s="269">
        <f t="shared" si="6"/>
        <v>1.3968737386404265E-3</v>
      </c>
      <c r="W100" s="269">
        <f t="shared" si="6"/>
        <v>1.4006978235613947E-3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4.3610512629474532E-2</v>
      </c>
      <c r="C101" s="269">
        <f t="shared" si="7"/>
        <v>4.3517372879060927E-2</v>
      </c>
      <c r="D101" s="269">
        <f t="shared" si="7"/>
        <v>4.3551853677545597E-2</v>
      </c>
      <c r="E101" s="269">
        <f t="shared" si="7"/>
        <v>4.3540060250644975E-2</v>
      </c>
      <c r="F101" s="269">
        <f t="shared" si="7"/>
        <v>4.352379559051385E-2</v>
      </c>
      <c r="G101" s="269">
        <f t="shared" si="7"/>
        <v>4.3455357426427317E-2</v>
      </c>
      <c r="H101" s="269">
        <f t="shared" si="7"/>
        <v>4.352698238772406E-2</v>
      </c>
      <c r="I101" s="269">
        <f t="shared" si="7"/>
        <v>4.3120853105934262E-2</v>
      </c>
      <c r="J101" s="269">
        <f t="shared" si="7"/>
        <v>4.3149358717652277E-2</v>
      </c>
      <c r="K101" s="269">
        <f t="shared" si="7"/>
        <v>4.3165517526789515E-2</v>
      </c>
      <c r="L101" s="269">
        <f t="shared" si="7"/>
        <v>4.311702298232966E-2</v>
      </c>
      <c r="M101" s="269">
        <f t="shared" si="7"/>
        <v>4.3174879841361584E-2</v>
      </c>
      <c r="N101" s="269">
        <f t="shared" si="7"/>
        <v>4.3283559747104808E-2</v>
      </c>
      <c r="O101" s="269">
        <f t="shared" si="7"/>
        <v>4.3331675254087119E-2</v>
      </c>
      <c r="P101" s="269">
        <f t="shared" si="7"/>
        <v>4.3561889058053721E-2</v>
      </c>
      <c r="Q101" s="269">
        <f t="shared" si="7"/>
        <v>4.3430288056131812E-2</v>
      </c>
      <c r="R101" s="269">
        <f t="shared" si="7"/>
        <v>4.3377301234517197E-2</v>
      </c>
      <c r="S101" s="269">
        <f t="shared" si="7"/>
        <v>4.3720250074434093E-2</v>
      </c>
      <c r="T101" s="269">
        <f t="shared" si="7"/>
        <v>4.3545571885470293E-2</v>
      </c>
      <c r="U101" s="269">
        <f t="shared" si="7"/>
        <v>4.3882771627639025E-2</v>
      </c>
      <c r="V101" s="269">
        <f t="shared" si="7"/>
        <v>4.3903385861521718E-2</v>
      </c>
      <c r="W101" s="269">
        <f t="shared" si="7"/>
        <v>4.344184305784466E-2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1.5307891351454387E-2</v>
      </c>
      <c r="C102" s="269">
        <f t="shared" si="8"/>
        <v>1.5275198014598963E-2</v>
      </c>
      <c r="D102" s="269">
        <f t="shared" si="8"/>
        <v>1.5287301250380653E-2</v>
      </c>
      <c r="E102" s="269">
        <f t="shared" si="8"/>
        <v>1.5283161594899187E-2</v>
      </c>
      <c r="F102" s="269">
        <f t="shared" si="8"/>
        <v>1.5277452474892492E-2</v>
      </c>
      <c r="G102" s="269">
        <f t="shared" si="8"/>
        <v>1.5253429735489469E-2</v>
      </c>
      <c r="H102" s="269">
        <f t="shared" si="8"/>
        <v>1.5278571084661361E-2</v>
      </c>
      <c r="I102" s="269">
        <f t="shared" si="8"/>
        <v>1.5136014105955244E-2</v>
      </c>
      <c r="J102" s="269">
        <f t="shared" si="8"/>
        <v>1.514601996877997E-2</v>
      </c>
      <c r="K102" s="269">
        <f t="shared" si="8"/>
        <v>1.5151691933628064E-2</v>
      </c>
      <c r="L102" s="269">
        <f t="shared" si="8"/>
        <v>1.5134669679750039E-2</v>
      </c>
      <c r="M102" s="269">
        <f t="shared" si="8"/>
        <v>1.5154978235155518E-2</v>
      </c>
      <c r="N102" s="269">
        <f t="shared" si="8"/>
        <v>1.5193126380840903E-2</v>
      </c>
      <c r="O102" s="269">
        <f t="shared" si="8"/>
        <v>1.5210015587337127E-2</v>
      </c>
      <c r="P102" s="269">
        <f t="shared" si="8"/>
        <v>1.5290823807333698E-2</v>
      </c>
      <c r="Q102" s="269">
        <f t="shared" si="8"/>
        <v>1.5325100391065443E-2</v>
      </c>
      <c r="R102" s="269">
        <f t="shared" si="8"/>
        <v>1.5380246228323591E-2</v>
      </c>
      <c r="S102" s="269">
        <f t="shared" si="8"/>
        <v>1.5346410707988893E-2</v>
      </c>
      <c r="T102" s="269">
        <f t="shared" si="8"/>
        <v>1.5417041731804604E-2</v>
      </c>
      <c r="U102" s="269">
        <f t="shared" si="8"/>
        <v>1.5403458014446123E-2</v>
      </c>
      <c r="V102" s="269">
        <f t="shared" si="8"/>
        <v>1.5410693894823196E-2</v>
      </c>
      <c r="W102" s="269">
        <f t="shared" si="8"/>
        <v>1.5452882247653293E-2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1.5073142318309335E-2</v>
      </c>
      <c r="C103" s="270">
        <f t="shared" si="9"/>
        <v>1.5297221403628656E-2</v>
      </c>
      <c r="D103" s="270">
        <f t="shared" si="9"/>
        <v>1.5602601094623983E-2</v>
      </c>
      <c r="E103" s="270">
        <f t="shared" si="9"/>
        <v>1.5816628253639147E-2</v>
      </c>
      <c r="F103" s="270">
        <f t="shared" si="9"/>
        <v>1.5966661586310056E-2</v>
      </c>
      <c r="G103" s="270">
        <f t="shared" si="9"/>
        <v>1.6070263184856798E-2</v>
      </c>
      <c r="H103" s="270">
        <f t="shared" si="9"/>
        <v>1.5922076892128326E-2</v>
      </c>
      <c r="I103" s="270">
        <f t="shared" si="9"/>
        <v>1.4404278099375216E-2</v>
      </c>
      <c r="J103" s="270">
        <f t="shared" si="9"/>
        <v>1.3795939261489636E-2</v>
      </c>
      <c r="K103" s="270">
        <f t="shared" si="9"/>
        <v>1.4107516944074239E-2</v>
      </c>
      <c r="L103" s="270">
        <f t="shared" si="9"/>
        <v>1.3402649383324316E-2</v>
      </c>
      <c r="M103" s="270">
        <f t="shared" si="9"/>
        <v>1.3128711824382583E-2</v>
      </c>
      <c r="N103" s="270">
        <f t="shared" si="9"/>
        <v>1.2770662598385572E-2</v>
      </c>
      <c r="O103" s="270">
        <f t="shared" si="9"/>
        <v>1.2666757012969166E-2</v>
      </c>
      <c r="P103" s="270">
        <f t="shared" si="9"/>
        <v>1.2484450463301279E-2</v>
      </c>
      <c r="Q103" s="270">
        <f t="shared" si="9"/>
        <v>1.2424235743024379E-2</v>
      </c>
      <c r="R103" s="270">
        <f t="shared" si="9"/>
        <v>1.1753428624499202E-2</v>
      </c>
      <c r="S103" s="270">
        <f t="shared" si="9"/>
        <v>1.1855589700795177E-2</v>
      </c>
      <c r="T103" s="270">
        <f t="shared" si="9"/>
        <v>1.150112409526351E-2</v>
      </c>
      <c r="U103" s="270">
        <f t="shared" si="9"/>
        <v>1.123899403062052E-2</v>
      </c>
      <c r="V103" s="270">
        <f t="shared" si="9"/>
        <v>1.1058892259888703E-2</v>
      </c>
      <c r="W103" s="270">
        <f t="shared" si="9"/>
        <v>1.1283343165329807E-2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2.8012462125207138E-2</v>
      </c>
      <c r="C104" s="271">
        <f t="shared" si="10"/>
        <v>2.8683606243014796E-2</v>
      </c>
      <c r="D104" s="271">
        <f t="shared" si="10"/>
        <v>2.9248235458380161E-2</v>
      </c>
      <c r="E104" s="271">
        <f t="shared" si="10"/>
        <v>2.9694160311783988E-2</v>
      </c>
      <c r="F104" s="271">
        <f t="shared" si="10"/>
        <v>3.0018771027991081E-2</v>
      </c>
      <c r="G104" s="271">
        <f t="shared" si="10"/>
        <v>3.0394339931576107E-2</v>
      </c>
      <c r="H104" s="271">
        <f t="shared" si="10"/>
        <v>2.9927275364696439E-2</v>
      </c>
      <c r="I104" s="271">
        <f t="shared" si="10"/>
        <v>2.6389124693710183E-2</v>
      </c>
      <c r="J104" s="271">
        <f t="shared" si="10"/>
        <v>2.4866640308318307E-2</v>
      </c>
      <c r="K104" s="271">
        <f t="shared" si="10"/>
        <v>2.5676544279254265E-2</v>
      </c>
      <c r="L104" s="271">
        <f t="shared" si="10"/>
        <v>2.3847574810516119E-2</v>
      </c>
      <c r="M104" s="271">
        <f t="shared" si="10"/>
        <v>2.3100212342420247E-2</v>
      </c>
      <c r="N104" s="271">
        <f t="shared" si="10"/>
        <v>2.2088249533612898E-2</v>
      </c>
      <c r="O104" s="271">
        <f t="shared" si="10"/>
        <v>2.1723595556086966E-2</v>
      </c>
      <c r="P104" s="271">
        <f t="shared" si="10"/>
        <v>2.1186877969296056E-2</v>
      </c>
      <c r="Q104" s="271">
        <f t="shared" si="10"/>
        <v>2.1055513020845264E-2</v>
      </c>
      <c r="R104" s="271">
        <f t="shared" si="10"/>
        <v>1.9192929173114388E-2</v>
      </c>
      <c r="S104" s="271">
        <f t="shared" si="10"/>
        <v>1.9124940969017269E-2</v>
      </c>
      <c r="T104" s="271">
        <f t="shared" si="10"/>
        <v>1.8072841633633145E-2</v>
      </c>
      <c r="U104" s="271">
        <f t="shared" si="10"/>
        <v>1.7065036345809848E-2</v>
      </c>
      <c r="V104" s="271">
        <f t="shared" si="10"/>
        <v>1.5844412674155095E-2</v>
      </c>
      <c r="W104" s="271">
        <f t="shared" si="10"/>
        <v>1.6169603247758495E-2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0.83091336510165958</v>
      </c>
      <c r="C105" s="271">
        <f t="shared" si="11"/>
        <v>0.82867248242475566</v>
      </c>
      <c r="D105" s="271">
        <f t="shared" si="11"/>
        <v>0.82650447440961705</v>
      </c>
      <c r="E105" s="271">
        <f t="shared" si="11"/>
        <v>0.824876785030069</v>
      </c>
      <c r="F105" s="271">
        <f t="shared" si="11"/>
        <v>0.82370896840153252</v>
      </c>
      <c r="G105" s="271">
        <f t="shared" si="11"/>
        <v>0.82250076504579128</v>
      </c>
      <c r="H105" s="271">
        <f t="shared" si="11"/>
        <v>0.82404248314619877</v>
      </c>
      <c r="I105" s="271">
        <f t="shared" si="11"/>
        <v>0.83751156151452599</v>
      </c>
      <c r="J105" s="271">
        <f t="shared" si="11"/>
        <v>0.8429637405499556</v>
      </c>
      <c r="K105" s="271">
        <f t="shared" si="11"/>
        <v>0.84002937035694392</v>
      </c>
      <c r="L105" s="271">
        <f t="shared" si="11"/>
        <v>0.84667482050177889</v>
      </c>
      <c r="M105" s="271">
        <f t="shared" si="11"/>
        <v>0.84926202703824838</v>
      </c>
      <c r="N105" s="271">
        <f t="shared" si="11"/>
        <v>0.85270774082238043</v>
      </c>
      <c r="O105" s="271">
        <f t="shared" si="11"/>
        <v>0.85391110146036164</v>
      </c>
      <c r="P105" s="271">
        <f t="shared" si="11"/>
        <v>0.85547729083260915</v>
      </c>
      <c r="Q105" s="271">
        <f t="shared" si="11"/>
        <v>0.8559454509187352</v>
      </c>
      <c r="R105" s="271">
        <f t="shared" si="11"/>
        <v>0.86249513759074425</v>
      </c>
      <c r="S105" s="271">
        <f t="shared" si="11"/>
        <v>0.86249020647962171</v>
      </c>
      <c r="T105" s="271">
        <f t="shared" si="11"/>
        <v>0.86609271098530816</v>
      </c>
      <c r="U105" s="271">
        <f t="shared" si="11"/>
        <v>0.86947821784857393</v>
      </c>
      <c r="V105" s="271">
        <f t="shared" si="11"/>
        <v>0.87354507168658457</v>
      </c>
      <c r="W105" s="271">
        <f t="shared" si="11"/>
        <v>0.87234502629001842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0.56829653267784386</v>
      </c>
      <c r="C106" s="320">
        <f t="shared" si="12"/>
        <v>0.55976367389649306</v>
      </c>
      <c r="D106" s="320">
        <f t="shared" si="12"/>
        <v>0.55230226698730411</v>
      </c>
      <c r="E106" s="320">
        <f t="shared" si="12"/>
        <v>0.54649403210709524</v>
      </c>
      <c r="F106" s="320">
        <f t="shared" si="12"/>
        <v>0.54228299001411728</v>
      </c>
      <c r="G106" s="320">
        <f t="shared" si="12"/>
        <v>0.53755382818726649</v>
      </c>
      <c r="H106" s="320">
        <f t="shared" si="12"/>
        <v>0.54347427660217085</v>
      </c>
      <c r="I106" s="320">
        <f t="shared" si="12"/>
        <v>0.59011351751099406</v>
      </c>
      <c r="J106" s="320">
        <f t="shared" si="12"/>
        <v>0.60983898765947253</v>
      </c>
      <c r="K106" s="320">
        <f t="shared" si="12"/>
        <v>0.59931176773893635</v>
      </c>
      <c r="L106" s="320">
        <f t="shared" si="12"/>
        <v>0.62310380665319121</v>
      </c>
      <c r="M106" s="320">
        <f t="shared" si="12"/>
        <v>0.63269753632805958</v>
      </c>
      <c r="N106" s="320">
        <f t="shared" si="12"/>
        <v>0.64563040144476025</v>
      </c>
      <c r="O106" s="320">
        <f t="shared" si="12"/>
        <v>0.6502523931220473</v>
      </c>
      <c r="P106" s="320">
        <f t="shared" si="12"/>
        <v>0.65685030987045945</v>
      </c>
      <c r="Q106" s="320">
        <f t="shared" si="12"/>
        <v>0.65855001634831167</v>
      </c>
      <c r="R106" s="320">
        <f t="shared" si="12"/>
        <v>0.68256142659279762</v>
      </c>
      <c r="S106" s="320">
        <f t="shared" si="12"/>
        <v>0.6831938848950857</v>
      </c>
      <c r="T106" s="320">
        <f t="shared" si="12"/>
        <v>0.6966598206699981</v>
      </c>
      <c r="U106" s="320">
        <f t="shared" si="12"/>
        <v>0.70949350210660722</v>
      </c>
      <c r="V106" s="320">
        <f t="shared" si="12"/>
        <v>0.72500370286638116</v>
      </c>
      <c r="W106" s="320">
        <f t="shared" si="12"/>
        <v>0.72075499584228309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0.26261683242381573</v>
      </c>
      <c r="C107" s="320">
        <f t="shared" si="13"/>
        <v>0.2689088085282626</v>
      </c>
      <c r="D107" s="320">
        <f t="shared" si="13"/>
        <v>0.27420220742231283</v>
      </c>
      <c r="E107" s="320">
        <f t="shared" si="13"/>
        <v>0.27838275292297376</v>
      </c>
      <c r="F107" s="320">
        <f t="shared" si="13"/>
        <v>0.28142597838741512</v>
      </c>
      <c r="G107" s="320">
        <f t="shared" si="13"/>
        <v>0.28494693685852479</v>
      </c>
      <c r="H107" s="320">
        <f t="shared" si="13"/>
        <v>0.28056820654402792</v>
      </c>
      <c r="I107" s="320">
        <f t="shared" si="13"/>
        <v>0.24739804400353194</v>
      </c>
      <c r="J107" s="320">
        <f t="shared" si="13"/>
        <v>0.23312475289048321</v>
      </c>
      <c r="K107" s="320">
        <f t="shared" si="13"/>
        <v>0.24071760261800759</v>
      </c>
      <c r="L107" s="320">
        <f t="shared" si="13"/>
        <v>0.22357101384858771</v>
      </c>
      <c r="M107" s="320">
        <f t="shared" si="13"/>
        <v>0.21656449071018888</v>
      </c>
      <c r="N107" s="320">
        <f t="shared" si="13"/>
        <v>0.20707733937762013</v>
      </c>
      <c r="O107" s="320">
        <f t="shared" si="13"/>
        <v>0.20365870833831445</v>
      </c>
      <c r="P107" s="320">
        <f t="shared" si="13"/>
        <v>0.1986269809621497</v>
      </c>
      <c r="Q107" s="320">
        <f t="shared" si="13"/>
        <v>0.19739543457042352</v>
      </c>
      <c r="R107" s="320">
        <f t="shared" si="13"/>
        <v>0.17993371099794667</v>
      </c>
      <c r="S107" s="320">
        <f t="shared" si="13"/>
        <v>0.17929632158453612</v>
      </c>
      <c r="T107" s="320">
        <f t="shared" si="13"/>
        <v>0.16943289031531</v>
      </c>
      <c r="U107" s="320">
        <f t="shared" si="13"/>
        <v>0.15998471574196665</v>
      </c>
      <c r="V107" s="320">
        <f t="shared" si="13"/>
        <v>0.14854136882020344</v>
      </c>
      <c r="W107" s="320">
        <f t="shared" si="13"/>
        <v>0.15159003044773534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6.1881351186129564E-2</v>
      </c>
      <c r="C108" s="321">
        <f t="shared" si="14"/>
        <v>6.3363952203666959E-2</v>
      </c>
      <c r="D108" s="321">
        <f t="shared" si="14"/>
        <v>6.4611254872379231E-2</v>
      </c>
      <c r="E108" s="321">
        <f t="shared" si="14"/>
        <v>6.5596331883202769E-2</v>
      </c>
      <c r="F108" s="321">
        <f t="shared" si="14"/>
        <v>6.6313418072863894E-2</v>
      </c>
      <c r="G108" s="321">
        <f t="shared" si="14"/>
        <v>6.7143074213529316E-2</v>
      </c>
      <c r="H108" s="321">
        <f t="shared" si="14"/>
        <v>6.6111298200393007E-2</v>
      </c>
      <c r="I108" s="321">
        <f t="shared" si="14"/>
        <v>5.8295293193688452E-2</v>
      </c>
      <c r="J108" s="321">
        <f t="shared" si="14"/>
        <v>5.4932026141091349E-2</v>
      </c>
      <c r="K108" s="321">
        <f t="shared" si="14"/>
        <v>5.6721156701215504E-2</v>
      </c>
      <c r="L108" s="321">
        <f t="shared" si="14"/>
        <v>5.2680844161110407E-2</v>
      </c>
      <c r="M108" s="321">
        <f t="shared" si="14"/>
        <v>5.1029871849399271E-2</v>
      </c>
      <c r="N108" s="321">
        <f t="shared" si="14"/>
        <v>4.879438017147357E-2</v>
      </c>
      <c r="O108" s="321">
        <f t="shared" si="14"/>
        <v>4.7988835812543554E-2</v>
      </c>
      <c r="P108" s="321">
        <f t="shared" si="14"/>
        <v>4.680319174714407E-2</v>
      </c>
      <c r="Q108" s="321">
        <f t="shared" si="14"/>
        <v>4.6621089945511049E-2</v>
      </c>
      <c r="R108" s="321">
        <f t="shared" si="14"/>
        <v>4.2592456085633647E-2</v>
      </c>
      <c r="S108" s="321">
        <f t="shared" si="14"/>
        <v>4.2248238774156059E-2</v>
      </c>
      <c r="T108" s="321">
        <f t="shared" si="14"/>
        <v>4.0154320749545433E-2</v>
      </c>
      <c r="U108" s="321">
        <f t="shared" si="14"/>
        <v>3.7697775454335065E-2</v>
      </c>
      <c r="V108" s="321">
        <f t="shared" si="14"/>
        <v>3.5001338355940881E-2</v>
      </c>
      <c r="W108" s="321">
        <f t="shared" si="14"/>
        <v>3.6096947002313126E-2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0.99999999999999967</v>
      </c>
      <c r="C110" s="234">
        <f t="shared" si="15"/>
        <v>0.99999999999999989</v>
      </c>
      <c r="D110" s="234">
        <f t="shared" si="15"/>
        <v>1</v>
      </c>
      <c r="E110" s="234">
        <f t="shared" si="15"/>
        <v>1.0000000000000002</v>
      </c>
      <c r="F110" s="234">
        <f t="shared" si="15"/>
        <v>0.99999999999999978</v>
      </c>
      <c r="G110" s="234">
        <f t="shared" si="15"/>
        <v>1.0000000000000004</v>
      </c>
      <c r="H110" s="234">
        <f t="shared" si="15"/>
        <v>0.99999999999999989</v>
      </c>
      <c r="I110" s="234">
        <f t="shared" si="15"/>
        <v>1.0000000000000002</v>
      </c>
      <c r="J110" s="234">
        <f t="shared" si="15"/>
        <v>1</v>
      </c>
      <c r="K110" s="234">
        <f t="shared" si="15"/>
        <v>0.99999999999999989</v>
      </c>
      <c r="L110" s="234">
        <f t="shared" si="15"/>
        <v>1</v>
      </c>
      <c r="M110" s="234">
        <f t="shared" si="15"/>
        <v>0.99999999999999978</v>
      </c>
      <c r="N110" s="234">
        <f t="shared" si="15"/>
        <v>0.99999999999999989</v>
      </c>
      <c r="O110" s="234">
        <f t="shared" si="15"/>
        <v>1</v>
      </c>
      <c r="P110" s="234">
        <f t="shared" si="15"/>
        <v>0.99999999999999978</v>
      </c>
      <c r="Q110" s="234">
        <f t="shared" si="15"/>
        <v>0.99999999999999944</v>
      </c>
      <c r="R110" s="234">
        <f t="shared" si="15"/>
        <v>1.0000000000000002</v>
      </c>
      <c r="S110" s="234">
        <f t="shared" si="15"/>
        <v>0.99999999999999989</v>
      </c>
      <c r="T110" s="234">
        <f t="shared" si="15"/>
        <v>0.99999999999999956</v>
      </c>
      <c r="U110" s="234">
        <f t="shared" si="15"/>
        <v>1</v>
      </c>
      <c r="V110" s="234">
        <f t="shared" si="15"/>
        <v>0.99999999999999967</v>
      </c>
      <c r="W110" s="234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3.6624477468699037E-3</v>
      </c>
      <c r="C111" s="301">
        <f t="shared" si="16"/>
        <v>3.654738959894435E-3</v>
      </c>
      <c r="D111" s="301">
        <f t="shared" si="16"/>
        <v>3.6615978664864624E-3</v>
      </c>
      <c r="E111" s="301">
        <f t="shared" si="16"/>
        <v>3.6624226028194877E-3</v>
      </c>
      <c r="F111" s="301">
        <f t="shared" si="16"/>
        <v>3.6621047256375412E-3</v>
      </c>
      <c r="G111" s="301">
        <f t="shared" si="16"/>
        <v>3.6556919339404402E-3</v>
      </c>
      <c r="H111" s="301">
        <f t="shared" si="16"/>
        <v>3.6620253427892234E-3</v>
      </c>
      <c r="I111" s="301">
        <f t="shared" si="16"/>
        <v>3.6059097488702735E-3</v>
      </c>
      <c r="J111" s="301">
        <f t="shared" si="16"/>
        <v>3.6038962876609971E-3</v>
      </c>
      <c r="K111" s="301">
        <f t="shared" si="16"/>
        <v>3.6079415220581796E-3</v>
      </c>
      <c r="L111" s="301">
        <f t="shared" si="16"/>
        <v>3.5969473087262859E-3</v>
      </c>
      <c r="M111" s="301">
        <f t="shared" si="16"/>
        <v>3.6005418679828744E-3</v>
      </c>
      <c r="N111" s="301">
        <f t="shared" si="16"/>
        <v>3.608113558503137E-3</v>
      </c>
      <c r="O111" s="301">
        <f t="shared" si="16"/>
        <v>3.611308819883606E-3</v>
      </c>
      <c r="P111" s="301">
        <f t="shared" si="16"/>
        <v>3.6319003595011987E-3</v>
      </c>
      <c r="Q111" s="301">
        <f t="shared" si="16"/>
        <v>3.6367239640297875E-3</v>
      </c>
      <c r="R111" s="301">
        <f t="shared" si="16"/>
        <v>3.6412672914260735E-3</v>
      </c>
      <c r="S111" s="301">
        <f t="shared" si="16"/>
        <v>3.6395864099421681E-3</v>
      </c>
      <c r="T111" s="301">
        <f t="shared" si="16"/>
        <v>3.6440531379968123E-3</v>
      </c>
      <c r="U111" s="301">
        <f t="shared" si="16"/>
        <v>3.6475985076208249E-3</v>
      </c>
      <c r="V111" s="301">
        <f t="shared" si="16"/>
        <v>3.6456509392067109E-3</v>
      </c>
      <c r="W111" s="301">
        <f t="shared" si="16"/>
        <v>3.641622500079802E-3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1.3508121353373575E-3</v>
      </c>
      <c r="C112" s="235">
        <f t="shared" si="17"/>
        <v>1.3479689212589883E-3</v>
      </c>
      <c r="D112" s="235">
        <f t="shared" si="17"/>
        <v>1.3504986759203545E-3</v>
      </c>
      <c r="E112" s="235">
        <f t="shared" si="17"/>
        <v>1.350802861515372E-3</v>
      </c>
      <c r="F112" s="235">
        <f t="shared" si="17"/>
        <v>1.3506856196092497E-3</v>
      </c>
      <c r="G112" s="235">
        <f t="shared" si="17"/>
        <v>1.3483204044732143E-3</v>
      </c>
      <c r="H112" s="235">
        <f t="shared" si="17"/>
        <v>1.3506563410168278E-3</v>
      </c>
      <c r="I112" s="235">
        <f t="shared" si="17"/>
        <v>1.3299593562442358E-3</v>
      </c>
      <c r="J112" s="235">
        <f t="shared" si="17"/>
        <v>1.329216736001299E-3</v>
      </c>
      <c r="K112" s="235">
        <f t="shared" si="17"/>
        <v>1.330708730451915E-3</v>
      </c>
      <c r="L112" s="235">
        <f t="shared" si="17"/>
        <v>1.3266537601660171E-3</v>
      </c>
      <c r="M112" s="235">
        <f t="shared" si="17"/>
        <v>1.3279795331464339E-3</v>
      </c>
      <c r="N112" s="235">
        <f t="shared" si="17"/>
        <v>1.3307721822561804E-3</v>
      </c>
      <c r="O112" s="235">
        <f t="shared" si="17"/>
        <v>1.3319506831240774E-3</v>
      </c>
      <c r="P112" s="235">
        <f t="shared" si="17"/>
        <v>1.3395454130760605E-3</v>
      </c>
      <c r="Q112" s="235">
        <f t="shared" si="17"/>
        <v>1.3413244919827428E-3</v>
      </c>
      <c r="R112" s="235">
        <f t="shared" si="17"/>
        <v>1.3430001969226869E-3</v>
      </c>
      <c r="S112" s="235">
        <f t="shared" si="17"/>
        <v>1.3423802412909744E-3</v>
      </c>
      <c r="T112" s="235">
        <f t="shared" si="17"/>
        <v>1.3460144305125147E-3</v>
      </c>
      <c r="U112" s="235">
        <f t="shared" si="17"/>
        <v>1.3453353247547836E-3</v>
      </c>
      <c r="V112" s="235">
        <f t="shared" si="17"/>
        <v>1.3446170075991505E-3</v>
      </c>
      <c r="W112" s="235">
        <f t="shared" si="17"/>
        <v>1.3431312077092411E-3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2.6350314780468016E-2</v>
      </c>
      <c r="C113" s="235">
        <f t="shared" si="18"/>
        <v>2.6294852156174543E-2</v>
      </c>
      <c r="D113" s="235">
        <f t="shared" si="18"/>
        <v>2.6344200122409473E-2</v>
      </c>
      <c r="E113" s="235">
        <f t="shared" si="18"/>
        <v>2.6350133875868386E-2</v>
      </c>
      <c r="F113" s="235">
        <f t="shared" si="18"/>
        <v>2.6347846836056569E-2</v>
      </c>
      <c r="G113" s="235">
        <f t="shared" si="18"/>
        <v>2.6301708545077646E-2</v>
      </c>
      <c r="H113" s="235">
        <f t="shared" si="18"/>
        <v>2.6347275698067479E-2</v>
      </c>
      <c r="I113" s="235">
        <f t="shared" si="18"/>
        <v>2.594353927203355E-2</v>
      </c>
      <c r="J113" s="235">
        <f t="shared" si="18"/>
        <v>2.5929052966608957E-2</v>
      </c>
      <c r="K113" s="235">
        <f t="shared" si="18"/>
        <v>2.5958157327160628E-2</v>
      </c>
      <c r="L113" s="235">
        <f t="shared" si="18"/>
        <v>2.5879056954382178E-2</v>
      </c>
      <c r="M113" s="235">
        <f t="shared" si="18"/>
        <v>2.590491882995135E-2</v>
      </c>
      <c r="N113" s="235">
        <f t="shared" si="18"/>
        <v>2.5959395082561291E-2</v>
      </c>
      <c r="O113" s="235">
        <f t="shared" si="18"/>
        <v>2.5982384118583224E-2</v>
      </c>
      <c r="P113" s="235">
        <f t="shared" si="18"/>
        <v>2.6130534642014386E-2</v>
      </c>
      <c r="Q113" s="235">
        <f t="shared" si="18"/>
        <v>2.6165239163823177E-2</v>
      </c>
      <c r="R113" s="235">
        <f t="shared" si="18"/>
        <v>2.6197927167944245E-2</v>
      </c>
      <c r="S113" s="235">
        <f t="shared" si="18"/>
        <v>2.6185833683130037E-2</v>
      </c>
      <c r="T113" s="235">
        <f t="shared" si="18"/>
        <v>2.6143695816174928E-2</v>
      </c>
      <c r="U113" s="235">
        <f t="shared" si="18"/>
        <v>2.6243478545385043E-2</v>
      </c>
      <c r="V113" s="235">
        <f t="shared" si="18"/>
        <v>2.6229466320688535E-2</v>
      </c>
      <c r="W113" s="235">
        <f t="shared" si="18"/>
        <v>2.6200482797535531E-2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1.4711559646559586E-2</v>
      </c>
      <c r="C114" s="235">
        <f t="shared" si="19"/>
        <v>1.468059448685481E-2</v>
      </c>
      <c r="D114" s="235">
        <f t="shared" si="19"/>
        <v>1.470814579145022E-2</v>
      </c>
      <c r="E114" s="235">
        <f t="shared" si="19"/>
        <v>1.4711458646293361E-2</v>
      </c>
      <c r="F114" s="235">
        <f t="shared" si="19"/>
        <v>1.471018177643864E-2</v>
      </c>
      <c r="G114" s="235">
        <f t="shared" si="19"/>
        <v>1.4684422455330644E-2</v>
      </c>
      <c r="H114" s="235">
        <f t="shared" si="19"/>
        <v>1.4709862906221604E-2</v>
      </c>
      <c r="I114" s="235">
        <f t="shared" si="19"/>
        <v>1.4484454118411236E-2</v>
      </c>
      <c r="J114" s="235">
        <f t="shared" si="19"/>
        <v>1.4476366315738377E-2</v>
      </c>
      <c r="K114" s="235">
        <f t="shared" si="19"/>
        <v>1.4492615477837506E-2</v>
      </c>
      <c r="L114" s="235">
        <f t="shared" si="19"/>
        <v>1.4448453202665834E-2</v>
      </c>
      <c r="M114" s="235">
        <f t="shared" si="19"/>
        <v>1.4462892063384485E-2</v>
      </c>
      <c r="N114" s="235">
        <f t="shared" si="19"/>
        <v>1.4493306525081405E-2</v>
      </c>
      <c r="O114" s="235">
        <f t="shared" si="19"/>
        <v>1.4506141459975775E-2</v>
      </c>
      <c r="P114" s="235">
        <f t="shared" si="19"/>
        <v>1.4588854903070655E-2</v>
      </c>
      <c r="Q114" s="235">
        <f t="shared" si="19"/>
        <v>1.4608230673221752E-2</v>
      </c>
      <c r="R114" s="235">
        <f t="shared" si="19"/>
        <v>1.4626480607856705E-2</v>
      </c>
      <c r="S114" s="235">
        <f t="shared" si="19"/>
        <v>1.4619728733176612E-2</v>
      </c>
      <c r="T114" s="235">
        <f t="shared" si="19"/>
        <v>1.4659308323928685E-2</v>
      </c>
      <c r="U114" s="235">
        <f t="shared" si="19"/>
        <v>1.4651912251151537E-2</v>
      </c>
      <c r="V114" s="235">
        <f t="shared" si="19"/>
        <v>1.4644089130967921E-2</v>
      </c>
      <c r="W114" s="235">
        <f t="shared" si="19"/>
        <v>1.4627907433208898E-2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1.4302561374830111E-2</v>
      </c>
      <c r="C115" s="302">
        <f t="shared" si="20"/>
        <v>1.4658650877249961E-2</v>
      </c>
      <c r="D115" s="302">
        <f t="shared" si="20"/>
        <v>1.5077547793548933E-2</v>
      </c>
      <c r="E115" s="302">
        <f t="shared" si="20"/>
        <v>1.5386778905979224E-2</v>
      </c>
      <c r="F115" s="302">
        <f t="shared" si="20"/>
        <v>1.5608816845654312E-2</v>
      </c>
      <c r="G115" s="302">
        <f t="shared" si="20"/>
        <v>1.5799067247502598E-2</v>
      </c>
      <c r="H115" s="302">
        <f t="shared" si="20"/>
        <v>1.5543753352992427E-2</v>
      </c>
      <c r="I115" s="302">
        <f t="shared" si="20"/>
        <v>1.3373879544735021E-2</v>
      </c>
      <c r="J115" s="302">
        <f t="shared" si="20"/>
        <v>1.253810511359164E-2</v>
      </c>
      <c r="K115" s="302">
        <f t="shared" si="20"/>
        <v>1.2965422859012449E-2</v>
      </c>
      <c r="L115" s="302">
        <f t="shared" si="20"/>
        <v>1.2010720828366159E-2</v>
      </c>
      <c r="M115" s="302">
        <f t="shared" si="20"/>
        <v>1.1645151724339909E-2</v>
      </c>
      <c r="N115" s="302">
        <f t="shared" si="20"/>
        <v>1.1172004336325321E-2</v>
      </c>
      <c r="O115" s="302">
        <f t="shared" si="20"/>
        <v>1.1025398876958291E-2</v>
      </c>
      <c r="P115" s="302">
        <f t="shared" si="20"/>
        <v>1.0784226201527677E-2</v>
      </c>
      <c r="Q115" s="302">
        <f t="shared" si="20"/>
        <v>1.0705215071949152E-2</v>
      </c>
      <c r="R115" s="302">
        <f t="shared" si="20"/>
        <v>9.8759569087257318E-3</v>
      </c>
      <c r="S115" s="302">
        <f t="shared" si="20"/>
        <v>9.9664867487822134E-3</v>
      </c>
      <c r="T115" s="302">
        <f t="shared" si="20"/>
        <v>9.5334620630747775E-3</v>
      </c>
      <c r="U115" s="302">
        <f t="shared" si="20"/>
        <v>9.2023718509209596E-3</v>
      </c>
      <c r="V115" s="302">
        <f t="shared" si="20"/>
        <v>8.9202486246117187E-3</v>
      </c>
      <c r="W115" s="302">
        <f t="shared" si="20"/>
        <v>9.1132745304146837E-3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6.0506681774675684E-2</v>
      </c>
      <c r="C116" s="303">
        <f t="shared" si="21"/>
        <v>6.169970451014864E-2</v>
      </c>
      <c r="D116" s="303">
        <f t="shared" si="21"/>
        <v>6.2714359432627861E-2</v>
      </c>
      <c r="E116" s="303">
        <f t="shared" si="21"/>
        <v>6.3530352975495849E-2</v>
      </c>
      <c r="F116" s="303">
        <f t="shared" si="21"/>
        <v>6.4131754575237801E-2</v>
      </c>
      <c r="G116" s="303">
        <f t="shared" si="21"/>
        <v>6.4838384321073583E-2</v>
      </c>
      <c r="H116" s="303">
        <f t="shared" si="21"/>
        <v>6.3961745885507182E-2</v>
      </c>
      <c r="I116" s="303">
        <f t="shared" si="21"/>
        <v>5.7807765920360327E-2</v>
      </c>
      <c r="J116" s="303">
        <f t="shared" si="21"/>
        <v>5.5314110626282526E-2</v>
      </c>
      <c r="K116" s="303">
        <f t="shared" si="21"/>
        <v>5.6621999315685519E-2</v>
      </c>
      <c r="L116" s="303">
        <f t="shared" si="21"/>
        <v>5.3705759815271675E-2</v>
      </c>
      <c r="M116" s="303">
        <f t="shared" si="21"/>
        <v>5.2547844947949722E-2</v>
      </c>
      <c r="N116" s="303">
        <f t="shared" si="21"/>
        <v>5.1012860474723636E-2</v>
      </c>
      <c r="O116" s="303">
        <f t="shared" si="21"/>
        <v>5.0466606642607242E-2</v>
      </c>
      <c r="P116" s="303">
        <f t="shared" si="21"/>
        <v>4.9659526749063924E-2</v>
      </c>
      <c r="Q116" s="303">
        <f t="shared" si="21"/>
        <v>4.9504393412312483E-2</v>
      </c>
      <c r="R116" s="303">
        <f t="shared" si="21"/>
        <v>4.6899376711036091E-2</v>
      </c>
      <c r="S116" s="303">
        <f t="shared" si="21"/>
        <v>4.6734403340896867E-2</v>
      </c>
      <c r="T116" s="303">
        <f t="shared" si="21"/>
        <v>4.5386767780673722E-2</v>
      </c>
      <c r="U116" s="303">
        <f t="shared" si="21"/>
        <v>4.3965338622123741E-2</v>
      </c>
      <c r="V116" s="303">
        <f t="shared" si="21"/>
        <v>4.2395715660967927E-2</v>
      </c>
      <c r="W116" s="303">
        <f t="shared" si="21"/>
        <v>4.2944877281596128E-2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2.2079200609846552E-2</v>
      </c>
      <c r="C117" s="304">
        <f t="shared" si="22"/>
        <v>2.1962636771725125E-2</v>
      </c>
      <c r="D117" s="304">
        <f t="shared" si="22"/>
        <v>2.185288866891804E-2</v>
      </c>
      <c r="E117" s="304">
        <f t="shared" si="22"/>
        <v>2.1767950869911054E-2</v>
      </c>
      <c r="F117" s="304">
        <f t="shared" si="22"/>
        <v>2.1706018302529453E-2</v>
      </c>
      <c r="G117" s="304">
        <f t="shared" si="22"/>
        <v>2.1638578938647308E-2</v>
      </c>
      <c r="H117" s="304">
        <f t="shared" si="22"/>
        <v>2.1723684726933094E-2</v>
      </c>
      <c r="I117" s="304">
        <f t="shared" si="22"/>
        <v>2.2385893817218571E-2</v>
      </c>
      <c r="J117" s="304">
        <f t="shared" si="22"/>
        <v>2.2641911985634335E-2</v>
      </c>
      <c r="K117" s="304">
        <f t="shared" si="22"/>
        <v>2.2506377319387434E-2</v>
      </c>
      <c r="L117" s="304">
        <f t="shared" si="22"/>
        <v>2.2809689020541382E-2</v>
      </c>
      <c r="M117" s="304">
        <f t="shared" si="22"/>
        <v>2.2925487147419401E-2</v>
      </c>
      <c r="N117" s="304">
        <f t="shared" si="22"/>
        <v>2.3077159057136091E-2</v>
      </c>
      <c r="O117" s="304">
        <f t="shared" si="22"/>
        <v>2.313021454723397E-2</v>
      </c>
      <c r="P117" s="304">
        <f t="shared" si="22"/>
        <v>2.3200909789622692E-2</v>
      </c>
      <c r="Q117" s="304">
        <f t="shared" si="22"/>
        <v>2.3215019333117516E-2</v>
      </c>
      <c r="R117" s="304">
        <f t="shared" si="22"/>
        <v>2.3477623192169814E-2</v>
      </c>
      <c r="S117" s="304">
        <f t="shared" si="22"/>
        <v>2.3491003569402417E-2</v>
      </c>
      <c r="T117" s="304">
        <f t="shared" si="22"/>
        <v>2.3627143109238989E-2</v>
      </c>
      <c r="U117" s="304">
        <f t="shared" si="22"/>
        <v>2.3764929237040114E-2</v>
      </c>
      <c r="V117" s="304">
        <f t="shared" si="22"/>
        <v>2.3919114120788589E-2</v>
      </c>
      <c r="W117" s="304">
        <f t="shared" si="22"/>
        <v>2.3864839148345959E-2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3.8427481164829129E-2</v>
      </c>
      <c r="C118" s="304">
        <f t="shared" si="23"/>
        <v>3.9737067738423511E-2</v>
      </c>
      <c r="D118" s="304">
        <f t="shared" si="23"/>
        <v>4.0861470763709815E-2</v>
      </c>
      <c r="E118" s="304">
        <f t="shared" si="23"/>
        <v>4.1762402105584788E-2</v>
      </c>
      <c r="F118" s="304">
        <f t="shared" si="23"/>
        <v>4.2425736272708355E-2</v>
      </c>
      <c r="G118" s="304">
        <f t="shared" si="23"/>
        <v>4.3199805382426265E-2</v>
      </c>
      <c r="H118" s="304">
        <f t="shared" si="23"/>
        <v>4.2238061158574085E-2</v>
      </c>
      <c r="I118" s="304">
        <f t="shared" si="23"/>
        <v>3.5421872103141752E-2</v>
      </c>
      <c r="J118" s="304">
        <f t="shared" si="23"/>
        <v>3.2672198640648187E-2</v>
      </c>
      <c r="K118" s="304">
        <f t="shared" si="23"/>
        <v>3.4115621996298084E-2</v>
      </c>
      <c r="L118" s="304">
        <f t="shared" si="23"/>
        <v>3.0896070794730293E-2</v>
      </c>
      <c r="M118" s="304">
        <f t="shared" si="23"/>
        <v>2.9622357800530318E-2</v>
      </c>
      <c r="N118" s="304">
        <f t="shared" si="23"/>
        <v>2.7935701417587541E-2</v>
      </c>
      <c r="O118" s="304">
        <f t="shared" si="23"/>
        <v>2.7336392095373262E-2</v>
      </c>
      <c r="P118" s="304">
        <f t="shared" si="23"/>
        <v>2.6458616959441232E-2</v>
      </c>
      <c r="Q118" s="304">
        <f t="shared" si="23"/>
        <v>2.6289374079194971E-2</v>
      </c>
      <c r="R118" s="304">
        <f t="shared" si="23"/>
        <v>2.3421753518866276E-2</v>
      </c>
      <c r="S118" s="304">
        <f t="shared" si="23"/>
        <v>2.324339977149445E-2</v>
      </c>
      <c r="T118" s="304">
        <f t="shared" si="23"/>
        <v>2.1759624671434729E-2</v>
      </c>
      <c r="U118" s="304">
        <f t="shared" si="23"/>
        <v>2.0200409385083624E-2</v>
      </c>
      <c r="V118" s="304">
        <f t="shared" si="23"/>
        <v>1.8476601540179338E-2</v>
      </c>
      <c r="W118" s="304">
        <f t="shared" si="23"/>
        <v>1.9080038133250168E-2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0.78085470872818374</v>
      </c>
      <c r="C119" s="303">
        <f t="shared" si="24"/>
        <v>0.77986193187243258</v>
      </c>
      <c r="D119" s="303">
        <f t="shared" si="24"/>
        <v>0.77870246701651069</v>
      </c>
      <c r="E119" s="303">
        <f t="shared" si="24"/>
        <v>0.77786867928001679</v>
      </c>
      <c r="F119" s="303">
        <f t="shared" si="24"/>
        <v>0.77727400214961362</v>
      </c>
      <c r="G119" s="303">
        <f t="shared" si="24"/>
        <v>0.77673353959680291</v>
      </c>
      <c r="H119" s="303">
        <f t="shared" si="24"/>
        <v>0.77744682746785276</v>
      </c>
      <c r="I119" s="303">
        <f t="shared" si="24"/>
        <v>0.78437742412231093</v>
      </c>
      <c r="J119" s="303">
        <f t="shared" si="24"/>
        <v>0.7868200520836226</v>
      </c>
      <c r="K119" s="303">
        <f t="shared" si="24"/>
        <v>0.78550161187932355</v>
      </c>
      <c r="L119" s="303">
        <f t="shared" si="24"/>
        <v>0.78847421868112022</v>
      </c>
      <c r="M119" s="303">
        <f t="shared" si="24"/>
        <v>0.78951690372297367</v>
      </c>
      <c r="N119" s="303">
        <f t="shared" si="24"/>
        <v>0.7908446330200124</v>
      </c>
      <c r="O119" s="303">
        <f t="shared" si="24"/>
        <v>0.79128981469516191</v>
      </c>
      <c r="P119" s="303">
        <f t="shared" si="24"/>
        <v>0.7917191073849752</v>
      </c>
      <c r="Q119" s="303">
        <f t="shared" si="24"/>
        <v>0.79181709000580747</v>
      </c>
      <c r="R119" s="303">
        <f t="shared" si="24"/>
        <v>0.79422485051798042</v>
      </c>
      <c r="S119" s="303">
        <f t="shared" si="24"/>
        <v>0.79428081888404478</v>
      </c>
      <c r="T119" s="303">
        <f t="shared" si="24"/>
        <v>0.79553497557661479</v>
      </c>
      <c r="U119" s="303">
        <f t="shared" si="24"/>
        <v>0.79668533236175532</v>
      </c>
      <c r="V119" s="303">
        <f t="shared" si="24"/>
        <v>0.79801601052504778</v>
      </c>
      <c r="W119" s="303">
        <f t="shared" si="24"/>
        <v>0.79754063263513075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0.70133931348924339</v>
      </c>
      <c r="C120" s="304">
        <f t="shared" si="25"/>
        <v>0.69763669745479839</v>
      </c>
      <c r="D120" s="304">
        <f t="shared" si="25"/>
        <v>0.69415058124798512</v>
      </c>
      <c r="E120" s="304">
        <f t="shared" si="25"/>
        <v>0.69145255704423358</v>
      </c>
      <c r="F120" s="304">
        <f t="shared" si="25"/>
        <v>0.68948528725681801</v>
      </c>
      <c r="G120" s="304">
        <f t="shared" si="25"/>
        <v>0.68734309569820895</v>
      </c>
      <c r="H120" s="304">
        <f t="shared" si="25"/>
        <v>0.69004645603199333</v>
      </c>
      <c r="I120" s="304">
        <f t="shared" si="25"/>
        <v>0.7110813330175314</v>
      </c>
      <c r="J120" s="304">
        <f t="shared" si="25"/>
        <v>0.71921367483779652</v>
      </c>
      <c r="K120" s="304">
        <f t="shared" si="25"/>
        <v>0.71490845602760045</v>
      </c>
      <c r="L120" s="304">
        <f t="shared" si="25"/>
        <v>0.72454306300543203</v>
      </c>
      <c r="M120" s="304">
        <f t="shared" si="25"/>
        <v>0.72822135644743946</v>
      </c>
      <c r="N120" s="304">
        <f t="shared" si="25"/>
        <v>0.73303917005020491</v>
      </c>
      <c r="O120" s="304">
        <f t="shared" si="25"/>
        <v>0.73472446208860831</v>
      </c>
      <c r="P120" s="304">
        <f t="shared" si="25"/>
        <v>0.73697007567036787</v>
      </c>
      <c r="Q120" s="304">
        <f t="shared" si="25"/>
        <v>0.73741826116961517</v>
      </c>
      <c r="R120" s="304">
        <f t="shared" si="25"/>
        <v>0.74575979551598215</v>
      </c>
      <c r="S120" s="304">
        <f t="shared" si="25"/>
        <v>0.74618481926337077</v>
      </c>
      <c r="T120" s="304">
        <f t="shared" si="25"/>
        <v>0.75050925170523797</v>
      </c>
      <c r="U120" s="304">
        <f t="shared" si="25"/>
        <v>0.75488598752950942</v>
      </c>
      <c r="V120" s="304">
        <f t="shared" si="25"/>
        <v>0.75978362501328434</v>
      </c>
      <c r="W120" s="304">
        <f t="shared" si="25"/>
        <v>0.7580595964768716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7.9515395238940509E-2</v>
      </c>
      <c r="C121" s="304">
        <f t="shared" si="26"/>
        <v>8.2225234417634185E-2</v>
      </c>
      <c r="D121" s="304">
        <f t="shared" si="26"/>
        <v>8.4551885768525514E-2</v>
      </c>
      <c r="E121" s="304">
        <f t="shared" si="26"/>
        <v>8.6416122235783321E-2</v>
      </c>
      <c r="F121" s="304">
        <f t="shared" si="26"/>
        <v>8.7788714892795688E-2</v>
      </c>
      <c r="G121" s="304">
        <f t="shared" si="26"/>
        <v>8.9390443898593977E-2</v>
      </c>
      <c r="H121" s="304">
        <f t="shared" si="26"/>
        <v>8.7400371435859492E-2</v>
      </c>
      <c r="I121" s="304">
        <f t="shared" si="26"/>
        <v>7.329609110477954E-2</v>
      </c>
      <c r="J121" s="304">
        <f t="shared" si="26"/>
        <v>6.7606377245826091E-2</v>
      </c>
      <c r="K121" s="304">
        <f t="shared" si="26"/>
        <v>7.0593155851723016E-2</v>
      </c>
      <c r="L121" s="304">
        <f t="shared" si="26"/>
        <v>6.3931155675688134E-2</v>
      </c>
      <c r="M121" s="304">
        <f t="shared" si="26"/>
        <v>6.1295547275534094E-2</v>
      </c>
      <c r="N121" s="304">
        <f t="shared" si="26"/>
        <v>5.7805462969807438E-2</v>
      </c>
      <c r="O121" s="304">
        <f t="shared" si="26"/>
        <v>5.6565352606553571E-2</v>
      </c>
      <c r="P121" s="304">
        <f t="shared" si="26"/>
        <v>5.4749031714607301E-2</v>
      </c>
      <c r="Q121" s="304">
        <f t="shared" si="26"/>
        <v>5.4398828836192355E-2</v>
      </c>
      <c r="R121" s="304">
        <f t="shared" si="26"/>
        <v>4.8465055001998276E-2</v>
      </c>
      <c r="S121" s="304">
        <f t="shared" si="26"/>
        <v>4.8095999620674013E-2</v>
      </c>
      <c r="T121" s="304">
        <f t="shared" si="26"/>
        <v>4.5025723871376898E-2</v>
      </c>
      <c r="U121" s="304">
        <f t="shared" si="26"/>
        <v>4.1799344832245906E-2</v>
      </c>
      <c r="V121" s="304">
        <f t="shared" si="26"/>
        <v>3.8232385511763479E-2</v>
      </c>
      <c r="W121" s="304">
        <f t="shared" si="26"/>
        <v>3.9481036158259215E-2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9.8260913813075126E-2</v>
      </c>
      <c r="C122" s="303">
        <f t="shared" si="27"/>
        <v>9.7801558215985865E-2</v>
      </c>
      <c r="D122" s="303">
        <f t="shared" si="27"/>
        <v>9.7441183301046133E-2</v>
      </c>
      <c r="E122" s="303">
        <f t="shared" si="27"/>
        <v>9.7139370852011603E-2</v>
      </c>
      <c r="F122" s="303">
        <f t="shared" si="27"/>
        <v>9.6914607471751929E-2</v>
      </c>
      <c r="G122" s="303">
        <f t="shared" si="27"/>
        <v>9.6638865495799503E-2</v>
      </c>
      <c r="H122" s="303">
        <f t="shared" si="27"/>
        <v>9.6977853005552422E-2</v>
      </c>
      <c r="I122" s="303">
        <f t="shared" si="27"/>
        <v>9.9077067917034703E-2</v>
      </c>
      <c r="J122" s="303">
        <f t="shared" si="27"/>
        <v>9.9989199870493553E-2</v>
      </c>
      <c r="K122" s="303">
        <f t="shared" si="27"/>
        <v>9.9521542888470219E-2</v>
      </c>
      <c r="L122" s="303">
        <f t="shared" si="27"/>
        <v>0.10055818944930175</v>
      </c>
      <c r="M122" s="303">
        <f t="shared" si="27"/>
        <v>0.1009937673102715</v>
      </c>
      <c r="N122" s="303">
        <f t="shared" si="27"/>
        <v>0.10157891482053651</v>
      </c>
      <c r="O122" s="303">
        <f t="shared" si="27"/>
        <v>0.10178639470370585</v>
      </c>
      <c r="P122" s="303">
        <f t="shared" si="27"/>
        <v>0.10214630434677074</v>
      </c>
      <c r="Q122" s="303">
        <f t="shared" si="27"/>
        <v>0.10222178321687289</v>
      </c>
      <c r="R122" s="303">
        <f t="shared" si="27"/>
        <v>0.10319114059810826</v>
      </c>
      <c r="S122" s="303">
        <f t="shared" si="27"/>
        <v>0.10323076195873619</v>
      </c>
      <c r="T122" s="303">
        <f t="shared" si="27"/>
        <v>0.10375172287102323</v>
      </c>
      <c r="U122" s="303">
        <f t="shared" si="27"/>
        <v>0.10425863253628784</v>
      </c>
      <c r="V122" s="303">
        <f t="shared" si="27"/>
        <v>0.10480420179090982</v>
      </c>
      <c r="W122" s="303">
        <f t="shared" si="27"/>
        <v>0.10458807161432514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7.9550061020770488E-2</v>
      </c>
      <c r="C123" s="304">
        <f t="shared" si="28"/>
        <v>7.9130088368715337E-2</v>
      </c>
      <c r="D123" s="304">
        <f t="shared" si="28"/>
        <v>7.8734672410072162E-2</v>
      </c>
      <c r="E123" s="304">
        <f t="shared" si="28"/>
        <v>7.8428646516591136E-2</v>
      </c>
      <c r="F123" s="304">
        <f t="shared" si="28"/>
        <v>7.8205507119407394E-2</v>
      </c>
      <c r="G123" s="304">
        <f t="shared" si="28"/>
        <v>7.7962527058361389E-2</v>
      </c>
      <c r="H123" s="304">
        <f t="shared" si="28"/>
        <v>7.8269158207332296E-2</v>
      </c>
      <c r="I123" s="304">
        <f t="shared" si="28"/>
        <v>8.0655058606154975E-2</v>
      </c>
      <c r="J123" s="304">
        <f t="shared" si="28"/>
        <v>8.1577477007064719E-2</v>
      </c>
      <c r="K123" s="304">
        <f t="shared" si="28"/>
        <v>8.108915357720449E-2</v>
      </c>
      <c r="L123" s="304">
        <f t="shared" si="28"/>
        <v>8.2181967794597424E-2</v>
      </c>
      <c r="M123" s="304">
        <f t="shared" si="28"/>
        <v>8.2599181634084348E-2</v>
      </c>
      <c r="N123" s="304">
        <f t="shared" si="28"/>
        <v>8.3145646602916595E-2</v>
      </c>
      <c r="O123" s="304">
        <f t="shared" si="28"/>
        <v>8.333680241282812E-2</v>
      </c>
      <c r="P123" s="304">
        <f t="shared" si="28"/>
        <v>8.3591513212610963E-2</v>
      </c>
      <c r="Q123" s="304">
        <f t="shared" si="28"/>
        <v>8.3642349067849661E-2</v>
      </c>
      <c r="R123" s="304">
        <f t="shared" si="28"/>
        <v>8.4588495324729243E-2</v>
      </c>
      <c r="S123" s="304">
        <f t="shared" si="28"/>
        <v>8.4636704036817278E-2</v>
      </c>
      <c r="T123" s="304">
        <f t="shared" si="28"/>
        <v>8.5127206790640259E-2</v>
      </c>
      <c r="U123" s="304">
        <f t="shared" si="28"/>
        <v>8.5623642104041359E-2</v>
      </c>
      <c r="V123" s="304">
        <f t="shared" si="28"/>
        <v>8.6179161170488128E-2</v>
      </c>
      <c r="W123" s="304">
        <f t="shared" si="28"/>
        <v>8.5983611637422741E-2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1.8710852792304632E-2</v>
      </c>
      <c r="C124" s="305">
        <f t="shared" si="29"/>
        <v>1.8671469847270535E-2</v>
      </c>
      <c r="D124" s="305">
        <f t="shared" si="29"/>
        <v>1.8706510890973964E-2</v>
      </c>
      <c r="E124" s="305">
        <f t="shared" si="29"/>
        <v>1.8710724335420467E-2</v>
      </c>
      <c r="F124" s="305">
        <f t="shared" si="29"/>
        <v>1.8709100352344535E-2</v>
      </c>
      <c r="G124" s="305">
        <f t="shared" si="29"/>
        <v>1.8676338437438114E-2</v>
      </c>
      <c r="H124" s="305">
        <f t="shared" si="29"/>
        <v>1.8708694798220144E-2</v>
      </c>
      <c r="I124" s="305">
        <f t="shared" si="29"/>
        <v>1.8422009310879728E-2</v>
      </c>
      <c r="J124" s="305">
        <f t="shared" si="29"/>
        <v>1.841172286342883E-2</v>
      </c>
      <c r="K124" s="305">
        <f t="shared" si="29"/>
        <v>1.8432389311265732E-2</v>
      </c>
      <c r="L124" s="305">
        <f t="shared" si="29"/>
        <v>1.8376221654704327E-2</v>
      </c>
      <c r="M124" s="305">
        <f t="shared" si="29"/>
        <v>1.8394585676187156E-2</v>
      </c>
      <c r="N124" s="305">
        <f t="shared" si="29"/>
        <v>1.8433268217619907E-2</v>
      </c>
      <c r="O124" s="305">
        <f t="shared" si="29"/>
        <v>1.8449592290877729E-2</v>
      </c>
      <c r="P124" s="305">
        <f t="shared" si="29"/>
        <v>1.8554791134159788E-2</v>
      </c>
      <c r="Q124" s="305">
        <f t="shared" si="29"/>
        <v>1.8579434149023237E-2</v>
      </c>
      <c r="R124" s="305">
        <f t="shared" si="29"/>
        <v>1.8602645273379022E-2</v>
      </c>
      <c r="S124" s="305">
        <f t="shared" si="29"/>
        <v>1.859405792191891E-2</v>
      </c>
      <c r="T124" s="305">
        <f t="shared" si="29"/>
        <v>1.8624516080382968E-2</v>
      </c>
      <c r="U124" s="305">
        <f t="shared" si="29"/>
        <v>1.8634990432246468E-2</v>
      </c>
      <c r="V124" s="305">
        <f t="shared" si="29"/>
        <v>1.8625040620421692E-2</v>
      </c>
      <c r="W124" s="305">
        <f t="shared" si="29"/>
        <v>1.8604459976902396E-2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1</v>
      </c>
      <c r="D126" s="234">
        <f t="shared" si="30"/>
        <v>0.99999999999999956</v>
      </c>
      <c r="E126" s="234">
        <f t="shared" si="30"/>
        <v>1</v>
      </c>
      <c r="F126" s="234">
        <f t="shared" si="30"/>
        <v>0.99999999999999989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1.0000000000000004</v>
      </c>
      <c r="L126" s="234">
        <f t="shared" si="30"/>
        <v>0.99999999999999978</v>
      </c>
      <c r="M126" s="234">
        <f t="shared" si="30"/>
        <v>1</v>
      </c>
      <c r="N126" s="234">
        <f t="shared" si="30"/>
        <v>1.0000000000000002</v>
      </c>
      <c r="O126" s="234">
        <f t="shared" si="30"/>
        <v>1.0000000000000002</v>
      </c>
      <c r="P126" s="234">
        <f t="shared" si="30"/>
        <v>1</v>
      </c>
      <c r="Q126" s="234">
        <f t="shared" si="30"/>
        <v>1</v>
      </c>
      <c r="R126" s="234">
        <f t="shared" si="30"/>
        <v>0.99999999999999978</v>
      </c>
      <c r="S126" s="234">
        <f t="shared" si="30"/>
        <v>1.0000000000000002</v>
      </c>
      <c r="T126" s="234">
        <f t="shared" si="30"/>
        <v>1</v>
      </c>
      <c r="U126" s="234">
        <f t="shared" si="30"/>
        <v>0.99999999999999978</v>
      </c>
      <c r="V126" s="234">
        <f t="shared" si="30"/>
        <v>1.0000000000000002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2.739064880643139E-2</v>
      </c>
      <c r="C127" s="301">
        <f t="shared" si="31"/>
        <v>2.7398885242848441E-2</v>
      </c>
      <c r="D127" s="301">
        <f t="shared" si="31"/>
        <v>2.7362832481757204E-2</v>
      </c>
      <c r="E127" s="301">
        <f t="shared" si="31"/>
        <v>2.7347926831126142E-2</v>
      </c>
      <c r="F127" s="301">
        <f t="shared" si="31"/>
        <v>2.734000733859298E-2</v>
      </c>
      <c r="G127" s="301">
        <f t="shared" si="31"/>
        <v>2.7351321280924813E-2</v>
      </c>
      <c r="H127" s="301">
        <f t="shared" si="31"/>
        <v>2.7342851626337546E-2</v>
      </c>
      <c r="I127" s="301">
        <f t="shared" si="31"/>
        <v>2.7388467558174409E-2</v>
      </c>
      <c r="J127" s="301">
        <f t="shared" si="31"/>
        <v>2.7414086737852908E-2</v>
      </c>
      <c r="K127" s="301">
        <f t="shared" si="31"/>
        <v>2.7416588971410954E-2</v>
      </c>
      <c r="L127" s="301">
        <f t="shared" si="31"/>
        <v>2.7459377861745755E-2</v>
      </c>
      <c r="M127" s="301">
        <f t="shared" si="31"/>
        <v>2.7464523728692364E-2</v>
      </c>
      <c r="N127" s="301">
        <f t="shared" si="31"/>
        <v>2.7484636046623396E-2</v>
      </c>
      <c r="O127" s="301">
        <f t="shared" si="31"/>
        <v>2.7454840158457179E-2</v>
      </c>
      <c r="P127" s="301">
        <f t="shared" si="31"/>
        <v>2.7119840962149123E-2</v>
      </c>
      <c r="Q127" s="301">
        <f t="shared" si="31"/>
        <v>2.714983551951752E-2</v>
      </c>
      <c r="R127" s="301">
        <f t="shared" si="31"/>
        <v>2.6940204411847107E-2</v>
      </c>
      <c r="S127" s="301">
        <f t="shared" si="31"/>
        <v>2.7041688744477686E-2</v>
      </c>
      <c r="T127" s="301">
        <f t="shared" si="31"/>
        <v>2.7099232159505091E-2</v>
      </c>
      <c r="U127" s="301">
        <f t="shared" si="31"/>
        <v>2.7186936427671358E-2</v>
      </c>
      <c r="V127" s="301">
        <f t="shared" si="31"/>
        <v>2.7277893843281199E-2</v>
      </c>
      <c r="W127" s="301">
        <f t="shared" si="31"/>
        <v>2.7321324567868732E-2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3.0339356047732811E-3</v>
      </c>
      <c r="C128" s="235">
        <f t="shared" si="32"/>
        <v>3.0348479167772329E-3</v>
      </c>
      <c r="D128" s="235">
        <f t="shared" si="32"/>
        <v>3.0308545190195491E-3</v>
      </c>
      <c r="E128" s="235">
        <f t="shared" si="32"/>
        <v>3.0292034889734401E-3</v>
      </c>
      <c r="F128" s="235">
        <f t="shared" si="32"/>
        <v>3.0283262833790095E-3</v>
      </c>
      <c r="G128" s="235">
        <f t="shared" si="32"/>
        <v>3.0295794764929594E-3</v>
      </c>
      <c r="H128" s="235">
        <f t="shared" si="32"/>
        <v>3.0286413319899211E-3</v>
      </c>
      <c r="I128" s="235">
        <f t="shared" si="32"/>
        <v>3.0336939979827109E-3</v>
      </c>
      <c r="J128" s="235">
        <f t="shared" si="32"/>
        <v>3.036531716137581E-3</v>
      </c>
      <c r="K128" s="235">
        <f t="shared" si="32"/>
        <v>3.0368088769867777E-3</v>
      </c>
      <c r="L128" s="235">
        <f t="shared" si="32"/>
        <v>3.0415484046552488E-3</v>
      </c>
      <c r="M128" s="235">
        <f t="shared" si="32"/>
        <v>3.0421183885595048E-3</v>
      </c>
      <c r="N128" s="235">
        <f t="shared" si="32"/>
        <v>3.0443461370840722E-3</v>
      </c>
      <c r="O128" s="235">
        <f t="shared" si="32"/>
        <v>3.0578262716579969E-3</v>
      </c>
      <c r="P128" s="235">
        <f t="shared" si="32"/>
        <v>3.0894392864989724E-3</v>
      </c>
      <c r="Q128" s="235">
        <f t="shared" si="32"/>
        <v>3.1247607753403985E-3</v>
      </c>
      <c r="R128" s="235">
        <f t="shared" si="32"/>
        <v>3.1570239522807153E-3</v>
      </c>
      <c r="S128" s="235">
        <f t="shared" si="32"/>
        <v>3.1782742855495844E-3</v>
      </c>
      <c r="T128" s="235">
        <f t="shared" si="32"/>
        <v>3.1626742514788506E-3</v>
      </c>
      <c r="U128" s="235">
        <f t="shared" si="32"/>
        <v>3.1529855855872116E-3</v>
      </c>
      <c r="V128" s="235">
        <f t="shared" si="32"/>
        <v>3.1457558275110697E-3</v>
      </c>
      <c r="W128" s="235">
        <f t="shared" si="32"/>
        <v>3.1349085215747609E-3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0.13201009129494495</v>
      </c>
      <c r="C129" s="235">
        <f t="shared" si="33"/>
        <v>0.1320497870586724</v>
      </c>
      <c r="D129" s="235">
        <f t="shared" si="33"/>
        <v>0.13187602964545</v>
      </c>
      <c r="E129" s="235">
        <f t="shared" si="33"/>
        <v>0.13180419139457386</v>
      </c>
      <c r="F129" s="235">
        <f t="shared" si="33"/>
        <v>0.13176602315183891</v>
      </c>
      <c r="G129" s="235">
        <f t="shared" si="33"/>
        <v>0.1318205510518782</v>
      </c>
      <c r="H129" s="235">
        <f t="shared" si="33"/>
        <v>0.13177973128586234</v>
      </c>
      <c r="I129" s="235">
        <f t="shared" si="33"/>
        <v>0.13199957870053455</v>
      </c>
      <c r="J129" s="235">
        <f t="shared" si="33"/>
        <v>0.13212305114078812</v>
      </c>
      <c r="K129" s="235">
        <f t="shared" si="33"/>
        <v>0.13213511073392789</v>
      </c>
      <c r="L129" s="235">
        <f t="shared" si="33"/>
        <v>0.13234133313338348</v>
      </c>
      <c r="M129" s="235">
        <f t="shared" si="33"/>
        <v>0.13236613380058243</v>
      </c>
      <c r="N129" s="235">
        <f t="shared" si="33"/>
        <v>0.13246306574786826</v>
      </c>
      <c r="O129" s="235">
        <f t="shared" si="33"/>
        <v>0.13215112090751824</v>
      </c>
      <c r="P129" s="235">
        <f t="shared" si="33"/>
        <v>0.13039247316993932</v>
      </c>
      <c r="Q129" s="235">
        <f t="shared" si="33"/>
        <v>0.13040773752186183</v>
      </c>
      <c r="R129" s="235">
        <f t="shared" si="33"/>
        <v>0.12928780503519097</v>
      </c>
      <c r="S129" s="235">
        <f t="shared" si="33"/>
        <v>0.12967442762711989</v>
      </c>
      <c r="T129" s="235">
        <f t="shared" si="33"/>
        <v>0.12986115199737763</v>
      </c>
      <c r="U129" s="235">
        <f t="shared" si="33"/>
        <v>0.13020194923474229</v>
      </c>
      <c r="V129" s="235">
        <f t="shared" si="33"/>
        <v>0.13056663073884081</v>
      </c>
      <c r="W129" s="235">
        <f t="shared" si="33"/>
        <v>0.13071125771214054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4.1379412361255398E-2</v>
      </c>
      <c r="C130" s="235">
        <f t="shared" si="34"/>
        <v>4.1391855253765791E-2</v>
      </c>
      <c r="D130" s="235">
        <f t="shared" si="34"/>
        <v>4.133738987477828E-2</v>
      </c>
      <c r="E130" s="235">
        <f t="shared" si="34"/>
        <v>4.1314871712892685E-2</v>
      </c>
      <c r="F130" s="235">
        <f t="shared" si="34"/>
        <v>4.1302907631664179E-2</v>
      </c>
      <c r="G130" s="235">
        <f t="shared" si="34"/>
        <v>4.1319999752719376E-2</v>
      </c>
      <c r="H130" s="235">
        <f t="shared" si="34"/>
        <v>4.1307204534460719E-2</v>
      </c>
      <c r="I130" s="235">
        <f t="shared" si="34"/>
        <v>4.137611712090801E-2</v>
      </c>
      <c r="J130" s="235">
        <f t="shared" si="34"/>
        <v>4.1414820351626074E-2</v>
      </c>
      <c r="K130" s="235">
        <f t="shared" si="34"/>
        <v>4.1418600508677308E-2</v>
      </c>
      <c r="L130" s="235">
        <f t="shared" si="34"/>
        <v>4.1483242246452758E-2</v>
      </c>
      <c r="M130" s="235">
        <f t="shared" si="34"/>
        <v>4.1491016175133469E-2</v>
      </c>
      <c r="N130" s="235">
        <f t="shared" si="34"/>
        <v>4.1521400117590986E-2</v>
      </c>
      <c r="O130" s="235">
        <f t="shared" si="34"/>
        <v>4.1705253738723275E-2</v>
      </c>
      <c r="P130" s="235">
        <f t="shared" si="34"/>
        <v>4.2001307346663026E-2</v>
      </c>
      <c r="Q130" s="235">
        <f t="shared" si="34"/>
        <v>4.2618163829732582E-2</v>
      </c>
      <c r="R130" s="235">
        <f t="shared" si="34"/>
        <v>4.292647295532101E-2</v>
      </c>
      <c r="S130" s="235">
        <f t="shared" si="34"/>
        <v>4.3348026916595853E-2</v>
      </c>
      <c r="T130" s="235">
        <f t="shared" si="34"/>
        <v>4.3135260290419954E-2</v>
      </c>
      <c r="U130" s="235">
        <f t="shared" si="34"/>
        <v>4.3003117966591523E-2</v>
      </c>
      <c r="V130" s="235">
        <f t="shared" si="34"/>
        <v>4.2904512333619575E-2</v>
      </c>
      <c r="W130" s="235">
        <f t="shared" si="34"/>
        <v>4.2756567484480056E-2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0.24355478610957518</v>
      </c>
      <c r="C131" s="302">
        <f t="shared" si="35"/>
        <v>0.24203090975608268</v>
      </c>
      <c r="D131" s="302">
        <f t="shared" si="35"/>
        <v>0.24215846074949429</v>
      </c>
      <c r="E131" s="302">
        <f t="shared" si="35"/>
        <v>0.24193825969001836</v>
      </c>
      <c r="F131" s="302">
        <f t="shared" si="35"/>
        <v>0.24171509194152693</v>
      </c>
      <c r="G131" s="302">
        <f t="shared" si="35"/>
        <v>0.24068637606573462</v>
      </c>
      <c r="H131" s="302">
        <f t="shared" si="35"/>
        <v>0.2417518291310258</v>
      </c>
      <c r="I131" s="302">
        <f t="shared" si="35"/>
        <v>0.24598531843154817</v>
      </c>
      <c r="J131" s="302">
        <f t="shared" si="35"/>
        <v>0.24870069552257695</v>
      </c>
      <c r="K131" s="302">
        <f t="shared" si="35"/>
        <v>0.24703631808278567</v>
      </c>
      <c r="L131" s="302">
        <f t="shared" si="35"/>
        <v>0.25080956853298209</v>
      </c>
      <c r="M131" s="302">
        <f t="shared" si="35"/>
        <v>0.25272323486693438</v>
      </c>
      <c r="N131" s="302">
        <f t="shared" si="35"/>
        <v>0.25564098386855194</v>
      </c>
      <c r="O131" s="302">
        <f t="shared" si="35"/>
        <v>0.257988342360639</v>
      </c>
      <c r="P131" s="302">
        <f t="shared" si="35"/>
        <v>0.26783446711000064</v>
      </c>
      <c r="Q131" s="302">
        <f t="shared" si="35"/>
        <v>0.2655728580619407</v>
      </c>
      <c r="R131" s="302">
        <f t="shared" si="35"/>
        <v>0.27722460661065856</v>
      </c>
      <c r="S131" s="302">
        <f t="shared" si="35"/>
        <v>0.27842566562283533</v>
      </c>
      <c r="T131" s="302">
        <f t="shared" si="35"/>
        <v>0.28078477871078789</v>
      </c>
      <c r="U131" s="302">
        <f t="shared" si="35"/>
        <v>0.2867874420248866</v>
      </c>
      <c r="V131" s="302">
        <f t="shared" si="35"/>
        <v>0.29628810151652007</v>
      </c>
      <c r="W131" s="302">
        <f t="shared" si="35"/>
        <v>0.29329666926056641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0.55263112582301965</v>
      </c>
      <c r="C132" s="237">
        <f t="shared" si="36"/>
        <v>0.55409371477185343</v>
      </c>
      <c r="D132" s="237">
        <f t="shared" si="36"/>
        <v>0.55423443272950024</v>
      </c>
      <c r="E132" s="237">
        <f t="shared" si="36"/>
        <v>0.55456554688241555</v>
      </c>
      <c r="F132" s="237">
        <f t="shared" si="36"/>
        <v>0.55484764365299788</v>
      </c>
      <c r="G132" s="237">
        <f t="shared" si="36"/>
        <v>0.55579217237224998</v>
      </c>
      <c r="H132" s="237">
        <f t="shared" si="36"/>
        <v>0.55478974209032372</v>
      </c>
      <c r="I132" s="237">
        <f t="shared" si="36"/>
        <v>0.55021682419085216</v>
      </c>
      <c r="J132" s="237">
        <f t="shared" si="36"/>
        <v>0.54731081453101849</v>
      </c>
      <c r="K132" s="237">
        <f t="shared" si="36"/>
        <v>0.54895657282621191</v>
      </c>
      <c r="L132" s="237">
        <f t="shared" si="36"/>
        <v>0.5448649298207805</v>
      </c>
      <c r="M132" s="237">
        <f t="shared" si="36"/>
        <v>0.54291297304009778</v>
      </c>
      <c r="N132" s="237">
        <f t="shared" si="36"/>
        <v>0.53984556808228157</v>
      </c>
      <c r="O132" s="237">
        <f t="shared" si="36"/>
        <v>0.53764261656300449</v>
      </c>
      <c r="P132" s="237">
        <f t="shared" si="36"/>
        <v>0.52956247212474905</v>
      </c>
      <c r="Q132" s="237">
        <f t="shared" si="36"/>
        <v>0.53112664429160694</v>
      </c>
      <c r="R132" s="237">
        <f t="shared" si="36"/>
        <v>0.52046388703470148</v>
      </c>
      <c r="S132" s="237">
        <f t="shared" si="36"/>
        <v>0.51833191680342183</v>
      </c>
      <c r="T132" s="237">
        <f t="shared" si="36"/>
        <v>0.51595690259043059</v>
      </c>
      <c r="U132" s="237">
        <f t="shared" si="36"/>
        <v>0.50966756876052077</v>
      </c>
      <c r="V132" s="237">
        <f t="shared" si="36"/>
        <v>0.49981710574022736</v>
      </c>
      <c r="W132" s="237">
        <f t="shared" si="36"/>
        <v>0.50277927245336951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0.59896104780848991</v>
      </c>
      <c r="C136" s="324">
        <f>IF(C$5=0,0,C$5/PPA_fec!C$5)</f>
        <v>0.60024299749454635</v>
      </c>
      <c r="D136" s="324">
        <f>IF(D$5=0,0,D$5/PPA_fec!D$5)</f>
        <v>0.60115433612340596</v>
      </c>
      <c r="E136" s="324">
        <f>IF(E$5=0,0,E$5/PPA_fec!E$5)</f>
        <v>0.60131716708133409</v>
      </c>
      <c r="F136" s="324">
        <f>IF(F$5=0,0,F$5/PPA_fec!F$5)</f>
        <v>0.60425484858178813</v>
      </c>
      <c r="G136" s="324">
        <f>IF(G$5=0,0,G$5/PPA_fec!G$5)</f>
        <v>0.60520649401574445</v>
      </c>
      <c r="H136" s="324">
        <f>IF(H$5=0,0,H$5/PPA_fec!H$5)</f>
        <v>0.61161712240553634</v>
      </c>
      <c r="I136" s="324">
        <f>IF(I$5=0,0,I$5/PPA_fec!I$5)</f>
        <v>0.61737757482613842</v>
      </c>
      <c r="J136" s="324">
        <f>IF(J$5=0,0,J$5/PPA_fec!J$5)</f>
        <v>0.61696971881264606</v>
      </c>
      <c r="K136" s="324">
        <f>IF(K$5=0,0,K$5/PPA_fec!K$5)</f>
        <v>0.61673875909060949</v>
      </c>
      <c r="L136" s="324">
        <f>IF(L$5=0,0,L$5/PPA_fec!L$5)</f>
        <v>0.61743241702670626</v>
      </c>
      <c r="M136" s="324">
        <f>IF(M$5=0,0,M$5/PPA_fec!M$5)</f>
        <v>0.61660502154940933</v>
      </c>
      <c r="N136" s="324">
        <f>IF(N$5=0,0,N$5/PPA_fec!N$5)</f>
        <v>0.61505679917549916</v>
      </c>
      <c r="O136" s="324">
        <f>IF(O$5=0,0,O$5/PPA_fec!O$5)</f>
        <v>0.61437383989590222</v>
      </c>
      <c r="P136" s="324">
        <f>IF(P$5=0,0,P$5/PPA_fec!P$5)</f>
        <v>0.61112702618331105</v>
      </c>
      <c r="Q136" s="324">
        <f>IF(Q$5=0,0,Q$5/PPA_fec!Q$5)</f>
        <v>0.62224553945347405</v>
      </c>
      <c r="R136" s="324">
        <f>IF(R$5=0,0,R$5/PPA_fec!R$5)</f>
        <v>0.63135584776614151</v>
      </c>
      <c r="S136" s="324">
        <f>IF(S$5=0,0,S$5/PPA_fec!S$5)</f>
        <v>0.63274785101902098</v>
      </c>
      <c r="T136" s="324">
        <f>IF(T$5=0,0,T$5/PPA_fec!T$5)</f>
        <v>0.64213520958511949</v>
      </c>
      <c r="U136" s="324">
        <f>IF(U$5=0,0,U$5/PPA_fec!U$5)</f>
        <v>0.64270148393629001</v>
      </c>
      <c r="V136" s="324">
        <f>IF(V$5=0,0,V$5/PPA_fec!V$5)</f>
        <v>0.64239971225178827</v>
      </c>
      <c r="W136" s="324">
        <f>IF(W$5=0,0,W$5/PPA_fec!W$5)</f>
        <v>0.65484814349701126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0.45685393284979825</v>
      </c>
      <c r="C137" s="307">
        <f>IF(C$6=0,0,C$6/PPA_fec!C$6)</f>
        <v>0.45685393284979831</v>
      </c>
      <c r="D137" s="307">
        <f>IF(D$6=0,0,D$6/PPA_fec!D$6)</f>
        <v>0.45791010212206656</v>
      </c>
      <c r="E137" s="307">
        <f>IF(E$6=0,0,E$6/PPA_fec!E$6)</f>
        <v>0.45791010212206645</v>
      </c>
      <c r="F137" s="307">
        <f>IF(F$6=0,0,F$6/PPA_fec!F$6)</f>
        <v>0.45997529033080364</v>
      </c>
      <c r="G137" s="307">
        <f>IF(G$6=0,0,G$6/PPA_fec!G$6)</f>
        <v>0.45997529033080375</v>
      </c>
      <c r="H137" s="307">
        <f>IF(H$6=0,0,H$6/PPA_fec!H$6)</f>
        <v>0.4656137437780648</v>
      </c>
      <c r="I137" s="307">
        <f>IF(I$6=0,0,I$6/PPA_fec!I$6)</f>
        <v>0.4656137437780648</v>
      </c>
      <c r="J137" s="307">
        <f>IF(J$6=0,0,J$6/PPA_fec!J$6)</f>
        <v>0.46561374377806475</v>
      </c>
      <c r="K137" s="307">
        <f>IF(K$6=0,0,K$6/PPA_fec!K$6)</f>
        <v>0.4656137437780648</v>
      </c>
      <c r="L137" s="307">
        <f>IF(L$6=0,0,L$6/PPA_fec!L$6)</f>
        <v>0.46561374377806475</v>
      </c>
      <c r="M137" s="307">
        <f>IF(M$6=0,0,M$6/PPA_fec!M$6)</f>
        <v>0.46561374377806469</v>
      </c>
      <c r="N137" s="307">
        <f>IF(N$6=0,0,N$6/PPA_fec!N$6)</f>
        <v>0.4656137437780648</v>
      </c>
      <c r="O137" s="307">
        <f>IF(O$6=0,0,O$6/PPA_fec!O$6)</f>
        <v>0.46561374377806469</v>
      </c>
      <c r="P137" s="307">
        <f>IF(P$6=0,0,P$6/PPA_fec!P$6)</f>
        <v>0.46561374377806475</v>
      </c>
      <c r="Q137" s="307">
        <f>IF(Q$6=0,0,Q$6/PPA_fec!Q$6)</f>
        <v>0.47405236940025813</v>
      </c>
      <c r="R137" s="307">
        <f>IF(R$6=0,0,R$6/PPA_fec!R$6)</f>
        <v>0.48164713246023261</v>
      </c>
      <c r="S137" s="307">
        <f>IF(S$6=0,0,S$6/PPA_fec!S$6)</f>
        <v>0.48383904533533717</v>
      </c>
      <c r="T137" s="307">
        <f>IF(T$6=0,0,T$6/PPA_fec!T$6)</f>
        <v>0.49045514080180352</v>
      </c>
      <c r="U137" s="307">
        <f>IF(U$6=0,0,U$6/PPA_fec!U$6)</f>
        <v>0.49327709382252621</v>
      </c>
      <c r="V137" s="307">
        <f>IF(V$6=0,0,V$6/PPA_fec!V$6)</f>
        <v>0.49327709382252644</v>
      </c>
      <c r="W137" s="307">
        <f>IF(W$6=0,0,W$6/PPA_fec!W$6)</f>
        <v>0.49894938444027359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0.11872737600735118</v>
      </c>
      <c r="C138" s="308">
        <f>IF(C$7=0,0,C$7/PPA_fec!C$7)</f>
        <v>0.11872737600735117</v>
      </c>
      <c r="D138" s="308">
        <f>IF(D$7=0,0,D$7/PPA_fec!D$7)</f>
        <v>0.11900185368456799</v>
      </c>
      <c r="E138" s="308">
        <f>IF(E$7=0,0,E$7/PPA_fec!E$7)</f>
        <v>0.11900185368456806</v>
      </c>
      <c r="F138" s="308">
        <f>IF(F$7=0,0,F$7/PPA_fec!F$7)</f>
        <v>0.11953855559157626</v>
      </c>
      <c r="G138" s="308">
        <f>IF(G$7=0,0,G$7/PPA_fec!G$7)</f>
        <v>0.11953855559157625</v>
      </c>
      <c r="H138" s="308">
        <f>IF(H$7=0,0,H$7/PPA_fec!H$7)</f>
        <v>0.12100387904486698</v>
      </c>
      <c r="I138" s="308">
        <f>IF(I$7=0,0,I$7/PPA_fec!I$7)</f>
        <v>0.12100387904486699</v>
      </c>
      <c r="J138" s="308">
        <f>IF(J$7=0,0,J$7/PPA_fec!J$7)</f>
        <v>0.12100387904486699</v>
      </c>
      <c r="K138" s="308">
        <f>IF(K$7=0,0,K$7/PPA_fec!K$7)</f>
        <v>0.12100387904486697</v>
      </c>
      <c r="L138" s="308">
        <f>IF(L$7=0,0,L$7/PPA_fec!L$7)</f>
        <v>0.12100387904486701</v>
      </c>
      <c r="M138" s="308">
        <f>IF(M$7=0,0,M$7/PPA_fec!M$7)</f>
        <v>0.12100387904486701</v>
      </c>
      <c r="N138" s="308">
        <f>IF(N$7=0,0,N$7/PPA_fec!N$7)</f>
        <v>0.12100387904486699</v>
      </c>
      <c r="O138" s="308">
        <f>IF(O$7=0,0,O$7/PPA_fec!O$7)</f>
        <v>0.12100387904486695</v>
      </c>
      <c r="P138" s="308">
        <f>IF(P$7=0,0,P$7/PPA_fec!P$7)</f>
        <v>0.12100387904486701</v>
      </c>
      <c r="Q138" s="308">
        <f>IF(Q$7=0,0,Q$7/PPA_fec!Q$7)</f>
        <v>0.12348154046832481</v>
      </c>
      <c r="R138" s="308">
        <f>IF(R$7=0,0,R$7/PPA_fec!R$7)</f>
        <v>0.12574027743228999</v>
      </c>
      <c r="S138" s="308">
        <f>IF(S$7=0,0,S$7/PPA_fec!S$7)</f>
        <v>0.12574027743228997</v>
      </c>
      <c r="T138" s="308">
        <f>IF(T$7=0,0,T$7/PPA_fec!T$7)</f>
        <v>0.12819304110781363</v>
      </c>
      <c r="U138" s="308">
        <f>IF(U$7=0,0,U$7/PPA_fec!U$7)</f>
        <v>0.12819304110781365</v>
      </c>
      <c r="V138" s="308">
        <f>IF(V$7=0,0,V$7/PPA_fec!V$7)</f>
        <v>0.12819304110781371</v>
      </c>
      <c r="W138" s="308">
        <f>IF(W$7=0,0,W$7/PPA_fec!W$7)</f>
        <v>0.13103490990849814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0.65302495850037323</v>
      </c>
      <c r="C139" s="308">
        <f>IF(C$8=0,0,C$8/PPA_fec!C$8)</f>
        <v>0.65302495850037312</v>
      </c>
      <c r="D139" s="308">
        <f>IF(D$8=0,0,D$8/PPA_fec!D$8)</f>
        <v>0.65453464211169732</v>
      </c>
      <c r="E139" s="308">
        <f>IF(E$8=0,0,E$8/PPA_fec!E$8)</f>
        <v>0.65453464211169743</v>
      </c>
      <c r="F139" s="308">
        <f>IF(F$8=0,0,F$8/PPA_fec!F$8)</f>
        <v>0.65748661285624921</v>
      </c>
      <c r="G139" s="308">
        <f>IF(G$8=0,0,G$8/PPA_fec!G$8)</f>
        <v>0.65748661285624932</v>
      </c>
      <c r="H139" s="308">
        <f>IF(H$8=0,0,H$8/PPA_fec!H$8)</f>
        <v>0.66554619287438688</v>
      </c>
      <c r="I139" s="308">
        <f>IF(I$8=0,0,I$8/PPA_fec!I$8)</f>
        <v>0.6655461928743871</v>
      </c>
      <c r="J139" s="308">
        <f>IF(J$8=0,0,J$8/PPA_fec!J$8)</f>
        <v>0.66554619287438699</v>
      </c>
      <c r="K139" s="308">
        <f>IF(K$8=0,0,K$8/PPA_fec!K$8)</f>
        <v>0.6655461928743871</v>
      </c>
      <c r="L139" s="308">
        <f>IF(L$8=0,0,L$8/PPA_fec!L$8)</f>
        <v>0.66554619287438699</v>
      </c>
      <c r="M139" s="308">
        <f>IF(M$8=0,0,M$8/PPA_fec!M$8)</f>
        <v>0.66554619287438677</v>
      </c>
      <c r="N139" s="308">
        <f>IF(N$8=0,0,N$8/PPA_fec!N$8)</f>
        <v>0.66554619287438688</v>
      </c>
      <c r="O139" s="308">
        <f>IF(O$8=0,0,O$8/PPA_fec!O$8)</f>
        <v>0.6655461928743871</v>
      </c>
      <c r="P139" s="308">
        <f>IF(P$8=0,0,P$8/PPA_fec!P$8)</f>
        <v>0.66554619287438732</v>
      </c>
      <c r="Q139" s="308">
        <f>IF(Q$8=0,0,Q$8/PPA_fec!Q$8)</f>
        <v>0.67560757550268158</v>
      </c>
      <c r="R139" s="308">
        <f>IF(R$8=0,0,R$8/PPA_fec!R$8)</f>
        <v>0.68466281986814626</v>
      </c>
      <c r="S139" s="308">
        <f>IF(S$8=0,0,S$8/PPA_fec!S$8)</f>
        <v>0.69159735701530611</v>
      </c>
      <c r="T139" s="308">
        <f>IF(T$8=0,0,T$8/PPA_fec!T$8)</f>
        <v>0.69905362322950881</v>
      </c>
      <c r="U139" s="308">
        <f>IF(U$8=0,0,U$8/PPA_fec!U$8)</f>
        <v>0.70508806110802436</v>
      </c>
      <c r="V139" s="308">
        <f>IF(V$8=0,0,V$8/PPA_fec!V$8)</f>
        <v>0.70508806110802447</v>
      </c>
      <c r="W139" s="308">
        <f>IF(W$8=0,0,W$8/PPA_fec!W$8)</f>
        <v>0.71119525691295538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0.45844153218027278</v>
      </c>
      <c r="C140" s="308">
        <f>IF(C$9=0,0,C$9/PPA_fec!C$9)</f>
        <v>0.45844153218027278</v>
      </c>
      <c r="D140" s="308">
        <f>IF(D$9=0,0,D$9/PPA_fec!D$9)</f>
        <v>0.45950137171454153</v>
      </c>
      <c r="E140" s="308">
        <f>IF(E$9=0,0,E$9/PPA_fec!E$9)</f>
        <v>0.45950137171454147</v>
      </c>
      <c r="F140" s="308">
        <f>IF(F$9=0,0,F$9/PPA_fec!F$9)</f>
        <v>0.46157373659656931</v>
      </c>
      <c r="G140" s="308">
        <f>IF(G$9=0,0,G$9/PPA_fec!G$9)</f>
        <v>0.46157373659656908</v>
      </c>
      <c r="H140" s="308">
        <f>IF(H$9=0,0,H$9/PPA_fec!H$9)</f>
        <v>0.46723178406343724</v>
      </c>
      <c r="I140" s="308">
        <f>IF(I$9=0,0,I$9/PPA_fec!I$9)</f>
        <v>0.46723178406343713</v>
      </c>
      <c r="J140" s="308">
        <f>IF(J$9=0,0,J$9/PPA_fec!J$9)</f>
        <v>0.46723178406343724</v>
      </c>
      <c r="K140" s="308">
        <f>IF(K$9=0,0,K$9/PPA_fec!K$9)</f>
        <v>0.46723178406343724</v>
      </c>
      <c r="L140" s="308">
        <f>IF(L$9=0,0,L$9/PPA_fec!L$9)</f>
        <v>0.46723178406343724</v>
      </c>
      <c r="M140" s="308">
        <f>IF(M$9=0,0,M$9/PPA_fec!M$9)</f>
        <v>0.46723178406343713</v>
      </c>
      <c r="N140" s="308">
        <f>IF(N$9=0,0,N$9/PPA_fec!N$9)</f>
        <v>0.46723178406343718</v>
      </c>
      <c r="O140" s="308">
        <f>IF(O$9=0,0,O$9/PPA_fec!O$9)</f>
        <v>0.46723178406343707</v>
      </c>
      <c r="P140" s="308">
        <f>IF(P$9=0,0,P$9/PPA_fec!P$9)</f>
        <v>0.46723178406343718</v>
      </c>
      <c r="Q140" s="308">
        <f>IF(Q$9=0,0,Q$9/PPA_fec!Q$9)</f>
        <v>0.47679876800085369</v>
      </c>
      <c r="R140" s="308">
        <f>IF(R$9=0,0,R$9/PPA_fec!R$9)</f>
        <v>0.48552041981676114</v>
      </c>
      <c r="S140" s="308">
        <f>IF(S$9=0,0,S$9/PPA_fec!S$9)</f>
        <v>0.48552041981676108</v>
      </c>
      <c r="T140" s="308">
        <f>IF(T$9=0,0,T$9/PPA_fec!T$9)</f>
        <v>0.49499126618174416</v>
      </c>
      <c r="U140" s="308">
        <f>IF(U$9=0,0,U$9/PPA_fec!U$9)</f>
        <v>0.49499126618174422</v>
      </c>
      <c r="V140" s="308">
        <f>IF(V$9=0,0,V$9/PPA_fec!V$9)</f>
        <v>0.49499126618174399</v>
      </c>
      <c r="W140" s="308">
        <f>IF(W$9=0,0,W$9/PPA_fec!W$9)</f>
        <v>0.50596456257768607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0.76990028760516271</v>
      </c>
      <c r="C141" s="309">
        <f>IF(C$10=0,0,C$10/PPA_fec!C$10)</f>
        <v>0.77012807274961537</v>
      </c>
      <c r="D141" s="309">
        <f>IF(D$10=0,0,D$10/PPA_fec!D$10)</f>
        <v>0.77693266497531643</v>
      </c>
      <c r="E141" s="309">
        <f>IF(E$10=0,0,E$10/PPA_fec!E$10)</f>
        <v>0.77929069514988869</v>
      </c>
      <c r="F141" s="309">
        <f>IF(F$10=0,0,F$10/PPA_fec!F$10)</f>
        <v>0.78417544619463209</v>
      </c>
      <c r="G141" s="309">
        <f>IF(G$10=0,0,G$10/PPA_fec!G$10)</f>
        <v>0.7835314660341175</v>
      </c>
      <c r="H141" s="309">
        <f>IF(H$10=0,0,H$10/PPA_fec!H$10)</f>
        <v>0.79333196024834751</v>
      </c>
      <c r="I141" s="309">
        <f>IF(I$10=0,0,I$10/PPA_fec!I$10)</f>
        <v>0.78274994324405722</v>
      </c>
      <c r="J141" s="309">
        <f>IF(J$10=0,0,J$10/PPA_fec!J$10)</f>
        <v>0.77679365885533436</v>
      </c>
      <c r="K141" s="309">
        <f>IF(K$10=0,0,K$10/PPA_fec!K$10)</f>
        <v>0.7778843973540811</v>
      </c>
      <c r="L141" s="309">
        <f>IF(L$10=0,0,L$10/PPA_fec!L$10)</f>
        <v>0.76891195611311824</v>
      </c>
      <c r="M141" s="309">
        <f>IF(M$10=0,0,M$10/PPA_fec!M$10)</f>
        <v>0.76671489518016445</v>
      </c>
      <c r="N141" s="309">
        <f>IF(N$10=0,0,N$10/PPA_fec!N$10)</f>
        <v>0.76187104473132716</v>
      </c>
      <c r="O141" s="309">
        <f>IF(O$10=0,0,O$10/PPA_fec!O$10)</f>
        <v>0.75797959757375766</v>
      </c>
      <c r="P141" s="309">
        <f>IF(P$10=0,0,P$10/PPA_fec!P$10)</f>
        <v>0.75636981976254225</v>
      </c>
      <c r="Q141" s="309">
        <f>IF(Q$10=0,0,Q$10/PPA_fec!Q$10)</f>
        <v>0.77462685115518937</v>
      </c>
      <c r="R141" s="309">
        <f>IF(R$10=0,0,R$10/PPA_fec!R$10)</f>
        <v>0.78010286718874866</v>
      </c>
      <c r="S141" s="309">
        <f>IF(S$10=0,0,S$10/PPA_fec!S$10)</f>
        <v>0.77097119948577231</v>
      </c>
      <c r="T141" s="309">
        <f>IF(T$10=0,0,T$10/PPA_fec!T$10)</f>
        <v>0.78325908018822388</v>
      </c>
      <c r="U141" s="309">
        <f>IF(U$10=0,0,U$10/PPA_fec!U$10)</f>
        <v>0.7739744723753279</v>
      </c>
      <c r="V141" s="309">
        <f>IF(V$10=0,0,V$10/PPA_fec!V$10)</f>
        <v>0.76263934091157715</v>
      </c>
      <c r="W141" s="309">
        <f>IF(W$10=0,0,W$10/PPA_fec!W$10)</f>
        <v>0.78086850932746943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0.5682264040213314</v>
      </c>
      <c r="C142" s="310">
        <f>IF(C$16=0,0,C$16/PPA_fec!C$16)</f>
        <v>0.5682264040213314</v>
      </c>
      <c r="D142" s="310">
        <f>IF(D$16=0,0,D$16/PPA_fec!D$16)</f>
        <v>0.56954004767079103</v>
      </c>
      <c r="E142" s="310">
        <f>IF(E$16=0,0,E$16/PPA_fec!E$16)</f>
        <v>0.56954004767079103</v>
      </c>
      <c r="F142" s="310">
        <f>IF(F$16=0,0,F$16/PPA_fec!F$16)</f>
        <v>0.57210869026112154</v>
      </c>
      <c r="G142" s="310">
        <f>IF(G$16=0,0,G$16/PPA_fec!G$16)</f>
        <v>0.57210869026112166</v>
      </c>
      <c r="H142" s="310">
        <f>IF(H$16=0,0,H$16/PPA_fec!H$16)</f>
        <v>0.57912169353460397</v>
      </c>
      <c r="I142" s="310">
        <f>IF(I$16=0,0,I$16/PPA_fec!I$16)</f>
        <v>0.57912169353460397</v>
      </c>
      <c r="J142" s="310">
        <f>IF(J$16=0,0,J$16/PPA_fec!J$16)</f>
        <v>0.57912169353460374</v>
      </c>
      <c r="K142" s="310">
        <f>IF(K$16=0,0,K$16/PPA_fec!K$16)</f>
        <v>0.57912169353460397</v>
      </c>
      <c r="L142" s="310">
        <f>IF(L$16=0,0,L$16/PPA_fec!L$16)</f>
        <v>0.57912169353460374</v>
      </c>
      <c r="M142" s="310">
        <f>IF(M$16=0,0,M$16/PPA_fec!M$16)</f>
        <v>0.57912169353460385</v>
      </c>
      <c r="N142" s="310">
        <f>IF(N$16=0,0,N$16/PPA_fec!N$16)</f>
        <v>0.57912169353460374</v>
      </c>
      <c r="O142" s="310">
        <f>IF(O$16=0,0,O$16/PPA_fec!O$16)</f>
        <v>0.57912169353460374</v>
      </c>
      <c r="P142" s="310">
        <f>IF(P$16=0,0,P$16/PPA_fec!P$16)</f>
        <v>0.57912169353460374</v>
      </c>
      <c r="Q142" s="310">
        <f>IF(Q$16=0,0,Q$16/PPA_fec!Q$16)</f>
        <v>0.58960952418114343</v>
      </c>
      <c r="R142" s="310">
        <f>IF(R$16=0,0,R$16/PPA_fec!R$16)</f>
        <v>0.59904857176302906</v>
      </c>
      <c r="S142" s="310">
        <f>IF(S$16=0,0,S$16/PPA_fec!S$16)</f>
        <v>0.6017899838161237</v>
      </c>
      <c r="T142" s="310">
        <f>IF(T$16=0,0,T$16/PPA_fec!T$16)</f>
        <v>0.61001098543451138</v>
      </c>
      <c r="U142" s="310">
        <f>IF(U$16=0,0,U$16/PPA_fec!U$16)</f>
        <v>0.61352885256001533</v>
      </c>
      <c r="V142" s="310">
        <f>IF(V$16=0,0,V$16/PPA_fec!V$16)</f>
        <v>0.61352885256001533</v>
      </c>
      <c r="W142" s="310">
        <f>IF(W$16=0,0,W$16/PPA_fec!W$16)</f>
        <v>0.62057596730401354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0.60609814648393534</v>
      </c>
      <c r="C143" s="310">
        <f>IF(C$17=0,0,C$17/PPA_fec!C$17)</f>
        <v>0.60774405422222399</v>
      </c>
      <c r="D143" s="310">
        <f>IF(D$17=0,0,D$17/PPA_fec!D$17)</f>
        <v>0.60855615875650748</v>
      </c>
      <c r="E143" s="310">
        <f>IF(E$17=0,0,E$17/PPA_fec!E$17)</f>
        <v>0.6087717741119959</v>
      </c>
      <c r="F143" s="310">
        <f>IF(F$17=0,0,F$17/PPA_fec!F$17)</f>
        <v>0.61181190609218561</v>
      </c>
      <c r="G143" s="310">
        <f>IF(G$17=0,0,G$17/PPA_fec!G$17)</f>
        <v>0.61304511051396537</v>
      </c>
      <c r="H143" s="310">
        <f>IF(H$17=0,0,H$17/PPA_fec!H$17)</f>
        <v>0.61925282750404209</v>
      </c>
      <c r="I143" s="310">
        <f>IF(I$17=0,0,I$17/PPA_fec!I$17)</f>
        <v>0.62598905815226602</v>
      </c>
      <c r="J143" s="310">
        <f>IF(J$17=0,0,J$17/PPA_fec!J$17)</f>
        <v>0.62534028397041641</v>
      </c>
      <c r="K143" s="310">
        <f>IF(K$17=0,0,K$17/PPA_fec!K$17)</f>
        <v>0.62516633111217768</v>
      </c>
      <c r="L143" s="310">
        <f>IF(L$17=0,0,L$17/PPA_fec!L$17)</f>
        <v>0.62583125144035889</v>
      </c>
      <c r="M143" s="310">
        <f>IF(M$17=0,0,M$17/PPA_fec!M$17)</f>
        <v>0.62475006970662161</v>
      </c>
      <c r="N143" s="310">
        <f>IF(N$17=0,0,N$17/PPA_fec!N$17)</f>
        <v>0.62280404834025027</v>
      </c>
      <c r="O143" s="310">
        <f>IF(O$17=0,0,O$17/PPA_fec!O$17)</f>
        <v>0.62197614127523171</v>
      </c>
      <c r="P143" s="310">
        <f>IF(P$17=0,0,P$17/PPA_fec!P$17)</f>
        <v>0.61806728336527006</v>
      </c>
      <c r="Q143" s="310">
        <f>IF(Q$17=0,0,Q$17/PPA_fec!Q$17)</f>
        <v>0.62924900240837833</v>
      </c>
      <c r="R143" s="310">
        <f>IF(R$17=0,0,R$17/PPA_fec!R$17)</f>
        <v>0.63815297485130795</v>
      </c>
      <c r="S143" s="310">
        <f>IF(S$17=0,0,S$17/PPA_fec!S$17)</f>
        <v>0.63943155732210533</v>
      </c>
      <c r="T143" s="310">
        <f>IF(T$17=0,0,T$17/PPA_fec!T$17)</f>
        <v>0.64874410272240668</v>
      </c>
      <c r="U143" s="310">
        <f>IF(U$17=0,0,U$17/PPA_fec!U$17)</f>
        <v>0.64898089956892591</v>
      </c>
      <c r="V143" s="310">
        <f>IF(V$17=0,0,V$17/PPA_fec!V$17)</f>
        <v>0.64857482909838748</v>
      </c>
      <c r="W143" s="310">
        <f>IF(W$17=0,0,W$17/PPA_fec!W$17)</f>
        <v>0.66151135084986579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0.56486209161084411</v>
      </c>
      <c r="C144" s="311">
        <f>IF(C$30=0,0,C$30/PPA_fec!C$30)</f>
        <v>0.56486209161084411</v>
      </c>
      <c r="D144" s="311">
        <f>IF(D$30=0,0,D$30/PPA_fec!D$30)</f>
        <v>0.56616795753719584</v>
      </c>
      <c r="E144" s="311">
        <f>IF(E$30=0,0,E$30/PPA_fec!E$30)</f>
        <v>0.56616795753719606</v>
      </c>
      <c r="F144" s="311">
        <f>IF(F$30=0,0,F$30/PPA_fec!F$30)</f>
        <v>0.56872139190051763</v>
      </c>
      <c r="G144" s="311">
        <f>IF(G$30=0,0,G$30/PPA_fec!G$30)</f>
        <v>0.56872139190051818</v>
      </c>
      <c r="H144" s="311">
        <f>IF(H$30=0,0,H$30/PPA_fec!H$30)</f>
        <v>0.57569287310853334</v>
      </c>
      <c r="I144" s="311">
        <f>IF(I$30=0,0,I$30/PPA_fec!I$30)</f>
        <v>0.57569287310853345</v>
      </c>
      <c r="J144" s="311">
        <f>IF(J$30=0,0,J$30/PPA_fec!J$30)</f>
        <v>0.57569287310853323</v>
      </c>
      <c r="K144" s="311">
        <f>IF(K$30=0,0,K$30/PPA_fec!K$30)</f>
        <v>0.57569287310853323</v>
      </c>
      <c r="L144" s="311">
        <f>IF(L$30=0,0,L$30/PPA_fec!L$30)</f>
        <v>0.57569287310853334</v>
      </c>
      <c r="M144" s="311">
        <f>IF(M$30=0,0,M$30/PPA_fec!M$30)</f>
        <v>0.57569287310853323</v>
      </c>
      <c r="N144" s="311">
        <f>IF(N$30=0,0,N$30/PPA_fec!N$30)</f>
        <v>0.57569287310853323</v>
      </c>
      <c r="O144" s="311">
        <f>IF(O$30=0,0,O$30/PPA_fec!O$30)</f>
        <v>0.57569287310853323</v>
      </c>
      <c r="P144" s="311">
        <f>IF(P$30=0,0,P$30/PPA_fec!P$30)</f>
        <v>0.57569287310853334</v>
      </c>
      <c r="Q144" s="311">
        <f>IF(Q$30=0,0,Q$30/PPA_fec!Q$30)</f>
        <v>0.58748069375295831</v>
      </c>
      <c r="R144" s="311">
        <f>IF(R$30=0,0,R$30/PPA_fec!R$30)</f>
        <v>0.59822695067170906</v>
      </c>
      <c r="S144" s="311">
        <f>IF(S$30=0,0,S$30/PPA_fec!S$30)</f>
        <v>0.59822695067170883</v>
      </c>
      <c r="T144" s="311">
        <f>IF(T$30=0,0,T$30/PPA_fec!T$30)</f>
        <v>0.60989631679917766</v>
      </c>
      <c r="U144" s="311">
        <f>IF(U$30=0,0,U$30/PPA_fec!U$30)</f>
        <v>0.60989631679917744</v>
      </c>
      <c r="V144" s="311">
        <f>IF(V$30=0,0,V$30/PPA_fec!V$30)</f>
        <v>0.60989631679917766</v>
      </c>
      <c r="W144" s="311">
        <f>IF(W$30=0,0,W$30/PPA_fec!W$30)</f>
        <v>0.62341690496360236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0.58921804127064847</v>
      </c>
      <c r="C146" s="324">
        <f>IF(C$32=0,0,C$32/PPA_fec!C$32)</f>
        <v>0.59046085407126603</v>
      </c>
      <c r="D146" s="324">
        <f>IF(D$32=0,0,D$32/PPA_fec!D$32)</f>
        <v>0.58935480256258854</v>
      </c>
      <c r="E146" s="324">
        <f>IF(E$32=0,0,E$32/PPA_fec!E$32)</f>
        <v>0.5918119003597887</v>
      </c>
      <c r="F146" s="324">
        <f>IF(F$32=0,0,F$32/PPA_fec!F$32)</f>
        <v>0.59509765565785699</v>
      </c>
      <c r="G146" s="324">
        <f>IF(G$32=0,0,G$32/PPA_fec!G$32)</f>
        <v>0.59614157220623221</v>
      </c>
      <c r="H146" s="324">
        <f>IF(H$32=0,0,H$32/PPA_fec!H$32)</f>
        <v>0.59511055577254668</v>
      </c>
      <c r="I146" s="324">
        <f>IF(I$32=0,0,I$32/PPA_fec!I$32)</f>
        <v>0.6149089621410323</v>
      </c>
      <c r="J146" s="324">
        <f>IF(J$32=0,0,J$32/PPA_fec!J$32)</f>
        <v>0.61525250569601719</v>
      </c>
      <c r="K146" s="324">
        <f>IF(K$32=0,0,K$32/PPA_fec!K$32)</f>
        <v>0.61456268281950399</v>
      </c>
      <c r="L146" s="324">
        <f>IF(L$32=0,0,L$32/PPA_fec!L$32)</f>
        <v>0.61644111824289716</v>
      </c>
      <c r="M146" s="324">
        <f>IF(M$32=0,0,M$32/PPA_fec!M$32)</f>
        <v>0.61582570139481452</v>
      </c>
      <c r="N146" s="324">
        <f>IF(N$32=0,0,N$32/PPA_fec!N$32)</f>
        <v>0.61453338019988646</v>
      </c>
      <c r="O146" s="324">
        <f>IF(O$32=0,0,O$32/PPA_fec!O$32)</f>
        <v>0.61398964526202515</v>
      </c>
      <c r="P146" s="324">
        <f>IF(P$32=0,0,P$32/PPA_fec!P$32)</f>
        <v>0.61050854973248003</v>
      </c>
      <c r="Q146" s="324">
        <f>IF(Q$32=0,0,Q$32/PPA_fec!Q$32)</f>
        <v>0.60969879572466157</v>
      </c>
      <c r="R146" s="324">
        <f>IF(R$32=0,0,R$32/PPA_fec!R$32)</f>
        <v>0.60893805474620133</v>
      </c>
      <c r="S146" s="324">
        <f>IF(S$32=0,0,S$32/PPA_fec!S$32)</f>
        <v>0.60921928249731738</v>
      </c>
      <c r="T146" s="324">
        <f>IF(T$32=0,0,T$32/PPA_fec!T$32)</f>
        <v>0.6272884146167631</v>
      </c>
      <c r="U146" s="324">
        <f>IF(U$32=0,0,U$32/PPA_fec!U$32)</f>
        <v>0.62760506070959465</v>
      </c>
      <c r="V146" s="324">
        <f>IF(V$32=0,0,V$32/PPA_fec!V$32)</f>
        <v>0.62794033795174475</v>
      </c>
      <c r="W146" s="324">
        <f>IF(W$32=0,0,W$32/PPA_fec!W$32)</f>
        <v>0.62863497871331109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0.40885380040573077</v>
      </c>
      <c r="C147" s="307">
        <f>IF(C$33=0,0,C$33/PPA_fec!C$33)</f>
        <v>0.40885380040573055</v>
      </c>
      <c r="D147" s="307">
        <f>IF(D$33=0,0,D$33/PPA_fec!D$33)</f>
        <v>0.40885380040573083</v>
      </c>
      <c r="E147" s="307">
        <f>IF(E$33=0,0,E$33/PPA_fec!E$33)</f>
        <v>0.41065083969608013</v>
      </c>
      <c r="F147" s="307">
        <f>IF(F$33=0,0,F$33/PPA_fec!F$33)</f>
        <v>0.41289494398857496</v>
      </c>
      <c r="G147" s="307">
        <f>IF(G$33=0,0,G$33/PPA_fec!G$33)</f>
        <v>0.41289494398857507</v>
      </c>
      <c r="H147" s="307">
        <f>IF(H$33=0,0,H$33/PPA_fec!H$33)</f>
        <v>0.41289494398857501</v>
      </c>
      <c r="I147" s="307">
        <f>IF(I$33=0,0,I$33/PPA_fec!I$33)</f>
        <v>0.42009377027365058</v>
      </c>
      <c r="J147" s="307">
        <f>IF(J$33=0,0,J$33/PPA_fec!J$33)</f>
        <v>0.42009377027365064</v>
      </c>
      <c r="K147" s="307">
        <f>IF(K$33=0,0,K$33/PPA_fec!K$33)</f>
        <v>0.42009377027365069</v>
      </c>
      <c r="L147" s="307">
        <f>IF(L$33=0,0,L$33/PPA_fec!L$33)</f>
        <v>0.4200937702736508</v>
      </c>
      <c r="M147" s="307">
        <f>IF(M$33=0,0,M$33/PPA_fec!M$33)</f>
        <v>0.42009377027365069</v>
      </c>
      <c r="N147" s="307">
        <f>IF(N$33=0,0,N$33/PPA_fec!N$33)</f>
        <v>0.42009377027365064</v>
      </c>
      <c r="O147" s="307">
        <f>IF(O$33=0,0,O$33/PPA_fec!O$33)</f>
        <v>0.42009377027365075</v>
      </c>
      <c r="P147" s="307">
        <f>IF(P$33=0,0,P$33/PPA_fec!P$33)</f>
        <v>0.42009377027365052</v>
      </c>
      <c r="Q147" s="307">
        <f>IF(Q$33=0,0,Q$33/PPA_fec!Q$33)</f>
        <v>0.42009377027365075</v>
      </c>
      <c r="R147" s="307">
        <f>IF(R$33=0,0,R$33/PPA_fec!R$33)</f>
        <v>0.42009377027365069</v>
      </c>
      <c r="S147" s="307">
        <f>IF(S$33=0,0,S$33/PPA_fec!S$33)</f>
        <v>0.42009377027365058</v>
      </c>
      <c r="T147" s="307">
        <f>IF(T$33=0,0,T$33/PPA_fec!T$33)</f>
        <v>0.43308439324628556</v>
      </c>
      <c r="U147" s="307">
        <f>IF(U$33=0,0,U$33/PPA_fec!U$33)</f>
        <v>0.4337245768247725</v>
      </c>
      <c r="V147" s="307">
        <f>IF(V$33=0,0,V$33/PPA_fec!V$33)</f>
        <v>0.43372457682477239</v>
      </c>
      <c r="W147" s="307">
        <f>IF(W$33=0,0,W$33/PPA_fec!W$33)</f>
        <v>0.43372457682477272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0.10626400062435991</v>
      </c>
      <c r="C148" s="308">
        <f>IF(C$34=0,0,C$34/PPA_fec!C$34)</f>
        <v>0.10626400062435989</v>
      </c>
      <c r="D148" s="308">
        <f>IF(D$34=0,0,D$34/PPA_fec!D$34)</f>
        <v>0.10626400062435989</v>
      </c>
      <c r="E148" s="308">
        <f>IF(E$34=0,0,E$34/PPA_fec!E$34)</f>
        <v>0.10673106387308638</v>
      </c>
      <c r="F148" s="308">
        <f>IF(F$34=0,0,F$34/PPA_fec!F$34)</f>
        <v>0.10731432248460518</v>
      </c>
      <c r="G148" s="308">
        <f>IF(G$34=0,0,G$34/PPA_fec!G$34)</f>
        <v>0.10731432248460519</v>
      </c>
      <c r="H148" s="308">
        <f>IF(H$34=0,0,H$34/PPA_fec!H$34)</f>
        <v>0.10731432248460511</v>
      </c>
      <c r="I148" s="308">
        <f>IF(I$34=0,0,I$34/PPA_fec!I$34)</f>
        <v>0.10918534846037647</v>
      </c>
      <c r="J148" s="308">
        <f>IF(J$34=0,0,J$34/PPA_fec!J$34)</f>
        <v>0.10918534846037646</v>
      </c>
      <c r="K148" s="308">
        <f>IF(K$34=0,0,K$34/PPA_fec!K$34)</f>
        <v>0.10918534846037652</v>
      </c>
      <c r="L148" s="308">
        <f>IF(L$34=0,0,L$34/PPA_fec!L$34)</f>
        <v>0.10918534846037645</v>
      </c>
      <c r="M148" s="308">
        <f>IF(M$34=0,0,M$34/PPA_fec!M$34)</f>
        <v>0.10918534846037646</v>
      </c>
      <c r="N148" s="308">
        <f>IF(N$34=0,0,N$34/PPA_fec!N$34)</f>
        <v>0.10918534846037646</v>
      </c>
      <c r="O148" s="308">
        <f>IF(O$34=0,0,O$34/PPA_fec!O$34)</f>
        <v>0.10918534846037645</v>
      </c>
      <c r="P148" s="308">
        <f>IF(P$34=0,0,P$34/PPA_fec!P$34)</f>
        <v>0.10918534846037646</v>
      </c>
      <c r="Q148" s="308">
        <f>IF(Q$34=0,0,Q$34/PPA_fec!Q$34)</f>
        <v>0.10918534846037643</v>
      </c>
      <c r="R148" s="308">
        <f>IF(R$34=0,0,R$34/PPA_fec!R$34)</f>
        <v>0.10918534846037646</v>
      </c>
      <c r="S148" s="308">
        <f>IF(S$34=0,0,S$34/PPA_fec!S$34)</f>
        <v>0.10918534846037643</v>
      </c>
      <c r="T148" s="308">
        <f>IF(T$34=0,0,T$34/PPA_fec!T$34)</f>
        <v>0.11272809169627528</v>
      </c>
      <c r="U148" s="308">
        <f>IF(U$34=0,0,U$34/PPA_fec!U$34)</f>
        <v>0.11272809169627537</v>
      </c>
      <c r="V148" s="308">
        <f>IF(V$34=0,0,V$34/PPA_fec!V$34)</f>
        <v>0.1127280916962753</v>
      </c>
      <c r="W148" s="308">
        <f>IF(W$34=0,0,W$34/PPA_fec!W$34)</f>
        <v>0.1127280916962753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0.58253574165940669</v>
      </c>
      <c r="C149" s="308">
        <f>IF(C$35=0,0,C$35/PPA_fec!C$35)</f>
        <v>0.58253574165940691</v>
      </c>
      <c r="D149" s="308">
        <f>IF(D$35=0,0,D$35/PPA_fec!D$35)</f>
        <v>0.58253574165940691</v>
      </c>
      <c r="E149" s="308">
        <f>IF(E$35=0,0,E$35/PPA_fec!E$35)</f>
        <v>0.58509616696242694</v>
      </c>
      <c r="F149" s="308">
        <f>IF(F$35=0,0,F$35/PPA_fec!F$35)</f>
        <v>0.58829357140649052</v>
      </c>
      <c r="G149" s="308">
        <f>IF(G$35=0,0,G$35/PPA_fec!G$35)</f>
        <v>0.58829357140649063</v>
      </c>
      <c r="H149" s="308">
        <f>IF(H$35=0,0,H$35/PPA_fec!H$35)</f>
        <v>0.58829357140649063</v>
      </c>
      <c r="I149" s="308">
        <f>IF(I$35=0,0,I$35/PPA_fec!I$35)</f>
        <v>0.59855047400808614</v>
      </c>
      <c r="J149" s="308">
        <f>IF(J$35=0,0,J$35/PPA_fec!J$35)</f>
        <v>0.59855047400808614</v>
      </c>
      <c r="K149" s="308">
        <f>IF(K$35=0,0,K$35/PPA_fec!K$35)</f>
        <v>0.59855047400808625</v>
      </c>
      <c r="L149" s="308">
        <f>IF(L$35=0,0,L$35/PPA_fec!L$35)</f>
        <v>0.59855047400808614</v>
      </c>
      <c r="M149" s="308">
        <f>IF(M$35=0,0,M$35/PPA_fec!M$35)</f>
        <v>0.59855047400808603</v>
      </c>
      <c r="N149" s="308">
        <f>IF(N$35=0,0,N$35/PPA_fec!N$35)</f>
        <v>0.59855047400808603</v>
      </c>
      <c r="O149" s="308">
        <f>IF(O$35=0,0,O$35/PPA_fec!O$35)</f>
        <v>0.59855047400808614</v>
      </c>
      <c r="P149" s="308">
        <f>IF(P$35=0,0,P$35/PPA_fec!P$35)</f>
        <v>0.59855047400808614</v>
      </c>
      <c r="Q149" s="308">
        <f>IF(Q$35=0,0,Q$35/PPA_fec!Q$35)</f>
        <v>0.59855047400808603</v>
      </c>
      <c r="R149" s="308">
        <f>IF(R$35=0,0,R$35/PPA_fec!R$35)</f>
        <v>0.59855047400808614</v>
      </c>
      <c r="S149" s="308">
        <f>IF(S$35=0,0,S$35/PPA_fec!S$35)</f>
        <v>0.59855047400808603</v>
      </c>
      <c r="T149" s="308">
        <f>IF(T$35=0,0,T$35/PPA_fec!T$35)</f>
        <v>0.61531142852301057</v>
      </c>
      <c r="U149" s="308">
        <f>IF(U$35=0,0,U$35/PPA_fec!U$35)</f>
        <v>0.61797167541502895</v>
      </c>
      <c r="V149" s="308">
        <f>IF(V$35=0,0,V$35/PPA_fec!V$35)</f>
        <v>0.61797167541502906</v>
      </c>
      <c r="W149" s="308">
        <f>IF(W$35=0,0,W$35/PPA_fec!W$35)</f>
        <v>0.61797167541502895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0.41057767148569335</v>
      </c>
      <c r="C150" s="308">
        <f>IF(C$36=0,0,C$36/PPA_fec!C$36)</f>
        <v>0.4105776714856933</v>
      </c>
      <c r="D150" s="308">
        <f>IF(D$36=0,0,D$36/PPA_fec!D$36)</f>
        <v>0.41057767148569324</v>
      </c>
      <c r="E150" s="308">
        <f>IF(E$36=0,0,E$36/PPA_fec!E$36)</f>
        <v>0.4123822877242308</v>
      </c>
      <c r="F150" s="308">
        <f>IF(F$36=0,0,F$36/PPA_fec!F$36)</f>
        <v>0.41463585394782754</v>
      </c>
      <c r="G150" s="308">
        <f>IF(G$36=0,0,G$36/PPA_fec!G$36)</f>
        <v>0.41463585394782759</v>
      </c>
      <c r="H150" s="308">
        <f>IF(H$36=0,0,H$36/PPA_fec!H$36)</f>
        <v>0.4146358539478277</v>
      </c>
      <c r="I150" s="308">
        <f>IF(I$36=0,0,I$36/PPA_fec!I$36)</f>
        <v>0.42186503301042477</v>
      </c>
      <c r="J150" s="308">
        <f>IF(J$36=0,0,J$36/PPA_fec!J$36)</f>
        <v>0.42186503301042472</v>
      </c>
      <c r="K150" s="308">
        <f>IF(K$36=0,0,K$36/PPA_fec!K$36)</f>
        <v>0.42186503301042477</v>
      </c>
      <c r="L150" s="308">
        <f>IF(L$36=0,0,L$36/PPA_fec!L$36)</f>
        <v>0.42186503301042472</v>
      </c>
      <c r="M150" s="308">
        <f>IF(M$36=0,0,M$36/PPA_fec!M$36)</f>
        <v>0.42186503301042477</v>
      </c>
      <c r="N150" s="308">
        <f>IF(N$36=0,0,N$36/PPA_fec!N$36)</f>
        <v>0.42186503301042488</v>
      </c>
      <c r="O150" s="308">
        <f>IF(O$36=0,0,O$36/PPA_fec!O$36)</f>
        <v>0.42186503301042488</v>
      </c>
      <c r="P150" s="308">
        <f>IF(P$36=0,0,P$36/PPA_fec!P$36)</f>
        <v>0.42186503301042477</v>
      </c>
      <c r="Q150" s="308">
        <f>IF(Q$36=0,0,Q$36/PPA_fec!Q$36)</f>
        <v>0.42186503301042477</v>
      </c>
      <c r="R150" s="308">
        <f>IF(R$36=0,0,R$36/PPA_fec!R$36)</f>
        <v>0.42186503301042477</v>
      </c>
      <c r="S150" s="308">
        <f>IF(S$36=0,0,S$36/PPA_fec!S$36)</f>
        <v>0.42186503301042477</v>
      </c>
      <c r="T150" s="308">
        <f>IF(T$36=0,0,T$36/PPA_fec!T$36)</f>
        <v>0.43555331182470458</v>
      </c>
      <c r="U150" s="308">
        <f>IF(U$36=0,0,U$36/PPA_fec!U$36)</f>
        <v>0.43555331182470464</v>
      </c>
      <c r="V150" s="308">
        <f>IF(V$36=0,0,V$36/PPA_fec!V$36)</f>
        <v>0.43555331182470464</v>
      </c>
      <c r="W150" s="308">
        <f>IF(W$36=0,0,W$36/PPA_fec!W$36)</f>
        <v>0.43555331182470464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0.68893672823307162</v>
      </c>
      <c r="C151" s="309">
        <f>IF(C$37=0,0,C$37/PPA_fec!C$37)</f>
        <v>0.68914055924169171</v>
      </c>
      <c r="D151" s="309">
        <f>IF(D$37=0,0,D$37/PPA_fec!D$37)</f>
        <v>0.69362602664348272</v>
      </c>
      <c r="E151" s="309">
        <f>IF(E$37=0,0,E$37/PPA_fec!E$37)</f>
        <v>0.69878917146458419</v>
      </c>
      <c r="F151" s="309">
        <f>IF(F$37=0,0,F$37/PPA_fec!F$37)</f>
        <v>0.70383763877053496</v>
      </c>
      <c r="G151" s="309">
        <f>IF(G$37=0,0,G$37/PPA_fec!G$37)</f>
        <v>0.703259633583314</v>
      </c>
      <c r="H151" s="309">
        <f>IF(H$37=0,0,H$37/PPA_fec!H$37)</f>
        <v>0.70343327739374728</v>
      </c>
      <c r="I151" s="309">
        <f>IF(I$37=0,0,I$37/PPA_fec!I$37)</f>
        <v>0.7061511654688043</v>
      </c>
      <c r="J151" s="309">
        <f>IF(J$37=0,0,J$37/PPA_fec!J$37)</f>
        <v>0.70077775445898882</v>
      </c>
      <c r="K151" s="309">
        <f>IF(K$37=0,0,K$37/PPA_fec!K$37)</f>
        <v>0.70176175486519721</v>
      </c>
      <c r="L151" s="309">
        <f>IF(L$37=0,0,L$37/PPA_fec!L$37)</f>
        <v>0.69366734375205463</v>
      </c>
      <c r="M151" s="309">
        <f>IF(M$37=0,0,M$37/PPA_fec!M$37)</f>
        <v>0.6916852840255715</v>
      </c>
      <c r="N151" s="309">
        <f>IF(N$37=0,0,N$37/PPA_fec!N$37)</f>
        <v>0.6873154457785996</v>
      </c>
      <c r="O151" s="309">
        <f>IF(O$37=0,0,O$37/PPA_fec!O$37)</f>
        <v>0.68380481001376059</v>
      </c>
      <c r="P151" s="309">
        <f>IF(P$37=0,0,P$37/PPA_fec!P$37)</f>
        <v>0.6823525627317939</v>
      </c>
      <c r="Q151" s="309">
        <f>IF(Q$37=0,0,Q$37/PPA_fec!Q$37)</f>
        <v>0.68480107977081872</v>
      </c>
      <c r="R151" s="309">
        <f>IF(R$37=0,0,R$37/PPA_fec!R$37)</f>
        <v>0.67725370271243468</v>
      </c>
      <c r="S151" s="309">
        <f>IF(S$37=0,0,S$37/PPA_fec!S$37)</f>
        <v>0.6693259587905761</v>
      </c>
      <c r="T151" s="309">
        <f>IF(T$37=0,0,T$37/PPA_fec!T$37)</f>
        <v>0.6886248754614509</v>
      </c>
      <c r="U151" s="309">
        <f>IF(U$37=0,0,U$37/PPA_fec!U$37)</f>
        <v>0.68046204395322607</v>
      </c>
      <c r="V151" s="309">
        <f>IF(V$37=0,0,V$37/PPA_fec!V$37)</f>
        <v>0.67049643526766967</v>
      </c>
      <c r="W151" s="309">
        <f>IF(W$37=0,0,W$37/PPA_fec!W$37)</f>
        <v>0.67163390770432385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0.55037534007889743</v>
      </c>
      <c r="C152" s="310">
        <f>IF(C$43=0,0,C$43/PPA_fec!C$43)</f>
        <v>0.55064122329297782</v>
      </c>
      <c r="D152" s="310">
        <f>IF(D$43=0,0,D$43/PPA_fec!D$43)</f>
        <v>0.54997565456673003</v>
      </c>
      <c r="E152" s="310">
        <f>IF(E$43=0,0,E$43/PPA_fec!E$43)</f>
        <v>0.55217646330574088</v>
      </c>
      <c r="F152" s="310">
        <f>IF(F$43=0,0,F$43/PPA_fec!F$43)</f>
        <v>0.55509715120205083</v>
      </c>
      <c r="G152" s="310">
        <f>IF(G$43=0,0,G$43/PPA_fec!G$43)</f>
        <v>0.55537477997892315</v>
      </c>
      <c r="H152" s="310">
        <f>IF(H$43=0,0,H$43/PPA_fec!H$43)</f>
        <v>0.55513541100722696</v>
      </c>
      <c r="I152" s="310">
        <f>IF(I$43=0,0,I$43/PPA_fec!I$43)</f>
        <v>0.57018066638787368</v>
      </c>
      <c r="J152" s="310">
        <f>IF(J$43=0,0,J$43/PPA_fec!J$43)</f>
        <v>0.57114848700139553</v>
      </c>
      <c r="K152" s="310">
        <f>IF(K$43=0,0,K$43/PPA_fec!K$43)</f>
        <v>0.5704168387301618</v>
      </c>
      <c r="L152" s="310">
        <f>IF(L$43=0,0,L$43/PPA_fec!L$43)</f>
        <v>0.57228080238130552</v>
      </c>
      <c r="M152" s="310">
        <f>IF(M$43=0,0,M$43/PPA_fec!M$43)</f>
        <v>0.57243287932730991</v>
      </c>
      <c r="N152" s="310">
        <f>IF(N$43=0,0,N$43/PPA_fec!N$43)</f>
        <v>0.57241868705306997</v>
      </c>
      <c r="O152" s="310">
        <f>IF(O$43=0,0,O$43/PPA_fec!O$43)</f>
        <v>0.57237872583447547</v>
      </c>
      <c r="P152" s="310">
        <f>IF(P$43=0,0,P$43/PPA_fec!P$43)</f>
        <v>0.57095362075261757</v>
      </c>
      <c r="Q152" s="310">
        <f>IF(Q$43=0,0,Q$43/PPA_fec!Q$43)</f>
        <v>0.57059126239084657</v>
      </c>
      <c r="R152" s="310">
        <f>IF(R$43=0,0,R$43/PPA_fec!R$43)</f>
        <v>0.57120480010179964</v>
      </c>
      <c r="S152" s="310">
        <f>IF(S$43=0,0,S$43/PPA_fec!S$43)</f>
        <v>0.57144979975820276</v>
      </c>
      <c r="T152" s="310">
        <f>IF(T$43=0,0,T$43/PPA_fec!T$43)</f>
        <v>0.58939397983279973</v>
      </c>
      <c r="U152" s="310">
        <f>IF(U$43=0,0,U$43/PPA_fec!U$43)</f>
        <v>0.59044967433727968</v>
      </c>
      <c r="V152" s="310">
        <f>IF(V$43=0,0,V$43/PPA_fec!V$43)</f>
        <v>0.59141441421572849</v>
      </c>
      <c r="W152" s="310">
        <f>IF(W$43=0,0,W$43/PPA_fec!W$43)</f>
        <v>0.59155555744694654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0.60214792333176614</v>
      </c>
      <c r="C153" s="310">
        <f>IF(C$56=0,0,C$56/PPA_fec!C$56)</f>
        <v>0.60361595671829038</v>
      </c>
      <c r="D153" s="310">
        <f>IF(D$56=0,0,D$56/PPA_fec!D$56)</f>
        <v>0.60231966431375517</v>
      </c>
      <c r="E153" s="310">
        <f>IF(E$56=0,0,E$56/PPA_fec!E$56)</f>
        <v>0.60481127660949752</v>
      </c>
      <c r="F153" s="310">
        <f>IF(F$56=0,0,F$56/PPA_fec!F$56)</f>
        <v>0.60817810990152754</v>
      </c>
      <c r="G153" s="310">
        <f>IF(G$56=0,0,G$56/PPA_fec!G$56)</f>
        <v>0.60941543653340147</v>
      </c>
      <c r="H153" s="310">
        <f>IF(H$56=0,0,H$56/PPA_fec!H$56)</f>
        <v>0.60819327110170507</v>
      </c>
      <c r="I153" s="310">
        <f>IF(I$56=0,0,I$56/PPA_fec!I$56)</f>
        <v>0.62945985675842708</v>
      </c>
      <c r="J153" s="310">
        <f>IF(J$56=0,0,J$56/PPA_fec!J$56)</f>
        <v>0.6297833807356783</v>
      </c>
      <c r="K153" s="310">
        <f>IF(K$56=0,0,K$56/PPA_fec!K$56)</f>
        <v>0.62905566173582539</v>
      </c>
      <c r="L153" s="310">
        <f>IF(L$56=0,0,L$56/PPA_fec!L$56)</f>
        <v>0.63112470713689162</v>
      </c>
      <c r="M153" s="310">
        <f>IF(M$56=0,0,M$56/PPA_fec!M$56)</f>
        <v>0.63038037322683882</v>
      </c>
      <c r="N153" s="310">
        <f>IF(N$56=0,0,N$56/PPA_fec!N$56)</f>
        <v>0.62887316456808073</v>
      </c>
      <c r="O153" s="310">
        <f>IF(O$56=0,0,O$56/PPA_fec!O$56)</f>
        <v>0.62826132017007619</v>
      </c>
      <c r="P153" s="310">
        <f>IF(P$56=0,0,P$56/PPA_fec!P$56)</f>
        <v>0.6242961180497999</v>
      </c>
      <c r="Q153" s="310">
        <f>IF(Q$56=0,0,Q$56/PPA_fec!Q$56)</f>
        <v>0.62335145429748628</v>
      </c>
      <c r="R153" s="310">
        <f>IF(R$56=0,0,R$56/PPA_fec!R$56)</f>
        <v>0.62243469075121305</v>
      </c>
      <c r="S153" s="310">
        <f>IF(S$56=0,0,S$56/PPA_fec!S$56)</f>
        <v>0.62280878119509564</v>
      </c>
      <c r="T153" s="310">
        <f>IF(T$56=0,0,T$56/PPA_fec!T$56)</f>
        <v>0.64116715644049771</v>
      </c>
      <c r="U153" s="310">
        <f>IF(U$56=0,0,U$56/PPA_fec!U$56)</f>
        <v>0.64140291155189899</v>
      </c>
      <c r="V153" s="310">
        <f>IF(V$56=0,0,V$56/PPA_fec!V$56)</f>
        <v>0.64176906907918407</v>
      </c>
      <c r="W153" s="310">
        <f>IF(W$56=0,0,W$56/PPA_fec!W$56)</f>
        <v>0.64256930196938411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0.58856472544185945</v>
      </c>
      <c r="C154" s="311">
        <f>IF(C$69=0,0,C$69/PPA_fec!C$69)</f>
        <v>0.58998862392199769</v>
      </c>
      <c r="D154" s="311">
        <f>IF(D$69=0,0,D$69/PPA_fec!D$69)</f>
        <v>0.58893894586680562</v>
      </c>
      <c r="E154" s="311">
        <f>IF(E$69=0,0,E$69/PPA_fec!E$69)</f>
        <v>0.59147187950251279</v>
      </c>
      <c r="F154" s="311">
        <f>IF(F$69=0,0,F$69/PPA_fec!F$69)</f>
        <v>0.59482136026282295</v>
      </c>
      <c r="G154" s="311">
        <f>IF(G$69=0,0,G$69/PPA_fec!G$69)</f>
        <v>0.59600449502039154</v>
      </c>
      <c r="H154" s="311">
        <f>IF(H$69=0,0,H$69/PPA_fec!H$69)</f>
        <v>0.59481732669091969</v>
      </c>
      <c r="I154" s="311">
        <f>IF(I$69=0,0,I$69/PPA_fec!I$69)</f>
        <v>0.61394271766583552</v>
      </c>
      <c r="J154" s="311">
        <f>IF(J$69=0,0,J$69/PPA_fec!J$69)</f>
        <v>0.6139122819716637</v>
      </c>
      <c r="K154" s="311">
        <f>IF(K$69=0,0,K$69/PPA_fec!K$69)</f>
        <v>0.61343775519505062</v>
      </c>
      <c r="L154" s="311">
        <f>IF(L$69=0,0,L$69/PPA_fec!L$69)</f>
        <v>0.61488041680277461</v>
      </c>
      <c r="M154" s="311">
        <f>IF(M$69=0,0,M$69/PPA_fec!M$69)</f>
        <v>0.61408768956745763</v>
      </c>
      <c r="N154" s="311">
        <f>IF(N$69=0,0,N$69/PPA_fec!N$69)</f>
        <v>0.61259560224467513</v>
      </c>
      <c r="O154" s="311">
        <f>IF(O$69=0,0,O$69/PPA_fec!O$69)</f>
        <v>0.61200286603816312</v>
      </c>
      <c r="P154" s="311">
        <f>IF(P$69=0,0,P$69/PPA_fec!P$69)</f>
        <v>0.60849621963336353</v>
      </c>
      <c r="Q154" s="311">
        <f>IF(Q$69=0,0,Q$69/PPA_fec!Q$69)</f>
        <v>0.6076672126178273</v>
      </c>
      <c r="R154" s="311">
        <f>IF(R$69=0,0,R$69/PPA_fec!R$69)</f>
        <v>0.6066149981026564</v>
      </c>
      <c r="S154" s="311">
        <f>IF(S$69=0,0,S$69/PPA_fec!S$69)</f>
        <v>0.60691820345955794</v>
      </c>
      <c r="T154" s="311">
        <f>IF(T$69=0,0,T$69/PPA_fec!T$69)</f>
        <v>0.62481276708230427</v>
      </c>
      <c r="U154" s="311">
        <f>IF(U$69=0,0,U$69/PPA_fec!U$69)</f>
        <v>0.6249581584122752</v>
      </c>
      <c r="V154" s="311">
        <f>IF(V$69=0,0,V$69/PPA_fec!V$69)</f>
        <v>0.62511380104906411</v>
      </c>
      <c r="W154" s="311">
        <f>IF(W$69=0,0,W$69/PPA_fec!W$69)</f>
        <v>0.62584388281402337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0.64464010654823345</v>
      </c>
      <c r="C156" s="324">
        <f>IF(C$83=0,0,C$83/PPA_fec!C$83)</f>
        <v>0.6444463199323589</v>
      </c>
      <c r="D156" s="324">
        <f>IF(D$83=0,0,D$83/PPA_fec!D$83)</f>
        <v>0.64529543046307736</v>
      </c>
      <c r="E156" s="324">
        <f>IF(E$83=0,0,E$83/PPA_fec!E$83)</f>
        <v>0.65049749656667621</v>
      </c>
      <c r="F156" s="324">
        <f>IF(F$83=0,0,F$83/PPA_fec!F$83)</f>
        <v>0.65355229026747963</v>
      </c>
      <c r="G156" s="324">
        <f>IF(G$83=0,0,G$83/PPA_fec!G$83)</f>
        <v>0.65328194673058804</v>
      </c>
      <c r="H156" s="324">
        <f>IF(H$83=0,0,H$83/PPA_fec!H$83)</f>
        <v>0.66151188126532723</v>
      </c>
      <c r="I156" s="324">
        <f>IF(I$83=0,0,I$83/PPA_fec!I$83)</f>
        <v>0.66041012262100285</v>
      </c>
      <c r="J156" s="324">
        <f>IF(J$83=0,0,J$83/PPA_fec!J$83)</f>
        <v>0.65979295212200884</v>
      </c>
      <c r="K156" s="324">
        <f>IF(K$83=0,0,K$83/PPA_fec!K$83)</f>
        <v>0.65973273470886884</v>
      </c>
      <c r="L156" s="324">
        <f>IF(L$83=0,0,L$83/PPA_fec!L$83)</f>
        <v>0.65870469861208436</v>
      </c>
      <c r="M156" s="324">
        <f>IF(M$83=0,0,M$83/PPA_fec!M$83)</f>
        <v>0.65858128097091706</v>
      </c>
      <c r="N156" s="324">
        <f>IF(N$83=0,0,N$83/PPA_fec!N$83)</f>
        <v>0.6580993536830847</v>
      </c>
      <c r="O156" s="324">
        <f>IF(O$83=0,0,O$83/PPA_fec!O$83)</f>
        <v>0.66710953993410893</v>
      </c>
      <c r="P156" s="324">
        <f>IF(P$83=0,0,P$83/PPA_fec!P$83)</f>
        <v>0.68290864701747733</v>
      </c>
      <c r="Q156" s="324">
        <f>IF(Q$83=0,0,Q$83/PPA_fec!Q$83)</f>
        <v>0.68894941134685317</v>
      </c>
      <c r="R156" s="324">
        <f>IF(R$83=0,0,R$83/PPA_fec!R$83)</f>
        <v>0.70047365941768547</v>
      </c>
      <c r="S156" s="324">
        <f>IF(S$83=0,0,S$83/PPA_fec!S$83)</f>
        <v>0.70337100922195206</v>
      </c>
      <c r="T156" s="324">
        <f>IF(T$83=0,0,T$83/PPA_fec!T$83)</f>
        <v>0.70684041860006863</v>
      </c>
      <c r="U156" s="324">
        <f>IF(U$83=0,0,U$83/PPA_fec!U$83)</f>
        <v>0.7090124363491388</v>
      </c>
      <c r="V156" s="324">
        <f>IF(V$83=0,0,V$83/PPA_fec!V$83)</f>
        <v>0.71064192975834362</v>
      </c>
      <c r="W156" s="324">
        <f>IF(W$83=0,0,W$83/PPA_fec!W$83)</f>
        <v>0.71310086926810234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0.47686146056489725</v>
      </c>
      <c r="C157" s="336">
        <f>IF(C$84=0,0,C$84/PPA_fec!C$84)</f>
        <v>0.47686146056489703</v>
      </c>
      <c r="D157" s="336">
        <f>IF(D$84=0,0,D$84/PPA_fec!D$84)</f>
        <v>0.47686146056489714</v>
      </c>
      <c r="E157" s="336">
        <f>IF(E$84=0,0,E$84/PPA_fec!E$84)</f>
        <v>0.48044383179314021</v>
      </c>
      <c r="F157" s="336">
        <f>IF(F$84=0,0,F$84/PPA_fec!F$84)</f>
        <v>0.48256025677662978</v>
      </c>
      <c r="G157" s="336">
        <f>IF(G$84=0,0,G$84/PPA_fec!G$84)</f>
        <v>0.48256025677662989</v>
      </c>
      <c r="H157" s="336">
        <f>IF(H$84=0,0,H$84/PPA_fec!H$84)</f>
        <v>0.48848815568922205</v>
      </c>
      <c r="I157" s="336">
        <f>IF(I$84=0,0,I$84/PPA_fec!I$84)</f>
        <v>0.48848815568922227</v>
      </c>
      <c r="J157" s="336">
        <f>IF(J$84=0,0,J$84/PPA_fec!J$84)</f>
        <v>0.48848815568922227</v>
      </c>
      <c r="K157" s="336">
        <f>IF(K$84=0,0,K$84/PPA_fec!K$84)</f>
        <v>0.48848815568922216</v>
      </c>
      <c r="L157" s="336">
        <f>IF(L$84=0,0,L$84/PPA_fec!L$84)</f>
        <v>0.4884881556892221</v>
      </c>
      <c r="M157" s="336">
        <f>IF(M$84=0,0,M$84/PPA_fec!M$84)</f>
        <v>0.48848815568922216</v>
      </c>
      <c r="N157" s="336">
        <f>IF(N$84=0,0,N$84/PPA_fec!N$84)</f>
        <v>0.48848815568922216</v>
      </c>
      <c r="O157" s="336">
        <f>IF(O$84=0,0,O$84/PPA_fec!O$84)</f>
        <v>0.49463934012030003</v>
      </c>
      <c r="P157" s="336">
        <f>IF(P$84=0,0,P$84/PPA_fec!P$84)</f>
        <v>0.50017540610826994</v>
      </c>
      <c r="Q157" s="336">
        <f>IF(Q$84=0,0,Q$84/PPA_fec!Q$84)</f>
        <v>0.5051578654974429</v>
      </c>
      <c r="R157" s="336">
        <f>IF(R$84=0,0,R$84/PPA_fec!R$84)</f>
        <v>0.50964207894769853</v>
      </c>
      <c r="S157" s="336">
        <f>IF(S$84=0,0,S$84/PPA_fec!S$84)</f>
        <v>0.51367787105292895</v>
      </c>
      <c r="T157" s="336">
        <f>IF(T$84=0,0,T$84/PPA_fec!T$84)</f>
        <v>0.517310083947636</v>
      </c>
      <c r="U157" s="336">
        <f>IF(U$84=0,0,U$84/PPA_fec!U$84)</f>
        <v>0.52057907555287219</v>
      </c>
      <c r="V157" s="336">
        <f>IF(V$84=0,0,V$84/PPA_fec!V$84)</f>
        <v>0.52352116799758497</v>
      </c>
      <c r="W157" s="336">
        <f>IF(W$84=0,0,W$84/PPA_fec!W$84)</f>
        <v>0.52616905119782653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0.11978975041784755</v>
      </c>
      <c r="C158" s="337">
        <f>IF(C$85=0,0,C$85/PPA_fec!C$85)</f>
        <v>0.11978975041784752</v>
      </c>
      <c r="D158" s="337">
        <f>IF(D$85=0,0,D$85/PPA_fec!D$85)</f>
        <v>0.11978975041784749</v>
      </c>
      <c r="E158" s="337">
        <f>IF(E$85=0,0,E$85/PPA_fec!E$85)</f>
        <v>0.12068965823347803</v>
      </c>
      <c r="F158" s="337">
        <f>IF(F$85=0,0,F$85/PPA_fec!F$85)</f>
        <v>0.12122131373830747</v>
      </c>
      <c r="G158" s="337">
        <f>IF(G$85=0,0,G$85/PPA_fec!G$85)</f>
        <v>0.12122131373830744</v>
      </c>
      <c r="H158" s="337">
        <f>IF(H$85=0,0,H$85/PPA_fec!H$85)</f>
        <v>0.12271042869089861</v>
      </c>
      <c r="I158" s="337">
        <f>IF(I$85=0,0,I$85/PPA_fec!I$85)</f>
        <v>0.1227104286908985</v>
      </c>
      <c r="J158" s="337">
        <f>IF(J$85=0,0,J$85/PPA_fec!J$85)</f>
        <v>0.12271042869089857</v>
      </c>
      <c r="K158" s="337">
        <f>IF(K$85=0,0,K$85/PPA_fec!K$85)</f>
        <v>0.12271042869089861</v>
      </c>
      <c r="L158" s="337">
        <f>IF(L$85=0,0,L$85/PPA_fec!L$85)</f>
        <v>0.12271042869089854</v>
      </c>
      <c r="M158" s="337">
        <f>IF(M$85=0,0,M$85/PPA_fec!M$85)</f>
        <v>0.12271042869089864</v>
      </c>
      <c r="N158" s="337">
        <f>IF(N$85=0,0,N$85/PPA_fec!N$85)</f>
        <v>0.1227104286908986</v>
      </c>
      <c r="O158" s="337">
        <f>IF(O$85=0,0,O$85/PPA_fec!O$85)</f>
        <v>0.12494127643032274</v>
      </c>
      <c r="P158" s="337">
        <f>IF(P$85=0,0,P$85/PPA_fec!P$85)</f>
        <v>0.1292225349425479</v>
      </c>
      <c r="Q158" s="337">
        <f>IF(Q$85=0,0,Q$85/PPA_fec!Q$85)</f>
        <v>0.13185605784680982</v>
      </c>
      <c r="R158" s="337">
        <f>IF(R$85=0,0,R$85/PPA_fec!R$85)</f>
        <v>0.13544583821738626</v>
      </c>
      <c r="S158" s="337">
        <f>IF(S$85=0,0,S$85/PPA_fec!S$85)</f>
        <v>0.1369215534559923</v>
      </c>
      <c r="T158" s="337">
        <f>IF(T$85=0,0,T$85/PPA_fec!T$85)</f>
        <v>0.13692155345599236</v>
      </c>
      <c r="U158" s="337">
        <f>IF(U$85=0,0,U$85/PPA_fec!U$85)</f>
        <v>0.1369215534559923</v>
      </c>
      <c r="V158" s="337">
        <f>IF(V$85=0,0,V$85/PPA_fec!V$85)</f>
        <v>0.13692155345599233</v>
      </c>
      <c r="W158" s="337">
        <f>IF(W$85=0,0,W$85/PPA_fec!W$85)</f>
        <v>0.1369215534559923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0.6719652279984174</v>
      </c>
      <c r="C159" s="337">
        <f>IF(C$86=0,0,C$86/PPA_fec!C$86)</f>
        <v>0.6719652279984174</v>
      </c>
      <c r="D159" s="337">
        <f>IF(D$86=0,0,D$86/PPA_fec!D$86)</f>
        <v>0.67196522799841751</v>
      </c>
      <c r="E159" s="337">
        <f>IF(E$86=0,0,E$86/PPA_fec!E$86)</f>
        <v>0.67701329562021639</v>
      </c>
      <c r="F159" s="337">
        <f>IF(F$86=0,0,F$86/PPA_fec!F$86)</f>
        <v>0.67999563769266536</v>
      </c>
      <c r="G159" s="337">
        <f>IF(G$86=0,0,G$86/PPA_fec!G$86)</f>
        <v>0.67999563769266536</v>
      </c>
      <c r="H159" s="337">
        <f>IF(H$86=0,0,H$86/PPA_fec!H$86)</f>
        <v>0.68834888548843565</v>
      </c>
      <c r="I159" s="337">
        <f>IF(I$86=0,0,I$86/PPA_fec!I$86)</f>
        <v>0.68834888548843587</v>
      </c>
      <c r="J159" s="337">
        <f>IF(J$86=0,0,J$86/PPA_fec!J$86)</f>
        <v>0.68834888548843587</v>
      </c>
      <c r="K159" s="337">
        <f>IF(K$86=0,0,K$86/PPA_fec!K$86)</f>
        <v>0.68834888548843587</v>
      </c>
      <c r="L159" s="337">
        <f>IF(L$86=0,0,L$86/PPA_fec!L$86)</f>
        <v>0.68834888548843576</v>
      </c>
      <c r="M159" s="337">
        <f>IF(M$86=0,0,M$86/PPA_fec!M$86)</f>
        <v>0.68834888548843598</v>
      </c>
      <c r="N159" s="337">
        <f>IF(N$86=0,0,N$86/PPA_fec!N$86)</f>
        <v>0.68834888548843587</v>
      </c>
      <c r="O159" s="337">
        <f>IF(O$86=0,0,O$86/PPA_fec!O$86)</f>
        <v>0.69612999885532534</v>
      </c>
      <c r="P159" s="337">
        <f>IF(P$86=0,0,P$86/PPA_fec!P$86)</f>
        <v>0.70313300088552588</v>
      </c>
      <c r="Q159" s="337">
        <f>IF(Q$86=0,0,Q$86/PPA_fec!Q$86)</f>
        <v>0.70943570271270628</v>
      </c>
      <c r="R159" s="337">
        <f>IF(R$86=0,0,R$86/PPA_fec!R$86)</f>
        <v>0.71510813435716858</v>
      </c>
      <c r="S159" s="337">
        <f>IF(S$86=0,0,S$86/PPA_fec!S$86)</f>
        <v>0.72021332283718487</v>
      </c>
      <c r="T159" s="337">
        <f>IF(T$86=0,0,T$86/PPA_fec!T$86)</f>
        <v>0.72480799246919947</v>
      </c>
      <c r="U159" s="337">
        <f>IF(U$86=0,0,U$86/PPA_fec!U$86)</f>
        <v>0.72894319513801231</v>
      </c>
      <c r="V159" s="337">
        <f>IF(V$86=0,0,V$86/PPA_fec!V$86)</f>
        <v>0.73266487753994414</v>
      </c>
      <c r="W159" s="337">
        <f>IF(W$86=0,0,W$86/PPA_fec!W$86)</f>
        <v>0.73601439170168292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0.4770217966998076</v>
      </c>
      <c r="C160" s="337">
        <f>IF(C$87=0,0,C$87/PPA_fec!C$87)</f>
        <v>0.47702179669980754</v>
      </c>
      <c r="D160" s="337">
        <f>IF(D$87=0,0,D$87/PPA_fec!D$87)</f>
        <v>0.47702179669980749</v>
      </c>
      <c r="E160" s="337">
        <f>IF(E$87=0,0,E$87/PPA_fec!E$87)</f>
        <v>0.48060537243628676</v>
      </c>
      <c r="F160" s="337">
        <f>IF(F$87=0,0,F$87/PPA_fec!F$87)</f>
        <v>0.48272250902981334</v>
      </c>
      <c r="G160" s="337">
        <f>IF(G$87=0,0,G$87/PPA_fec!G$87)</f>
        <v>0.48272250902981328</v>
      </c>
      <c r="H160" s="337">
        <f>IF(H$87=0,0,H$87/PPA_fec!H$87)</f>
        <v>0.48865240109236274</v>
      </c>
      <c r="I160" s="337">
        <f>IF(I$87=0,0,I$87/PPA_fec!I$87)</f>
        <v>0.48865240109236269</v>
      </c>
      <c r="J160" s="337">
        <f>IF(J$87=0,0,J$87/PPA_fec!J$87)</f>
        <v>0.48865240109236269</v>
      </c>
      <c r="K160" s="337">
        <f>IF(K$87=0,0,K$87/PPA_fec!K$87)</f>
        <v>0.48865240109236302</v>
      </c>
      <c r="L160" s="337">
        <f>IF(L$87=0,0,L$87/PPA_fec!L$87)</f>
        <v>0.48865240109236285</v>
      </c>
      <c r="M160" s="337">
        <f>IF(M$87=0,0,M$87/PPA_fec!M$87)</f>
        <v>0.48865240109236285</v>
      </c>
      <c r="N160" s="337">
        <f>IF(N$87=0,0,N$87/PPA_fec!N$87)</f>
        <v>0.4886524010923628</v>
      </c>
      <c r="O160" s="337">
        <f>IF(O$87=0,0,O$87/PPA_fec!O$87)</f>
        <v>0.49753599082447153</v>
      </c>
      <c r="P160" s="337">
        <f>IF(P$87=0,0,P$87/PPA_fec!P$87)</f>
        <v>0.51293460966725291</v>
      </c>
      <c r="Q160" s="337">
        <f>IF(Q$87=0,0,Q$87/PPA_fec!Q$87)</f>
        <v>0.52507174779510801</v>
      </c>
      <c r="R160" s="337">
        <f>IF(R$87=0,0,R$87/PPA_fec!R$87)</f>
        <v>0.53771679094082581</v>
      </c>
      <c r="S160" s="337">
        <f>IF(S$87=0,0,S$87/PPA_fec!S$87)</f>
        <v>0.54524335520090528</v>
      </c>
      <c r="T160" s="337">
        <f>IF(T$87=0,0,T$87/PPA_fec!T$87)</f>
        <v>0.54524335520090506</v>
      </c>
      <c r="U160" s="337">
        <f>IF(U$87=0,0,U$87/PPA_fec!U$87)</f>
        <v>0.54524335520090494</v>
      </c>
      <c r="V160" s="337">
        <f>IF(V$87=0,0,V$87/PPA_fec!V$87)</f>
        <v>0.54524335520090506</v>
      </c>
      <c r="W160" s="337">
        <f>IF(W$87=0,0,W$87/PPA_fec!W$87)</f>
        <v>0.54524335520090517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0.80561428177486516</v>
      </c>
      <c r="C161" s="338">
        <f>IF(C$88=0,0,C$88/PPA_fec!C$88)</f>
        <v>0.80585263337506796</v>
      </c>
      <c r="D161" s="338">
        <f>IF(D$88=0,0,D$88/PPA_fec!D$88)</f>
        <v>0.81109775451788557</v>
      </c>
      <c r="E161" s="338">
        <f>IF(E$88=0,0,E$88/PPA_fec!E$88)</f>
        <v>0.81967125690558373</v>
      </c>
      <c r="F161" s="338">
        <f>IF(F$88=0,0,F$88/PPA_fec!F$88)</f>
        <v>0.82472300032186618</v>
      </c>
      <c r="G161" s="338">
        <f>IF(G$88=0,0,G$88/PPA_fec!G$88)</f>
        <v>0.82404572171960333</v>
      </c>
      <c r="H161" s="338">
        <f>IF(H$88=0,0,H$88/PPA_fec!H$88)</f>
        <v>0.83437448606242992</v>
      </c>
      <c r="I161" s="338">
        <f>IF(I$88=0,0,I$88/PPA_fec!I$88)</f>
        <v>0.8232450151197811</v>
      </c>
      <c r="J161" s="338">
        <f>IF(J$88=0,0,J$88/PPA_fec!J$88)</f>
        <v>0.81698058613582025</v>
      </c>
      <c r="K161" s="338">
        <f>IF(K$88=0,0,K$88/PPA_fec!K$88)</f>
        <v>0.81812775329902832</v>
      </c>
      <c r="L161" s="338">
        <f>IF(L$88=0,0,L$88/PPA_fec!L$88)</f>
        <v>0.80869112850099301</v>
      </c>
      <c r="M161" s="338">
        <f>IF(M$88=0,0,M$88/PPA_fec!M$88)</f>
        <v>0.80638040401409916</v>
      </c>
      <c r="N161" s="338">
        <f>IF(N$88=0,0,N$88/PPA_fec!N$88)</f>
        <v>0.80128596003437258</v>
      </c>
      <c r="O161" s="338">
        <f>IF(O$88=0,0,O$88/PPA_fec!O$88)</f>
        <v>0.81168598258869396</v>
      </c>
      <c r="P161" s="338">
        <f>IF(P$88=0,0,P$88/PPA_fec!P$88)</f>
        <v>0.8547888930950196</v>
      </c>
      <c r="Q161" s="338">
        <f>IF(Q$88=0,0,Q$88/PPA_fec!Q$88)</f>
        <v>0.8578561713377113</v>
      </c>
      <c r="R161" s="338">
        <f>IF(R$88=0,0,R$88/PPA_fec!R$88)</f>
        <v>0.8809944287873509</v>
      </c>
      <c r="S161" s="338">
        <f>IF(S$88=0,0,S$88/PPA_fec!S$88)</f>
        <v>0.87068175245935475</v>
      </c>
      <c r="T161" s="338">
        <f>IF(T$88=0,0,T$88/PPA_fec!T$88)</f>
        <v>0.86763425510392056</v>
      </c>
      <c r="U161" s="338">
        <f>IF(U$88=0,0,U$88/PPA_fec!U$88)</f>
        <v>0.85734947962230323</v>
      </c>
      <c r="V161" s="338">
        <f>IF(V$88=0,0,V$88/PPA_fec!V$88)</f>
        <v>0.84479329151951976</v>
      </c>
      <c r="W161" s="338">
        <f>IF(W$88=0,0,W$88/PPA_fec!W$88)</f>
        <v>0.84622645213489334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0.62588066699142753</v>
      </c>
      <c r="C162" s="339">
        <f>IF(C$94=0,0,C$94/PPA_fec!C$94)</f>
        <v>0.62588066699142764</v>
      </c>
      <c r="D162" s="339">
        <f>IF(D$94=0,0,D$94/PPA_fec!D$94)</f>
        <v>0.62588066699142741</v>
      </c>
      <c r="E162" s="339">
        <f>IF(E$94=0,0,E$94/PPA_fec!E$94)</f>
        <v>0.63058252922849656</v>
      </c>
      <c r="F162" s="339">
        <f>IF(F$94=0,0,F$94/PPA_fec!F$94)</f>
        <v>0.6333603370193267</v>
      </c>
      <c r="G162" s="339">
        <f>IF(G$94=0,0,G$94/PPA_fec!G$94)</f>
        <v>0.63336033701932659</v>
      </c>
      <c r="H162" s="339">
        <f>IF(H$94=0,0,H$94/PPA_fec!H$94)</f>
        <v>0.64114070434210413</v>
      </c>
      <c r="I162" s="339">
        <f>IF(I$94=0,0,I$94/PPA_fec!I$94)</f>
        <v>0.64114070434210402</v>
      </c>
      <c r="J162" s="339">
        <f>IF(J$94=0,0,J$94/PPA_fec!J$94)</f>
        <v>0.64114070434210424</v>
      </c>
      <c r="K162" s="339">
        <f>IF(K$94=0,0,K$94/PPA_fec!K$94)</f>
        <v>0.64114070434210446</v>
      </c>
      <c r="L162" s="339">
        <f>IF(L$94=0,0,L$94/PPA_fec!L$94)</f>
        <v>0.64114070434210402</v>
      </c>
      <c r="M162" s="339">
        <f>IF(M$94=0,0,M$94/PPA_fec!M$94)</f>
        <v>0.64114070434210413</v>
      </c>
      <c r="N162" s="339">
        <f>IF(N$94=0,0,N$94/PPA_fec!N$94)</f>
        <v>0.64114070434210413</v>
      </c>
      <c r="O162" s="339">
        <f>IF(O$94=0,0,O$94/PPA_fec!O$94)</f>
        <v>0.64970163390789382</v>
      </c>
      <c r="P162" s="339">
        <f>IF(P$94=0,0,P$94/PPA_fec!P$94)</f>
        <v>0.65740647051710444</v>
      </c>
      <c r="Q162" s="339">
        <f>IF(Q$94=0,0,Q$94/PPA_fec!Q$94)</f>
        <v>0.66434082346539403</v>
      </c>
      <c r="R162" s="339">
        <f>IF(R$94=0,0,R$94/PPA_fec!R$94)</f>
        <v>0.67058174111885427</v>
      </c>
      <c r="S162" s="339">
        <f>IF(S$94=0,0,S$94/PPA_fec!S$94)</f>
        <v>0.67619856700696912</v>
      </c>
      <c r="T162" s="339">
        <f>IF(T$94=0,0,T$94/PPA_fec!T$94)</f>
        <v>0.68125371030627246</v>
      </c>
      <c r="U162" s="339">
        <f>IF(U$94=0,0,U$94/PPA_fec!U$94)</f>
        <v>0.68580333927564496</v>
      </c>
      <c r="V162" s="339">
        <f>IF(V$94=0,0,V$94/PPA_fec!V$94)</f>
        <v>0.68989800534808032</v>
      </c>
      <c r="W162" s="339">
        <f>IF(W$94=0,0,W$94/PPA_fec!W$94)</f>
        <v>0.69358320481327229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FI: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1649.6611738229601</v>
      </c>
      <c r="C5" s="225">
        <v>1611.339214520046</v>
      </c>
      <c r="D5" s="225">
        <v>1489.4351404065881</v>
      </c>
      <c r="E5" s="225">
        <v>1474.169445750254</v>
      </c>
      <c r="F5" s="225">
        <v>1425.4400016523309</v>
      </c>
      <c r="G5" s="225">
        <v>1320.5670468456819</v>
      </c>
      <c r="H5" s="225">
        <v>1524.1251388368951</v>
      </c>
      <c r="I5" s="225">
        <v>1515.925154092148</v>
      </c>
      <c r="J5" s="225">
        <v>1385.36180823013</v>
      </c>
      <c r="K5" s="225">
        <v>1088.311169534649</v>
      </c>
      <c r="L5" s="225">
        <v>1333.0370891005821</v>
      </c>
      <c r="M5" s="225">
        <v>1258.0059029918</v>
      </c>
      <c r="N5" s="225">
        <v>1226.420349471915</v>
      </c>
      <c r="O5" s="225">
        <v>1233.683508060348</v>
      </c>
      <c r="P5" s="225">
        <v>1229.4581042329439</v>
      </c>
      <c r="Q5" s="225">
        <v>1139.0148922915021</v>
      </c>
      <c r="R5" s="225">
        <v>1181.263702330981</v>
      </c>
      <c r="S5" s="225">
        <v>1202.8723331568549</v>
      </c>
      <c r="T5" s="225">
        <v>1199.058454692841</v>
      </c>
      <c r="U5" s="225">
        <v>1219.48397959355</v>
      </c>
      <c r="V5" s="225">
        <v>1089.7159821244729</v>
      </c>
      <c r="W5" s="225">
        <v>1107.25426253454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22.23467820596322</v>
      </c>
      <c r="C10" s="262">
        <v>21.222741053534168</v>
      </c>
      <c r="D10" s="262">
        <v>18.86055899796559</v>
      </c>
      <c r="E10" s="262">
        <v>17.69364454372192</v>
      </c>
      <c r="F10" s="262">
        <v>17.564327351991931</v>
      </c>
      <c r="G10" s="262">
        <v>16.114486753172791</v>
      </c>
      <c r="H10" s="262">
        <v>18.160633644592359</v>
      </c>
      <c r="I10" s="262">
        <v>25.036145332068791</v>
      </c>
      <c r="J10" s="262">
        <v>25.754285509823809</v>
      </c>
      <c r="K10" s="262">
        <v>19.761213361766711</v>
      </c>
      <c r="L10" s="262">
        <v>27.103413268766289</v>
      </c>
      <c r="M10" s="262">
        <v>27.733277193272752</v>
      </c>
      <c r="N10" s="262">
        <v>29.538397237309191</v>
      </c>
      <c r="O10" s="262">
        <v>31.82367409362471</v>
      </c>
      <c r="P10" s="262">
        <v>31.74629945303019</v>
      </c>
      <c r="Q10" s="262">
        <v>29.845550069708409</v>
      </c>
      <c r="R10" s="262">
        <v>33.004773546916667</v>
      </c>
      <c r="S10" s="262">
        <v>35.316403979555901</v>
      </c>
      <c r="T10" s="262">
        <v>35.816079799653252</v>
      </c>
      <c r="U10" s="262">
        <v>40.107823851383117</v>
      </c>
      <c r="V10" s="262">
        <v>42.300123382958972</v>
      </c>
      <c r="W10" s="262">
        <v>42.912925287248591</v>
      </c>
      <c r="DA10" s="68" t="s">
        <v>2032</v>
      </c>
    </row>
    <row r="11" spans="1:105" ht="12" customHeight="1" x14ac:dyDescent="0.25">
      <c r="A11" s="37" t="s">
        <v>160</v>
      </c>
      <c r="B11" s="228">
        <v>0.3899778905259515</v>
      </c>
      <c r="C11" s="228">
        <v>0.40435588556960189</v>
      </c>
      <c r="D11" s="228">
        <v>0.30713938859985129</v>
      </c>
      <c r="E11" s="228">
        <v>0.29899323340445533</v>
      </c>
      <c r="F11" s="228">
        <v>0.24687530524457829</v>
      </c>
      <c r="G11" s="228">
        <v>0.23408339035981321</v>
      </c>
      <c r="H11" s="228">
        <v>0.28917467465752728</v>
      </c>
      <c r="I11" s="228">
        <v>0.33825723475142933</v>
      </c>
      <c r="J11" s="228">
        <v>0.25862710157844943</v>
      </c>
      <c r="K11" s="228">
        <v>0.29029706685533779</v>
      </c>
      <c r="L11" s="228">
        <v>0.34646996612483533</v>
      </c>
      <c r="M11" s="228">
        <v>0.2265500231313721</v>
      </c>
      <c r="N11" s="228">
        <v>0.25433682771710048</v>
      </c>
      <c r="O11" s="228">
        <v>0.35348866058265582</v>
      </c>
      <c r="P11" s="228">
        <v>0.28063479406107522</v>
      </c>
      <c r="Q11" s="228">
        <v>0.29406719113539798</v>
      </c>
      <c r="R11" s="228">
        <v>0.56842946610880185</v>
      </c>
      <c r="S11" s="228">
        <v>1.1184359674206541</v>
      </c>
      <c r="T11" s="228">
        <v>1.263783965669705</v>
      </c>
      <c r="U11" s="228">
        <v>1.5456402922224901</v>
      </c>
      <c r="V11" s="228">
        <v>0.91679033013923006</v>
      </c>
      <c r="W11" s="228">
        <v>0.27515358517894489</v>
      </c>
      <c r="DA11" s="69" t="s">
        <v>2033</v>
      </c>
    </row>
    <row r="12" spans="1:105" ht="12" customHeight="1" x14ac:dyDescent="0.25">
      <c r="A12" s="37" t="s">
        <v>162</v>
      </c>
      <c r="B12" s="228">
        <v>21.844700315437269</v>
      </c>
      <c r="C12" s="228">
        <v>20.818385167964571</v>
      </c>
      <c r="D12" s="228">
        <v>18.55341960936574</v>
      </c>
      <c r="E12" s="228">
        <v>17.394651310317471</v>
      </c>
      <c r="F12" s="228">
        <v>17.317452046747349</v>
      </c>
      <c r="G12" s="228">
        <v>15.880403362812981</v>
      </c>
      <c r="H12" s="228">
        <v>17.871458969934832</v>
      </c>
      <c r="I12" s="228">
        <v>24.697888097317371</v>
      </c>
      <c r="J12" s="228">
        <v>25.495658408245362</v>
      </c>
      <c r="K12" s="228">
        <v>19.470916294911369</v>
      </c>
      <c r="L12" s="228">
        <v>26.756943302641449</v>
      </c>
      <c r="M12" s="228">
        <v>27.506727170141382</v>
      </c>
      <c r="N12" s="228">
        <v>29.28406040959209</v>
      </c>
      <c r="O12" s="228">
        <v>31.470185433042062</v>
      </c>
      <c r="P12" s="228">
        <v>31.465664658969121</v>
      </c>
      <c r="Q12" s="228">
        <v>29.551482878573012</v>
      </c>
      <c r="R12" s="228">
        <v>32.436344080807856</v>
      </c>
      <c r="S12" s="228">
        <v>34.197968012135249</v>
      </c>
      <c r="T12" s="228">
        <v>34.55229583398355</v>
      </c>
      <c r="U12" s="228">
        <v>38.562183559160637</v>
      </c>
      <c r="V12" s="228">
        <v>41.383333052819737</v>
      </c>
      <c r="W12" s="228">
        <v>42.637771702069642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1627.426495616997</v>
      </c>
      <c r="C17" s="296">
        <f t="shared" si="0"/>
        <v>1590.1164734665119</v>
      </c>
      <c r="D17" s="296">
        <f t="shared" si="0"/>
        <v>1470.574581408622</v>
      </c>
      <c r="E17" s="296">
        <f t="shared" si="0"/>
        <v>1456.475801206532</v>
      </c>
      <c r="F17" s="296">
        <f t="shared" si="0"/>
        <v>1407.8756743003401</v>
      </c>
      <c r="G17" s="296">
        <f t="shared" si="0"/>
        <v>1304.452560092509</v>
      </c>
      <c r="H17" s="296">
        <f t="shared" si="0"/>
        <v>1505.9645051923021</v>
      </c>
      <c r="I17" s="296">
        <f t="shared" si="0"/>
        <v>1490.8890087600801</v>
      </c>
      <c r="J17" s="296">
        <f t="shared" si="0"/>
        <v>1359.607522720306</v>
      </c>
      <c r="K17" s="296">
        <f t="shared" si="0"/>
        <v>1068.549956172882</v>
      </c>
      <c r="L17" s="296">
        <f t="shared" si="0"/>
        <v>1305.933675831815</v>
      </c>
      <c r="M17" s="296">
        <f t="shared" si="0"/>
        <v>1230.2726257985271</v>
      </c>
      <c r="N17" s="296">
        <f t="shared" si="0"/>
        <v>1196.8819522346059</v>
      </c>
      <c r="O17" s="296">
        <f t="shared" si="0"/>
        <v>1201.859833966724</v>
      </c>
      <c r="P17" s="296">
        <f t="shared" si="0"/>
        <v>1197.711804779914</v>
      </c>
      <c r="Q17" s="296">
        <f t="shared" si="0"/>
        <v>1109.1693422217941</v>
      </c>
      <c r="R17" s="296">
        <f t="shared" si="0"/>
        <v>1148.258928784064</v>
      </c>
      <c r="S17" s="296">
        <f t="shared" si="0"/>
        <v>1167.555929177299</v>
      </c>
      <c r="T17" s="296">
        <f t="shared" si="0"/>
        <v>1163.2423748931869</v>
      </c>
      <c r="U17" s="296">
        <f t="shared" si="0"/>
        <v>1179.3761557421669</v>
      </c>
      <c r="V17" s="296">
        <f t="shared" si="0"/>
        <v>1047.4158587415141</v>
      </c>
      <c r="W17" s="296">
        <f t="shared" si="0"/>
        <v>1064.341337247291</v>
      </c>
      <c r="DA17" s="70"/>
    </row>
    <row r="18" spans="1:105" ht="12" customHeight="1" x14ac:dyDescent="0.25">
      <c r="A18" s="60" t="s">
        <v>1858</v>
      </c>
      <c r="B18" s="331">
        <v>1627.426495616997</v>
      </c>
      <c r="C18" s="331">
        <v>1590.1164734665119</v>
      </c>
      <c r="D18" s="331">
        <v>1470.574581408622</v>
      </c>
      <c r="E18" s="331">
        <v>1456.475801206532</v>
      </c>
      <c r="F18" s="331">
        <v>1407.8756743003401</v>
      </c>
      <c r="G18" s="331">
        <v>1304.452560092509</v>
      </c>
      <c r="H18" s="331">
        <v>1505.9645051923021</v>
      </c>
      <c r="I18" s="331">
        <v>1490.8890087600801</v>
      </c>
      <c r="J18" s="331">
        <v>1359.607522720306</v>
      </c>
      <c r="K18" s="331">
        <v>1068.549956172882</v>
      </c>
      <c r="L18" s="331">
        <v>1305.933675831815</v>
      </c>
      <c r="M18" s="331">
        <v>1230.2726257985271</v>
      </c>
      <c r="N18" s="331">
        <v>1196.8819522346059</v>
      </c>
      <c r="O18" s="331">
        <v>1201.859833966724</v>
      </c>
      <c r="P18" s="331">
        <v>1197.711804779914</v>
      </c>
      <c r="Q18" s="331">
        <v>1109.1693422217941</v>
      </c>
      <c r="R18" s="331">
        <v>1148.258928784064</v>
      </c>
      <c r="S18" s="331">
        <v>1167.555929177299</v>
      </c>
      <c r="T18" s="331">
        <v>1163.2423748931869</v>
      </c>
      <c r="U18" s="331">
        <v>1179.3761557421669</v>
      </c>
      <c r="V18" s="331">
        <v>1047.4158587415141</v>
      </c>
      <c r="W18" s="331">
        <v>1064.341337247291</v>
      </c>
      <c r="DA18" s="72" t="s">
        <v>2039</v>
      </c>
    </row>
    <row r="19" spans="1:105" ht="12" customHeight="1" x14ac:dyDescent="0.25">
      <c r="A19" s="64" t="s">
        <v>30</v>
      </c>
      <c r="B19" s="231">
        <v>601.24363989330766</v>
      </c>
      <c r="C19" s="231">
        <v>534.48151042514633</v>
      </c>
      <c r="D19" s="231">
        <v>476.2661829756529</v>
      </c>
      <c r="E19" s="231">
        <v>460.77667021380199</v>
      </c>
      <c r="F19" s="231">
        <v>372.63988033111042</v>
      </c>
      <c r="G19" s="231">
        <v>358.10317240815351</v>
      </c>
      <c r="H19" s="231">
        <v>498.63434543363041</v>
      </c>
      <c r="I19" s="231">
        <v>526.84138077930129</v>
      </c>
      <c r="J19" s="231">
        <v>483.37095447293723</v>
      </c>
      <c r="K19" s="231">
        <v>388.86511729966861</v>
      </c>
      <c r="L19" s="231">
        <v>479.24437010384042</v>
      </c>
      <c r="M19" s="231">
        <v>440.64052564613132</v>
      </c>
      <c r="N19" s="231">
        <v>423.54761813281402</v>
      </c>
      <c r="O19" s="231">
        <v>386.52901517637082</v>
      </c>
      <c r="P19" s="231">
        <v>413.23186491722231</v>
      </c>
      <c r="Q19" s="231">
        <v>434.85500212521038</v>
      </c>
      <c r="R19" s="231">
        <v>449.10879075499071</v>
      </c>
      <c r="S19" s="231">
        <v>424.5148419151144</v>
      </c>
      <c r="T19" s="231">
        <v>442.65834277923642</v>
      </c>
      <c r="U19" s="231">
        <v>443.26407590407831</v>
      </c>
      <c r="V19" s="231">
        <v>368.42643070021052</v>
      </c>
      <c r="W19" s="231">
        <v>345.90926312907879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36.68652902346836</v>
      </c>
      <c r="C21" s="231">
        <v>37.893456519825158</v>
      </c>
      <c r="D21" s="231">
        <v>44.395727953642407</v>
      </c>
      <c r="E21" s="231">
        <v>52.75321426019331</v>
      </c>
      <c r="F21" s="231">
        <v>58.757578510573239</v>
      </c>
      <c r="G21" s="231">
        <v>58.563808715094673</v>
      </c>
      <c r="H21" s="231">
        <v>70.209648499633687</v>
      </c>
      <c r="I21" s="231">
        <v>74.106171561830863</v>
      </c>
      <c r="J21" s="231">
        <v>70.345336033546914</v>
      </c>
      <c r="K21" s="231">
        <v>45.488822317706088</v>
      </c>
      <c r="L21" s="231">
        <v>64.331505026683402</v>
      </c>
      <c r="M21" s="231">
        <v>68.247282726973111</v>
      </c>
      <c r="N21" s="231">
        <v>59.300806801837552</v>
      </c>
      <c r="O21" s="231">
        <v>62.158336149127251</v>
      </c>
      <c r="P21" s="231">
        <v>59.486497378955811</v>
      </c>
      <c r="Q21" s="231">
        <v>51.248138780107539</v>
      </c>
      <c r="R21" s="231">
        <v>52.26814210260148</v>
      </c>
      <c r="S21" s="231">
        <v>53.81500976622101</v>
      </c>
      <c r="T21" s="231">
        <v>53.919091922518191</v>
      </c>
      <c r="U21" s="231">
        <v>46.511757817751189</v>
      </c>
      <c r="V21" s="231">
        <v>31.624712978435699</v>
      </c>
      <c r="W21" s="231">
        <v>29.077823132024001</v>
      </c>
      <c r="DA21" s="73" t="s">
        <v>2042</v>
      </c>
    </row>
    <row r="22" spans="1:105" ht="12" customHeight="1" x14ac:dyDescent="0.25">
      <c r="A22" s="64" t="s">
        <v>160</v>
      </c>
      <c r="B22" s="231">
        <v>11.065295294662461</v>
      </c>
      <c r="C22" s="231">
        <v>12.449444991559449</v>
      </c>
      <c r="D22" s="231">
        <v>9.6841003115908304</v>
      </c>
      <c r="E22" s="231">
        <v>9.7925160960119424</v>
      </c>
      <c r="F22" s="231">
        <v>8.2778300847075297</v>
      </c>
      <c r="G22" s="231">
        <v>8.2629615389726219</v>
      </c>
      <c r="H22" s="231">
        <v>9.6079543379186223</v>
      </c>
      <c r="I22" s="231">
        <v>8.4469544745830589</v>
      </c>
      <c r="J22" s="231">
        <v>5.6189008487079048</v>
      </c>
      <c r="K22" s="231">
        <v>6.7721811971600774</v>
      </c>
      <c r="L22" s="231">
        <v>7.0855213437053628</v>
      </c>
      <c r="M22" s="231">
        <v>4.3081365323693346</v>
      </c>
      <c r="N22" s="231">
        <v>4.4507007257482671</v>
      </c>
      <c r="O22" s="231">
        <v>6.1124512061411487</v>
      </c>
      <c r="P22" s="231">
        <v>4.5736569926619097</v>
      </c>
      <c r="Q22" s="231">
        <v>4.5066454896784247</v>
      </c>
      <c r="R22" s="231">
        <v>7.4810038068662212</v>
      </c>
      <c r="S22" s="231">
        <v>15.12607105728174</v>
      </c>
      <c r="T22" s="231">
        <v>15.40740196291925</v>
      </c>
      <c r="U22" s="231">
        <v>17.603022576390391</v>
      </c>
      <c r="V22" s="231">
        <v>9.9011253903725756</v>
      </c>
      <c r="W22" s="231">
        <v>3.1179235935407612</v>
      </c>
      <c r="DA22" s="73" t="s">
        <v>2043</v>
      </c>
    </row>
    <row r="23" spans="1:105" ht="12" customHeight="1" x14ac:dyDescent="0.25">
      <c r="A23" s="64" t="s">
        <v>70</v>
      </c>
      <c r="B23" s="231">
        <v>340.28080689675897</v>
      </c>
      <c r="C23" s="231">
        <v>325.09637725401433</v>
      </c>
      <c r="D23" s="231">
        <v>299.22187410126651</v>
      </c>
      <c r="E23" s="231">
        <v>303.65691830361902</v>
      </c>
      <c r="F23" s="231">
        <v>323.43619923028848</v>
      </c>
      <c r="G23" s="231">
        <v>272.66505135529911</v>
      </c>
      <c r="H23" s="231">
        <v>296.52458867602081</v>
      </c>
      <c r="I23" s="231">
        <v>222.01400543488879</v>
      </c>
      <c r="J23" s="231">
        <v>210.24834962169149</v>
      </c>
      <c r="K23" s="231">
        <v>138.42895897097699</v>
      </c>
      <c r="L23" s="231">
        <v>174.0508142721429</v>
      </c>
      <c r="M23" s="231">
        <v>169.61029288740909</v>
      </c>
      <c r="N23" s="231">
        <v>157.47222622324571</v>
      </c>
      <c r="O23" s="231">
        <v>145.64010472714509</v>
      </c>
      <c r="P23" s="231">
        <v>143.1745904820296</v>
      </c>
      <c r="Q23" s="231">
        <v>123.6763186656612</v>
      </c>
      <c r="R23" s="231">
        <v>171.02275363833061</v>
      </c>
      <c r="S23" s="231">
        <v>159.99735832511701</v>
      </c>
      <c r="T23" s="231">
        <v>143.4516334275414</v>
      </c>
      <c r="U23" s="231">
        <v>147.63026208150029</v>
      </c>
      <c r="V23" s="231">
        <v>147.86420404408051</v>
      </c>
      <c r="W23" s="231">
        <v>150.42515420328249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2.7754643723425869</v>
      </c>
      <c r="T24" s="231">
        <v>36.322239075181223</v>
      </c>
      <c r="U24" s="231">
        <v>35.258068460826522</v>
      </c>
      <c r="V24" s="231">
        <v>1.7207709109664029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619.82503492113813</v>
      </c>
      <c r="C25" s="231">
        <v>640.96344386474823</v>
      </c>
      <c r="D25" s="231">
        <v>584.98904174813219</v>
      </c>
      <c r="E25" s="231">
        <v>569.703203652036</v>
      </c>
      <c r="F25" s="231">
        <v>580.66125893405194</v>
      </c>
      <c r="G25" s="231">
        <v>560.56588213540567</v>
      </c>
      <c r="H25" s="231">
        <v>593.78699721362455</v>
      </c>
      <c r="I25" s="231">
        <v>616.75528249881722</v>
      </c>
      <c r="J25" s="231">
        <v>553.91556335020152</v>
      </c>
      <c r="K25" s="231">
        <v>454.22633667044892</v>
      </c>
      <c r="L25" s="231">
        <v>547.195749702792</v>
      </c>
      <c r="M25" s="231">
        <v>523.07536573891559</v>
      </c>
      <c r="N25" s="231">
        <v>512.44874793672841</v>
      </c>
      <c r="O25" s="231">
        <v>544.17579503290563</v>
      </c>
      <c r="P25" s="231">
        <v>512.81295207082803</v>
      </c>
      <c r="Q25" s="231">
        <v>452.8830860519588</v>
      </c>
      <c r="R25" s="231">
        <v>426.88922375973368</v>
      </c>
      <c r="S25" s="231">
        <v>462.50380820563441</v>
      </c>
      <c r="T25" s="231">
        <v>421.2437608937185</v>
      </c>
      <c r="U25" s="231">
        <v>439.17785477159549</v>
      </c>
      <c r="V25" s="231">
        <v>446.93050979856241</v>
      </c>
      <c r="W25" s="231">
        <v>483.15312438843807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18.325189587660809</v>
      </c>
      <c r="C27" s="231">
        <v>39.232240411218662</v>
      </c>
      <c r="D27" s="231">
        <v>56.017654318337641</v>
      </c>
      <c r="E27" s="231">
        <v>59.79327868087038</v>
      </c>
      <c r="F27" s="231">
        <v>64.102927209607955</v>
      </c>
      <c r="G27" s="231">
        <v>46.291683939583677</v>
      </c>
      <c r="H27" s="231">
        <v>37.200971031474459</v>
      </c>
      <c r="I27" s="231">
        <v>42.725214010658377</v>
      </c>
      <c r="J27" s="231">
        <v>36.108418393221108</v>
      </c>
      <c r="K27" s="231">
        <v>34.768539716921637</v>
      </c>
      <c r="L27" s="231">
        <v>34.025715382651462</v>
      </c>
      <c r="M27" s="231">
        <v>24.391022266728669</v>
      </c>
      <c r="N27" s="231">
        <v>39.661852414232001</v>
      </c>
      <c r="O27" s="231">
        <v>57.244131675033813</v>
      </c>
      <c r="P27" s="231">
        <v>64.432242938216277</v>
      </c>
      <c r="Q27" s="231">
        <v>42.000151109177487</v>
      </c>
      <c r="R27" s="231">
        <v>41.489014721541302</v>
      </c>
      <c r="S27" s="231">
        <v>48.823375535587481</v>
      </c>
      <c r="T27" s="231">
        <v>50.239904832072618</v>
      </c>
      <c r="U27" s="231">
        <v>49.931114130024703</v>
      </c>
      <c r="V27" s="231">
        <v>40.948104918886401</v>
      </c>
      <c r="W27" s="231">
        <v>52.658048800927297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2014.3679664193171</v>
      </c>
      <c r="C32" s="225">
        <v>1977.466650676113</v>
      </c>
      <c r="D32" s="225">
        <v>1830.396656518792</v>
      </c>
      <c r="E32" s="225">
        <v>1779.384813435752</v>
      </c>
      <c r="F32" s="225">
        <v>1751.9745021125279</v>
      </c>
      <c r="G32" s="225">
        <v>1632.850542623841</v>
      </c>
      <c r="H32" s="225">
        <v>1887.9181228200271</v>
      </c>
      <c r="I32" s="225">
        <v>1757.101453227514</v>
      </c>
      <c r="J32" s="225">
        <v>1593.04531726195</v>
      </c>
      <c r="K32" s="225">
        <v>1347.029184685746</v>
      </c>
      <c r="L32" s="225">
        <v>1498.9124694368161</v>
      </c>
      <c r="M32" s="225">
        <v>1367.951306489723</v>
      </c>
      <c r="N32" s="225">
        <v>1238.447370515255</v>
      </c>
      <c r="O32" s="225">
        <v>1194.396490164288</v>
      </c>
      <c r="P32" s="225">
        <v>1178.612558736422</v>
      </c>
      <c r="Q32" s="225">
        <v>1126.638599456556</v>
      </c>
      <c r="R32" s="225">
        <v>1122.2552016313571</v>
      </c>
      <c r="S32" s="225">
        <v>1140.0769597779611</v>
      </c>
      <c r="T32" s="225">
        <v>1067.320560563867</v>
      </c>
      <c r="U32" s="225">
        <v>994.14338905034651</v>
      </c>
      <c r="V32" s="225">
        <v>815.49071638425232</v>
      </c>
      <c r="W32" s="225">
        <v>887.07102401872919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20.834512248280209</v>
      </c>
      <c r="C37" s="262">
        <v>19.984837328674651</v>
      </c>
      <c r="D37" s="262">
        <v>17.782921665631239</v>
      </c>
      <c r="E37" s="262">
        <v>16.383138148274341</v>
      </c>
      <c r="F37" s="262">
        <v>16.561527915397999</v>
      </c>
      <c r="G37" s="262">
        <v>15.28552214843012</v>
      </c>
      <c r="H37" s="262">
        <v>17.25607187987784</v>
      </c>
      <c r="I37" s="262">
        <v>22.28466504367864</v>
      </c>
      <c r="J37" s="262">
        <v>22.753419838805229</v>
      </c>
      <c r="K37" s="262">
        <v>18.789941474561161</v>
      </c>
      <c r="L37" s="262">
        <v>23.424423165350941</v>
      </c>
      <c r="M37" s="262">
        <v>23.188668369988051</v>
      </c>
      <c r="N37" s="262">
        <v>22.946747544019441</v>
      </c>
      <c r="O37" s="262">
        <v>23.71192072880595</v>
      </c>
      <c r="P37" s="262">
        <v>23.422041026478979</v>
      </c>
      <c r="Q37" s="262">
        <v>22.722091372713539</v>
      </c>
      <c r="R37" s="262">
        <v>24.144237662814611</v>
      </c>
      <c r="S37" s="262">
        <v>25.782736198260022</v>
      </c>
      <c r="T37" s="262">
        <v>24.559691292557559</v>
      </c>
      <c r="U37" s="262">
        <v>25.205936760692609</v>
      </c>
      <c r="V37" s="262">
        <v>24.437595981121358</v>
      </c>
      <c r="W37" s="262">
        <v>26.540186619108422</v>
      </c>
      <c r="DA37" s="68" t="s">
        <v>2057</v>
      </c>
    </row>
    <row r="38" spans="1:105" ht="12" customHeight="1" x14ac:dyDescent="0.25">
      <c r="A38" s="37" t="s">
        <v>160</v>
      </c>
      <c r="B38" s="228">
        <v>0.36542013612512431</v>
      </c>
      <c r="C38" s="228">
        <v>0.38077016421283488</v>
      </c>
      <c r="D38" s="228">
        <v>0.28959033973967441</v>
      </c>
      <c r="E38" s="228">
        <v>0.27684784986835831</v>
      </c>
      <c r="F38" s="228">
        <v>0.23278046335015509</v>
      </c>
      <c r="G38" s="228">
        <v>0.22204162644026171</v>
      </c>
      <c r="H38" s="228">
        <v>0.27477119297632241</v>
      </c>
      <c r="I38" s="228">
        <v>0.3010826576957602</v>
      </c>
      <c r="J38" s="228">
        <v>0.2284921094651654</v>
      </c>
      <c r="K38" s="228">
        <v>0.27602884481790257</v>
      </c>
      <c r="L38" s="228">
        <v>0.29944048080267383</v>
      </c>
      <c r="M38" s="228">
        <v>0.18942562463843329</v>
      </c>
      <c r="N38" s="228">
        <v>0.19758021838095921</v>
      </c>
      <c r="O38" s="228">
        <v>0.26338552467601101</v>
      </c>
      <c r="P38" s="228">
        <v>0.20704900329189649</v>
      </c>
      <c r="Q38" s="228">
        <v>0.22387999454154511</v>
      </c>
      <c r="R38" s="228">
        <v>0.41582761065663698</v>
      </c>
      <c r="S38" s="228">
        <v>0.81651403464931926</v>
      </c>
      <c r="T38" s="228">
        <v>0.86659802610872561</v>
      </c>
      <c r="U38" s="228">
        <v>0.971364380298958</v>
      </c>
      <c r="V38" s="228">
        <v>0.52964743115541602</v>
      </c>
      <c r="W38" s="228">
        <v>0.17017314598536329</v>
      </c>
      <c r="DA38" s="69" t="s">
        <v>2058</v>
      </c>
    </row>
    <row r="39" spans="1:105" ht="12" customHeight="1" x14ac:dyDescent="0.25">
      <c r="A39" s="37" t="s">
        <v>162</v>
      </c>
      <c r="B39" s="228">
        <v>20.469092112155082</v>
      </c>
      <c r="C39" s="228">
        <v>19.604067164461821</v>
      </c>
      <c r="D39" s="228">
        <v>17.493331325891571</v>
      </c>
      <c r="E39" s="228">
        <v>16.10629029840598</v>
      </c>
      <c r="F39" s="228">
        <v>16.328747452047839</v>
      </c>
      <c r="G39" s="228">
        <v>15.06348052198986</v>
      </c>
      <c r="H39" s="228">
        <v>16.981300686901509</v>
      </c>
      <c r="I39" s="228">
        <v>21.983582385982881</v>
      </c>
      <c r="J39" s="228">
        <v>22.52492772934006</v>
      </c>
      <c r="K39" s="228">
        <v>18.51391262974326</v>
      </c>
      <c r="L39" s="228">
        <v>23.124982684548272</v>
      </c>
      <c r="M39" s="228">
        <v>22.999242745349619</v>
      </c>
      <c r="N39" s="228">
        <v>22.749167325638481</v>
      </c>
      <c r="O39" s="228">
        <v>23.448535204129939</v>
      </c>
      <c r="P39" s="228">
        <v>23.214992023187079</v>
      </c>
      <c r="Q39" s="228">
        <v>22.498211378171991</v>
      </c>
      <c r="R39" s="228">
        <v>23.728410052157969</v>
      </c>
      <c r="S39" s="228">
        <v>24.966222163610698</v>
      </c>
      <c r="T39" s="228">
        <v>23.69309326644883</v>
      </c>
      <c r="U39" s="228">
        <v>24.234572380393651</v>
      </c>
      <c r="V39" s="228">
        <v>23.907948549965941</v>
      </c>
      <c r="W39" s="228">
        <v>26.370013473123059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57.783578381769203</v>
      </c>
      <c r="C43" s="263">
        <f t="shared" si="1"/>
        <v>56.738603285432987</v>
      </c>
      <c r="D43" s="263">
        <f t="shared" si="1"/>
        <v>52.539528546468432</v>
      </c>
      <c r="E43" s="263">
        <f t="shared" si="1"/>
        <v>51.101497834419654</v>
      </c>
      <c r="F43" s="263">
        <f t="shared" si="1"/>
        <v>50.301825339047227</v>
      </c>
      <c r="G43" s="263">
        <f t="shared" si="1"/>
        <v>46.885942622475703</v>
      </c>
      <c r="H43" s="263">
        <f t="shared" si="1"/>
        <v>54.222088433047773</v>
      </c>
      <c r="I43" s="263">
        <f t="shared" si="1"/>
        <v>50.284544585038738</v>
      </c>
      <c r="J43" s="263">
        <f t="shared" si="1"/>
        <v>45.515707171685378</v>
      </c>
      <c r="K43" s="263">
        <f t="shared" si="1"/>
        <v>38.499688209019851</v>
      </c>
      <c r="L43" s="263">
        <f t="shared" si="1"/>
        <v>42.767769457143928</v>
      </c>
      <c r="M43" s="263">
        <f t="shared" si="1"/>
        <v>38.978627191876377</v>
      </c>
      <c r="N43" s="263">
        <f t="shared" si="1"/>
        <v>35.231902115108277</v>
      </c>
      <c r="O43" s="263">
        <f t="shared" si="1"/>
        <v>33.932886070593703</v>
      </c>
      <c r="P43" s="263">
        <f t="shared" si="1"/>
        <v>33.48378312202734</v>
      </c>
      <c r="Q43" s="263">
        <f t="shared" si="1"/>
        <v>31.997579944459201</v>
      </c>
      <c r="R43" s="263">
        <f t="shared" si="1"/>
        <v>31.829303303436031</v>
      </c>
      <c r="S43" s="263">
        <f t="shared" si="1"/>
        <v>32.298383292165227</v>
      </c>
      <c r="T43" s="263">
        <f t="shared" si="1"/>
        <v>30.224952732501741</v>
      </c>
      <c r="U43" s="263">
        <f t="shared" si="1"/>
        <v>28.08514354462767</v>
      </c>
      <c r="V43" s="263">
        <f t="shared" si="1"/>
        <v>22.929075953713941</v>
      </c>
      <c r="W43" s="263">
        <f t="shared" si="1"/>
        <v>24.942922823177419</v>
      </c>
      <c r="DA43" s="70"/>
    </row>
    <row r="44" spans="1:105" ht="12" customHeight="1" x14ac:dyDescent="0.25">
      <c r="A44" s="60" t="s">
        <v>1886</v>
      </c>
      <c r="B44" s="264">
        <v>57.783578381769203</v>
      </c>
      <c r="C44" s="264">
        <v>56.738603285432987</v>
      </c>
      <c r="D44" s="264">
        <v>52.539528546468432</v>
      </c>
      <c r="E44" s="264">
        <v>51.101497834419654</v>
      </c>
      <c r="F44" s="264">
        <v>50.301825339047227</v>
      </c>
      <c r="G44" s="264">
        <v>46.885942622475703</v>
      </c>
      <c r="H44" s="264">
        <v>54.222088433047773</v>
      </c>
      <c r="I44" s="264">
        <v>50.284544585038738</v>
      </c>
      <c r="J44" s="264">
        <v>45.515707171685378</v>
      </c>
      <c r="K44" s="264">
        <v>38.499688209019851</v>
      </c>
      <c r="L44" s="264">
        <v>42.767769457143928</v>
      </c>
      <c r="M44" s="264">
        <v>38.978627191876377</v>
      </c>
      <c r="N44" s="264">
        <v>35.231902115108277</v>
      </c>
      <c r="O44" s="264">
        <v>33.932886070593703</v>
      </c>
      <c r="P44" s="264">
        <v>33.48378312202734</v>
      </c>
      <c r="Q44" s="264">
        <v>31.997579944459201</v>
      </c>
      <c r="R44" s="264">
        <v>31.829303303436031</v>
      </c>
      <c r="S44" s="264">
        <v>32.298383292165227</v>
      </c>
      <c r="T44" s="264">
        <v>30.224952732501741</v>
      </c>
      <c r="U44" s="264">
        <v>28.08514354462767</v>
      </c>
      <c r="V44" s="264">
        <v>22.929075953713941</v>
      </c>
      <c r="W44" s="264">
        <v>24.942922823177419</v>
      </c>
      <c r="DA44" s="72" t="s">
        <v>2063</v>
      </c>
    </row>
    <row r="45" spans="1:105" ht="12" customHeight="1" x14ac:dyDescent="0.25">
      <c r="A45" s="64" t="s">
        <v>30</v>
      </c>
      <c r="B45" s="231">
        <v>21.347820676314861</v>
      </c>
      <c r="C45" s="231">
        <v>19.071391869364248</v>
      </c>
      <c r="D45" s="231">
        <v>17.015662471330241</v>
      </c>
      <c r="E45" s="231">
        <v>16.166679869020879</v>
      </c>
      <c r="F45" s="231">
        <v>13.314006710212009</v>
      </c>
      <c r="G45" s="231">
        <v>12.87130349398409</v>
      </c>
      <c r="H45" s="231">
        <v>17.953275446159829</v>
      </c>
      <c r="I45" s="231">
        <v>17.769249585569479</v>
      </c>
      <c r="J45" s="231">
        <v>16.181854286205091</v>
      </c>
      <c r="K45" s="231">
        <v>14.010749506763309</v>
      </c>
      <c r="L45" s="231">
        <v>15.694681218156139</v>
      </c>
      <c r="M45" s="231">
        <v>13.960777810239369</v>
      </c>
      <c r="N45" s="231">
        <v>12.46771930622074</v>
      </c>
      <c r="O45" s="231">
        <v>10.913123697352651</v>
      </c>
      <c r="P45" s="231">
        <v>11.5525004335594</v>
      </c>
      <c r="Q45" s="231">
        <v>12.544800117606419</v>
      </c>
      <c r="R45" s="231">
        <v>12.449125853797909</v>
      </c>
      <c r="S45" s="231">
        <v>11.743457195278561</v>
      </c>
      <c r="T45" s="231">
        <v>11.50175386997787</v>
      </c>
      <c r="U45" s="231">
        <v>10.555695177768531</v>
      </c>
      <c r="V45" s="231">
        <v>8.0652565477009883</v>
      </c>
      <c r="W45" s="231">
        <v>8.1064107463545181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1.302595804536743</v>
      </c>
      <c r="C47" s="231">
        <v>1.3521159188452641</v>
      </c>
      <c r="D47" s="231">
        <v>1.5861355456908379</v>
      </c>
      <c r="E47" s="231">
        <v>1.850884348399604</v>
      </c>
      <c r="F47" s="231">
        <v>2.0993426518666412</v>
      </c>
      <c r="G47" s="231">
        <v>2.1049591676793851</v>
      </c>
      <c r="H47" s="231">
        <v>2.5278907681255189</v>
      </c>
      <c r="I47" s="231">
        <v>2.4994450063231239</v>
      </c>
      <c r="J47" s="231">
        <v>2.3549573404761128</v>
      </c>
      <c r="K47" s="231">
        <v>1.6389551710803141</v>
      </c>
      <c r="L47" s="231">
        <v>2.1067800200954609</v>
      </c>
      <c r="M47" s="231">
        <v>2.16227308849259</v>
      </c>
      <c r="N47" s="231">
        <v>1.74560257733735</v>
      </c>
      <c r="O47" s="231">
        <v>1.754956509299902</v>
      </c>
      <c r="P47" s="231">
        <v>1.663031932203435</v>
      </c>
      <c r="Q47" s="231">
        <v>1.478418448112252</v>
      </c>
      <c r="R47" s="231">
        <v>1.4488531344167379</v>
      </c>
      <c r="S47" s="231">
        <v>1.48869768793498</v>
      </c>
      <c r="T47" s="231">
        <v>1.4009995164483009</v>
      </c>
      <c r="U47" s="231">
        <v>1.1076104841228269</v>
      </c>
      <c r="V47" s="231">
        <v>0.6922994719291381</v>
      </c>
      <c r="W47" s="231">
        <v>0.68144106863676512</v>
      </c>
      <c r="DA47" s="73" t="s">
        <v>2066</v>
      </c>
    </row>
    <row r="48" spans="1:105" ht="12" customHeight="1" x14ac:dyDescent="0.25">
      <c r="A48" s="64" t="s">
        <v>160</v>
      </c>
      <c r="B48" s="231">
        <v>0.39288555255710111</v>
      </c>
      <c r="C48" s="231">
        <v>0.44422162293559081</v>
      </c>
      <c r="D48" s="231">
        <v>0.34598589639726179</v>
      </c>
      <c r="E48" s="231">
        <v>0.34357744883872188</v>
      </c>
      <c r="F48" s="231">
        <v>0.2957576231396985</v>
      </c>
      <c r="G48" s="231">
        <v>0.29699565354873392</v>
      </c>
      <c r="H48" s="231">
        <v>0.34593335233009659</v>
      </c>
      <c r="I48" s="231">
        <v>0.2848979745569491</v>
      </c>
      <c r="J48" s="231">
        <v>0.18810446498914751</v>
      </c>
      <c r="K48" s="231">
        <v>0.24400063195872371</v>
      </c>
      <c r="L48" s="231">
        <v>0.2320423685515631</v>
      </c>
      <c r="M48" s="231">
        <v>0.13649433813739689</v>
      </c>
      <c r="N48" s="231">
        <v>0.13101262995940641</v>
      </c>
      <c r="O48" s="231">
        <v>0.17257678851408681</v>
      </c>
      <c r="P48" s="231">
        <v>0.1278632624356375</v>
      </c>
      <c r="Q48" s="231">
        <v>0.13000877670173361</v>
      </c>
      <c r="R48" s="231">
        <v>0.20737059666067989</v>
      </c>
      <c r="S48" s="231">
        <v>0.41843617809115191</v>
      </c>
      <c r="T48" s="231">
        <v>0.40033616906592617</v>
      </c>
      <c r="U48" s="231">
        <v>0.41919061486039322</v>
      </c>
      <c r="V48" s="231">
        <v>0.21674643763354001</v>
      </c>
      <c r="W48" s="231">
        <v>7.3068784271207832E-2</v>
      </c>
      <c r="DA48" s="73" t="s">
        <v>2067</v>
      </c>
    </row>
    <row r="49" spans="1:105" ht="12" customHeight="1" x14ac:dyDescent="0.25">
      <c r="A49" s="64" t="s">
        <v>70</v>
      </c>
      <c r="B49" s="231">
        <v>12.082046550235111</v>
      </c>
      <c r="C49" s="231">
        <v>11.60010268828615</v>
      </c>
      <c r="D49" s="231">
        <v>10.69036306952388</v>
      </c>
      <c r="E49" s="231">
        <v>10.65402071235547</v>
      </c>
      <c r="F49" s="231">
        <v>11.55601414172636</v>
      </c>
      <c r="G49" s="231">
        <v>9.8004008302857049</v>
      </c>
      <c r="H49" s="231">
        <v>10.676335607067459</v>
      </c>
      <c r="I49" s="231">
        <v>7.4880645636245573</v>
      </c>
      <c r="J49" s="231">
        <v>7.0385035054558651</v>
      </c>
      <c r="K49" s="231">
        <v>4.987573794462401</v>
      </c>
      <c r="L49" s="231">
        <v>5.6999564651534644</v>
      </c>
      <c r="M49" s="231">
        <v>5.3737490664495597</v>
      </c>
      <c r="N49" s="231">
        <v>4.6354162578750966</v>
      </c>
      <c r="O49" s="231">
        <v>4.1119512786316994</v>
      </c>
      <c r="P49" s="231">
        <v>4.0026548266060438</v>
      </c>
      <c r="Q49" s="231">
        <v>3.5678437395446698</v>
      </c>
      <c r="R49" s="231">
        <v>4.7406860603362464</v>
      </c>
      <c r="S49" s="231">
        <v>4.4260457899946992</v>
      </c>
      <c r="T49" s="231">
        <v>3.7273563389106532</v>
      </c>
      <c r="U49" s="231">
        <v>3.515601940825043</v>
      </c>
      <c r="V49" s="231">
        <v>3.236908756981951</v>
      </c>
      <c r="W49" s="231">
        <v>3.5252253019327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7.677834514945707E-2</v>
      </c>
      <c r="T50" s="231">
        <v>0.94377404303792378</v>
      </c>
      <c r="U50" s="231">
        <v>0.83962008983086822</v>
      </c>
      <c r="V50" s="231">
        <v>3.7669552725597237E-2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22.00757366603511</v>
      </c>
      <c r="C51" s="231">
        <v>22.870884723698669</v>
      </c>
      <c r="D51" s="231">
        <v>20.90002700091345</v>
      </c>
      <c r="E51" s="231">
        <v>19.98844539920934</v>
      </c>
      <c r="F51" s="231">
        <v>20.746378221619171</v>
      </c>
      <c r="G51" s="231">
        <v>20.148421330135761</v>
      </c>
      <c r="H51" s="231">
        <v>21.379236338109941</v>
      </c>
      <c r="I51" s="231">
        <v>20.80185601922345</v>
      </c>
      <c r="J51" s="231">
        <v>18.543482702157291</v>
      </c>
      <c r="K51" s="231">
        <v>16.365704043235421</v>
      </c>
      <c r="L51" s="231">
        <v>17.920007810742689</v>
      </c>
      <c r="M51" s="231">
        <v>16.572554120805499</v>
      </c>
      <c r="N51" s="231">
        <v>15.084648985314191</v>
      </c>
      <c r="O51" s="231">
        <v>15.364067200982429</v>
      </c>
      <c r="P51" s="231">
        <v>14.336435193156881</v>
      </c>
      <c r="Q51" s="231">
        <v>13.06487855354303</v>
      </c>
      <c r="R51" s="231">
        <v>11.8332078587931</v>
      </c>
      <c r="S51" s="231">
        <v>12.794355198073969</v>
      </c>
      <c r="T51" s="231">
        <v>10.945330944501571</v>
      </c>
      <c r="U51" s="231">
        <v>10.45838771017041</v>
      </c>
      <c r="V51" s="231">
        <v>9.7837964927474914</v>
      </c>
      <c r="W51" s="231">
        <v>11.32273141299391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0.65065613209027084</v>
      </c>
      <c r="C53" s="231">
        <v>1.3998864623030689</v>
      </c>
      <c r="D53" s="231">
        <v>2.0013545626127631</v>
      </c>
      <c r="E53" s="231">
        <v>2.097890056595638</v>
      </c>
      <c r="F53" s="231">
        <v>2.2903259904833631</v>
      </c>
      <c r="G53" s="231">
        <v>1.663862146842026</v>
      </c>
      <c r="H53" s="231">
        <v>1.339416921254915</v>
      </c>
      <c r="I53" s="231">
        <v>1.441031435741174</v>
      </c>
      <c r="J53" s="231">
        <v>1.2088048724018761</v>
      </c>
      <c r="K53" s="231">
        <v>1.2527050615196851</v>
      </c>
      <c r="L53" s="231">
        <v>1.1143015744446141</v>
      </c>
      <c r="M53" s="231">
        <v>0.77277876775197507</v>
      </c>
      <c r="N53" s="231">
        <v>1.167502358401499</v>
      </c>
      <c r="O53" s="231">
        <v>1.6162105958129289</v>
      </c>
      <c r="P53" s="231">
        <v>1.8012974740659351</v>
      </c>
      <c r="Q53" s="231">
        <v>1.211630308951094</v>
      </c>
      <c r="R53" s="231">
        <v>1.1500597994313531</v>
      </c>
      <c r="S53" s="231">
        <v>1.3506128976424101</v>
      </c>
      <c r="T53" s="231">
        <v>1.305401850559488</v>
      </c>
      <c r="U53" s="231">
        <v>1.1890375270496001</v>
      </c>
      <c r="V53" s="231">
        <v>0.89639869399523742</v>
      </c>
      <c r="W53" s="231">
        <v>1.234045508988318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1733.5073514530759</v>
      </c>
      <c r="C56" s="263">
        <f t="shared" si="2"/>
        <v>1702.1580985629901</v>
      </c>
      <c r="D56" s="263">
        <f t="shared" si="2"/>
        <v>1576.185856394053</v>
      </c>
      <c r="E56" s="263">
        <f t="shared" si="2"/>
        <v>1533.0449350325889</v>
      </c>
      <c r="F56" s="263">
        <f t="shared" si="2"/>
        <v>1509.054760171417</v>
      </c>
      <c r="G56" s="263">
        <f t="shared" si="2"/>
        <v>1406.5782786742709</v>
      </c>
      <c r="H56" s="263">
        <f t="shared" si="2"/>
        <v>1626.662652991434</v>
      </c>
      <c r="I56" s="263">
        <f t="shared" si="2"/>
        <v>1508.536337551162</v>
      </c>
      <c r="J56" s="263">
        <f t="shared" si="2"/>
        <v>1365.4712151505621</v>
      </c>
      <c r="K56" s="263">
        <f t="shared" si="2"/>
        <v>1154.990646270596</v>
      </c>
      <c r="L56" s="263">
        <f t="shared" si="2"/>
        <v>1283.0330837143181</v>
      </c>
      <c r="M56" s="263">
        <f t="shared" si="2"/>
        <v>1169.358815756292</v>
      </c>
      <c r="N56" s="263">
        <f t="shared" si="2"/>
        <v>1056.9570634532481</v>
      </c>
      <c r="O56" s="263">
        <f t="shared" si="2"/>
        <v>1017.9865821178111</v>
      </c>
      <c r="P56" s="263">
        <f t="shared" si="2"/>
        <v>1004.51349366082</v>
      </c>
      <c r="Q56" s="263">
        <f t="shared" si="2"/>
        <v>959.92739833377641</v>
      </c>
      <c r="R56" s="263">
        <f t="shared" si="2"/>
        <v>954.87909910308076</v>
      </c>
      <c r="S56" s="263">
        <f t="shared" si="2"/>
        <v>968.95149876495736</v>
      </c>
      <c r="T56" s="263">
        <f t="shared" si="2"/>
        <v>906.74858197505205</v>
      </c>
      <c r="U56" s="263">
        <f t="shared" si="2"/>
        <v>842.55430633882975</v>
      </c>
      <c r="V56" s="263">
        <f t="shared" si="2"/>
        <v>687.87227861141832</v>
      </c>
      <c r="W56" s="263">
        <f t="shared" si="2"/>
        <v>748.28768469532258</v>
      </c>
      <c r="DA56" s="70"/>
    </row>
    <row r="57" spans="1:105" ht="12" customHeight="1" x14ac:dyDescent="0.25">
      <c r="A57" s="60" t="s">
        <v>1901</v>
      </c>
      <c r="B57" s="264">
        <v>1733.5073514530759</v>
      </c>
      <c r="C57" s="264">
        <v>1702.1580985629901</v>
      </c>
      <c r="D57" s="264">
        <v>1576.185856394053</v>
      </c>
      <c r="E57" s="264">
        <v>1533.0449350325889</v>
      </c>
      <c r="F57" s="264">
        <v>1509.054760171417</v>
      </c>
      <c r="G57" s="264">
        <v>1406.5782786742709</v>
      </c>
      <c r="H57" s="264">
        <v>1626.662652991434</v>
      </c>
      <c r="I57" s="264">
        <v>1508.536337551162</v>
      </c>
      <c r="J57" s="264">
        <v>1365.4712151505621</v>
      </c>
      <c r="K57" s="264">
        <v>1154.990646270596</v>
      </c>
      <c r="L57" s="264">
        <v>1283.0330837143181</v>
      </c>
      <c r="M57" s="264">
        <v>1169.358815756292</v>
      </c>
      <c r="N57" s="264">
        <v>1056.9570634532481</v>
      </c>
      <c r="O57" s="264">
        <v>1017.9865821178111</v>
      </c>
      <c r="P57" s="264">
        <v>1004.51349366082</v>
      </c>
      <c r="Q57" s="264">
        <v>959.92739833377641</v>
      </c>
      <c r="R57" s="264">
        <v>954.87909910308076</v>
      </c>
      <c r="S57" s="264">
        <v>968.95149876495736</v>
      </c>
      <c r="T57" s="264">
        <v>906.74858197505205</v>
      </c>
      <c r="U57" s="264">
        <v>842.55430633882975</v>
      </c>
      <c r="V57" s="264">
        <v>687.87227861141832</v>
      </c>
      <c r="W57" s="264">
        <v>748.28768469532258</v>
      </c>
      <c r="DA57" s="72" t="s">
        <v>2075</v>
      </c>
    </row>
    <row r="58" spans="1:105" ht="12" customHeight="1" x14ac:dyDescent="0.25">
      <c r="A58" s="64" t="s">
        <v>30</v>
      </c>
      <c r="B58" s="231">
        <v>640.43462028944589</v>
      </c>
      <c r="C58" s="231">
        <v>572.14175608092762</v>
      </c>
      <c r="D58" s="231">
        <v>510.46987413990718</v>
      </c>
      <c r="E58" s="231">
        <v>485.00039607062632</v>
      </c>
      <c r="F58" s="231">
        <v>399.42020130636041</v>
      </c>
      <c r="G58" s="231">
        <v>386.13910481952269</v>
      </c>
      <c r="H58" s="231">
        <v>538.59826338479525</v>
      </c>
      <c r="I58" s="231">
        <v>533.07748756708452</v>
      </c>
      <c r="J58" s="231">
        <v>485.4556285861529</v>
      </c>
      <c r="K58" s="231">
        <v>420.32248520289932</v>
      </c>
      <c r="L58" s="231">
        <v>470.84043654468422</v>
      </c>
      <c r="M58" s="231">
        <v>418.82333430718109</v>
      </c>
      <c r="N58" s="231">
        <v>374.03157918662203</v>
      </c>
      <c r="O58" s="231">
        <v>327.39371092057962</v>
      </c>
      <c r="P58" s="231">
        <v>346.57501300678211</v>
      </c>
      <c r="Q58" s="231">
        <v>376.34400352819279</v>
      </c>
      <c r="R58" s="231">
        <v>373.47377561393728</v>
      </c>
      <c r="S58" s="231">
        <v>352.30371585835701</v>
      </c>
      <c r="T58" s="231">
        <v>345.05261609933609</v>
      </c>
      <c r="U58" s="231">
        <v>316.67085533305573</v>
      </c>
      <c r="V58" s="231">
        <v>241.95769643102969</v>
      </c>
      <c r="W58" s="231">
        <v>243.19232239063561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39.077874136102317</v>
      </c>
      <c r="C60" s="231">
        <v>40.563477565357928</v>
      </c>
      <c r="D60" s="231">
        <v>47.584066370725147</v>
      </c>
      <c r="E60" s="231">
        <v>55.526530451988123</v>
      </c>
      <c r="F60" s="231">
        <v>62.980279555999253</v>
      </c>
      <c r="G60" s="231">
        <v>63.148775030381543</v>
      </c>
      <c r="H60" s="231">
        <v>75.836723043765616</v>
      </c>
      <c r="I60" s="231">
        <v>74.983350189693738</v>
      </c>
      <c r="J60" s="231">
        <v>70.648720214283401</v>
      </c>
      <c r="K60" s="231">
        <v>49.168655132409413</v>
      </c>
      <c r="L60" s="231">
        <v>63.20340060286383</v>
      </c>
      <c r="M60" s="231">
        <v>64.868192654777701</v>
      </c>
      <c r="N60" s="231">
        <v>52.368077320120499</v>
      </c>
      <c r="O60" s="231">
        <v>52.64869527899706</v>
      </c>
      <c r="P60" s="231">
        <v>49.890957966103052</v>
      </c>
      <c r="Q60" s="231">
        <v>44.352553443367547</v>
      </c>
      <c r="R60" s="231">
        <v>43.465594032502132</v>
      </c>
      <c r="S60" s="231">
        <v>44.660930638049408</v>
      </c>
      <c r="T60" s="231">
        <v>42.029985493449018</v>
      </c>
      <c r="U60" s="231">
        <v>33.228314523684787</v>
      </c>
      <c r="V60" s="231">
        <v>20.768984157874151</v>
      </c>
      <c r="W60" s="231">
        <v>20.44323205910295</v>
      </c>
      <c r="DA60" s="73" t="s">
        <v>2078</v>
      </c>
    </row>
    <row r="61" spans="1:105" ht="12" customHeight="1" x14ac:dyDescent="0.25">
      <c r="A61" s="64" t="s">
        <v>160</v>
      </c>
      <c r="B61" s="231">
        <v>11.786566576713041</v>
      </c>
      <c r="C61" s="231">
        <v>13.32664868806773</v>
      </c>
      <c r="D61" s="231">
        <v>10.37957689191785</v>
      </c>
      <c r="E61" s="231">
        <v>10.30732346516165</v>
      </c>
      <c r="F61" s="231">
        <v>8.8727286941909576</v>
      </c>
      <c r="G61" s="231">
        <v>8.9098696064620153</v>
      </c>
      <c r="H61" s="231">
        <v>10.3780005699029</v>
      </c>
      <c r="I61" s="231">
        <v>8.5469392367084751</v>
      </c>
      <c r="J61" s="231">
        <v>5.6431339496744259</v>
      </c>
      <c r="K61" s="231">
        <v>7.3200189587617102</v>
      </c>
      <c r="L61" s="231">
        <v>6.9612710565468907</v>
      </c>
      <c r="M61" s="231">
        <v>4.0948301441219082</v>
      </c>
      <c r="N61" s="231">
        <v>3.930378898782191</v>
      </c>
      <c r="O61" s="231">
        <v>5.1773036554226026</v>
      </c>
      <c r="P61" s="231">
        <v>3.835897873069126</v>
      </c>
      <c r="Q61" s="231">
        <v>3.9002633010520089</v>
      </c>
      <c r="R61" s="231">
        <v>6.2211178998203964</v>
      </c>
      <c r="S61" s="231">
        <v>12.55308534273456</v>
      </c>
      <c r="T61" s="231">
        <v>12.010085071977789</v>
      </c>
      <c r="U61" s="231">
        <v>12.575718445811789</v>
      </c>
      <c r="V61" s="231">
        <v>6.5023931290062027</v>
      </c>
      <c r="W61" s="231">
        <v>2.1920635281362348</v>
      </c>
      <c r="DA61" s="73" t="s">
        <v>2079</v>
      </c>
    </row>
    <row r="62" spans="1:105" ht="12" customHeight="1" x14ac:dyDescent="0.25">
      <c r="A62" s="64" t="s">
        <v>70</v>
      </c>
      <c r="B62" s="231">
        <v>362.46139650705328</v>
      </c>
      <c r="C62" s="231">
        <v>348.00308064858461</v>
      </c>
      <c r="D62" s="231">
        <v>320.71089208571652</v>
      </c>
      <c r="E62" s="231">
        <v>319.62062137066408</v>
      </c>
      <c r="F62" s="231">
        <v>346.68042425179078</v>
      </c>
      <c r="G62" s="231">
        <v>294.01202490857111</v>
      </c>
      <c r="H62" s="231">
        <v>320.2900682120241</v>
      </c>
      <c r="I62" s="231">
        <v>224.64193690873671</v>
      </c>
      <c r="J62" s="231">
        <v>211.15510516367601</v>
      </c>
      <c r="K62" s="231">
        <v>149.62721383387199</v>
      </c>
      <c r="L62" s="231">
        <v>170.99869395460391</v>
      </c>
      <c r="M62" s="231">
        <v>161.21247199348679</v>
      </c>
      <c r="N62" s="231">
        <v>139.0624877362529</v>
      </c>
      <c r="O62" s="231">
        <v>123.35853835895099</v>
      </c>
      <c r="P62" s="231">
        <v>120.07964479818131</v>
      </c>
      <c r="Q62" s="231">
        <v>107.03531218634009</v>
      </c>
      <c r="R62" s="231">
        <v>142.2205818100874</v>
      </c>
      <c r="S62" s="231">
        <v>132.781373699841</v>
      </c>
      <c r="T62" s="231">
        <v>111.8206901673196</v>
      </c>
      <c r="U62" s="231">
        <v>105.4680582247512</v>
      </c>
      <c r="V62" s="231">
        <v>97.107262709458539</v>
      </c>
      <c r="W62" s="231">
        <v>105.756759057981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2.3033503544837122</v>
      </c>
      <c r="T63" s="231">
        <v>28.313221291137719</v>
      </c>
      <c r="U63" s="231">
        <v>25.18860269492604</v>
      </c>
      <c r="V63" s="231">
        <v>1.130086581767918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660.22720998105342</v>
      </c>
      <c r="C64" s="231">
        <v>686.1265417109604</v>
      </c>
      <c r="D64" s="231">
        <v>627.00081002740342</v>
      </c>
      <c r="E64" s="231">
        <v>599.65336197628017</v>
      </c>
      <c r="F64" s="231">
        <v>622.39134664857511</v>
      </c>
      <c r="G64" s="231">
        <v>604.45263990407284</v>
      </c>
      <c r="H64" s="231">
        <v>641.3770901432988</v>
      </c>
      <c r="I64" s="231">
        <v>624.05568057670348</v>
      </c>
      <c r="J64" s="231">
        <v>556.30448106471863</v>
      </c>
      <c r="K64" s="231">
        <v>490.9711212970625</v>
      </c>
      <c r="L64" s="231">
        <v>537.60023432228036</v>
      </c>
      <c r="M64" s="231">
        <v>497.1766236241649</v>
      </c>
      <c r="N64" s="231">
        <v>452.53946955942553</v>
      </c>
      <c r="O64" s="231">
        <v>460.92201602947301</v>
      </c>
      <c r="P64" s="231">
        <v>430.09305579470657</v>
      </c>
      <c r="Q64" s="231">
        <v>391.94635660629109</v>
      </c>
      <c r="R64" s="231">
        <v>354.99623576379292</v>
      </c>
      <c r="S64" s="231">
        <v>383.83065594221932</v>
      </c>
      <c r="T64" s="231">
        <v>328.35992833504719</v>
      </c>
      <c r="U64" s="231">
        <v>313.7516313051122</v>
      </c>
      <c r="V64" s="231">
        <v>293.51389478242481</v>
      </c>
      <c r="W64" s="231">
        <v>339.68194238981732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19.519683962708129</v>
      </c>
      <c r="C66" s="231">
        <v>41.996593869092102</v>
      </c>
      <c r="D66" s="231">
        <v>60.040636878382898</v>
      </c>
      <c r="E66" s="231">
        <v>62.936701697869097</v>
      </c>
      <c r="F66" s="231">
        <v>68.709779714500911</v>
      </c>
      <c r="G66" s="231">
        <v>49.915864405260791</v>
      </c>
      <c r="H66" s="231">
        <v>40.182507637647497</v>
      </c>
      <c r="I66" s="231">
        <v>43.230943072235213</v>
      </c>
      <c r="J66" s="231">
        <v>36.264146172056293</v>
      </c>
      <c r="K66" s="231">
        <v>37.581151845590533</v>
      </c>
      <c r="L66" s="231">
        <v>33.429047233338402</v>
      </c>
      <c r="M66" s="231">
        <v>23.183363032559249</v>
      </c>
      <c r="N66" s="231">
        <v>35.025070752044968</v>
      </c>
      <c r="O66" s="231">
        <v>48.486317874387879</v>
      </c>
      <c r="P66" s="231">
        <v>54.038924221978057</v>
      </c>
      <c r="Q66" s="231">
        <v>36.348909268532843</v>
      </c>
      <c r="R66" s="231">
        <v>34.501793982940583</v>
      </c>
      <c r="S66" s="231">
        <v>40.518386929272303</v>
      </c>
      <c r="T66" s="231">
        <v>39.162055516784633</v>
      </c>
      <c r="U66" s="231">
        <v>35.67112581148799</v>
      </c>
      <c r="V66" s="231">
        <v>26.891960819857129</v>
      </c>
      <c r="W66" s="231">
        <v>37.021365269649529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202.24252433619171</v>
      </c>
      <c r="C69" s="263">
        <f t="shared" si="3"/>
        <v>198.585111499015</v>
      </c>
      <c r="D69" s="263">
        <f t="shared" si="3"/>
        <v>183.88834991263909</v>
      </c>
      <c r="E69" s="263">
        <f t="shared" si="3"/>
        <v>178.8552424204683</v>
      </c>
      <c r="F69" s="263">
        <f t="shared" si="3"/>
        <v>176.05638868666489</v>
      </c>
      <c r="G69" s="263">
        <f t="shared" si="3"/>
        <v>164.10079917866449</v>
      </c>
      <c r="H69" s="263">
        <f t="shared" si="3"/>
        <v>189.77730951566679</v>
      </c>
      <c r="I69" s="263">
        <f t="shared" si="3"/>
        <v>175.99590604763509</v>
      </c>
      <c r="J69" s="263">
        <f t="shared" si="3"/>
        <v>159.30497510089839</v>
      </c>
      <c r="K69" s="263">
        <f t="shared" si="3"/>
        <v>134.7489087315692</v>
      </c>
      <c r="L69" s="263">
        <f t="shared" si="3"/>
        <v>149.68719310000341</v>
      </c>
      <c r="M69" s="263">
        <f t="shared" si="3"/>
        <v>136.425195171567</v>
      </c>
      <c r="N69" s="263">
        <f t="shared" si="3"/>
        <v>123.31165740287869</v>
      </c>
      <c r="O69" s="263">
        <f t="shared" si="3"/>
        <v>118.76510124707769</v>
      </c>
      <c r="P69" s="263">
        <f t="shared" si="3"/>
        <v>117.1932409270954</v>
      </c>
      <c r="Q69" s="263">
        <f t="shared" si="3"/>
        <v>111.991529805607</v>
      </c>
      <c r="R69" s="263">
        <f t="shared" si="3"/>
        <v>111.4025615620258</v>
      </c>
      <c r="S69" s="263">
        <f t="shared" si="3"/>
        <v>113.04434152257809</v>
      </c>
      <c r="T69" s="263">
        <f t="shared" si="3"/>
        <v>105.78733456375581</v>
      </c>
      <c r="U69" s="263">
        <f t="shared" si="3"/>
        <v>98.298002406196588</v>
      </c>
      <c r="V69" s="263">
        <f t="shared" si="3"/>
        <v>80.251765837998619</v>
      </c>
      <c r="W69" s="263">
        <f t="shared" si="3"/>
        <v>87.300229881120742</v>
      </c>
      <c r="DA69" s="70"/>
    </row>
    <row r="70" spans="1:105" ht="12" customHeight="1" x14ac:dyDescent="0.25">
      <c r="A70" s="60" t="s">
        <v>1916</v>
      </c>
      <c r="B70" s="264">
        <v>202.24252433619171</v>
      </c>
      <c r="C70" s="264">
        <v>198.585111499015</v>
      </c>
      <c r="D70" s="264">
        <v>183.88834991263909</v>
      </c>
      <c r="E70" s="264">
        <v>178.8552424204683</v>
      </c>
      <c r="F70" s="264">
        <v>176.05638868666489</v>
      </c>
      <c r="G70" s="264">
        <v>164.10079917866449</v>
      </c>
      <c r="H70" s="264">
        <v>189.77730951566679</v>
      </c>
      <c r="I70" s="264">
        <v>175.99590604763509</v>
      </c>
      <c r="J70" s="264">
        <v>159.30497510089839</v>
      </c>
      <c r="K70" s="264">
        <v>134.7489087315692</v>
      </c>
      <c r="L70" s="264">
        <v>149.68719310000341</v>
      </c>
      <c r="M70" s="264">
        <v>136.425195171567</v>
      </c>
      <c r="N70" s="264">
        <v>123.31165740287869</v>
      </c>
      <c r="O70" s="264">
        <v>118.76510124707769</v>
      </c>
      <c r="P70" s="264">
        <v>117.1932409270954</v>
      </c>
      <c r="Q70" s="264">
        <v>111.991529805607</v>
      </c>
      <c r="R70" s="264">
        <v>111.4025615620258</v>
      </c>
      <c r="S70" s="264">
        <v>113.04434152257809</v>
      </c>
      <c r="T70" s="264">
        <v>105.78733456375581</v>
      </c>
      <c r="U70" s="264">
        <v>98.298002406196588</v>
      </c>
      <c r="V70" s="264">
        <v>80.251765837998619</v>
      </c>
      <c r="W70" s="264">
        <v>87.300229881120742</v>
      </c>
      <c r="DA70" s="72" t="s">
        <v>2087</v>
      </c>
    </row>
    <row r="71" spans="1:105" ht="12" customHeight="1" x14ac:dyDescent="0.25">
      <c r="A71" s="64" t="s">
        <v>30</v>
      </c>
      <c r="B71" s="231">
        <v>74.717372367101845</v>
      </c>
      <c r="C71" s="231">
        <v>66.749871542774727</v>
      </c>
      <c r="D71" s="231">
        <v>59.554818649655701</v>
      </c>
      <c r="E71" s="231">
        <v>56.583379541572931</v>
      </c>
      <c r="F71" s="231">
        <v>46.599023485741931</v>
      </c>
      <c r="G71" s="231">
        <v>45.049562228944197</v>
      </c>
      <c r="H71" s="231">
        <v>62.836464061559269</v>
      </c>
      <c r="I71" s="231">
        <v>62.192373549493027</v>
      </c>
      <c r="J71" s="231">
        <v>56.636490001717689</v>
      </c>
      <c r="K71" s="231">
        <v>49.037623273671478</v>
      </c>
      <c r="L71" s="231">
        <v>54.931384263546363</v>
      </c>
      <c r="M71" s="231">
        <v>48.86272233583766</v>
      </c>
      <c r="N71" s="231">
        <v>43.637017571772468</v>
      </c>
      <c r="O71" s="231">
        <v>38.195932940734181</v>
      </c>
      <c r="P71" s="231">
        <v>40.433751517457821</v>
      </c>
      <c r="Q71" s="231">
        <v>43.906800411622378</v>
      </c>
      <c r="R71" s="231">
        <v>43.571940488292569</v>
      </c>
      <c r="S71" s="231">
        <v>41.102100183474889</v>
      </c>
      <c r="T71" s="231">
        <v>40.25613854492245</v>
      </c>
      <c r="U71" s="231">
        <v>36.944933122189752</v>
      </c>
      <c r="V71" s="231">
        <v>28.228397916953391</v>
      </c>
      <c r="W71" s="231">
        <v>28.372437612240748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4.5590853158785922</v>
      </c>
      <c r="C73" s="231">
        <v>4.7324057159584134</v>
      </c>
      <c r="D73" s="231">
        <v>5.5514744099179234</v>
      </c>
      <c r="E73" s="231">
        <v>6.4780952193985986</v>
      </c>
      <c r="F73" s="231">
        <v>7.3476992815332274</v>
      </c>
      <c r="G73" s="231">
        <v>7.3673570868778269</v>
      </c>
      <c r="H73" s="231">
        <v>8.8476176884392963</v>
      </c>
      <c r="I73" s="231">
        <v>8.7480575221309156</v>
      </c>
      <c r="J73" s="231">
        <v>8.242350691666374</v>
      </c>
      <c r="K73" s="231">
        <v>5.7363430987810844</v>
      </c>
      <c r="L73" s="231">
        <v>7.3737300703340987</v>
      </c>
      <c r="M73" s="231">
        <v>7.5679558097240447</v>
      </c>
      <c r="N73" s="231">
        <v>6.1096090206807121</v>
      </c>
      <c r="O73" s="231">
        <v>6.142347782549642</v>
      </c>
      <c r="P73" s="231">
        <v>5.8206117627120104</v>
      </c>
      <c r="Q73" s="231">
        <v>5.1744645683928683</v>
      </c>
      <c r="R73" s="231">
        <v>5.0709859704585689</v>
      </c>
      <c r="S73" s="231">
        <v>5.2104419077724176</v>
      </c>
      <c r="T73" s="231">
        <v>4.9034983075690404</v>
      </c>
      <c r="U73" s="231">
        <v>3.8766366944298851</v>
      </c>
      <c r="V73" s="231">
        <v>2.4230481517519782</v>
      </c>
      <c r="W73" s="231">
        <v>2.3850437402286722</v>
      </c>
      <c r="DA73" s="73" t="s">
        <v>2090</v>
      </c>
    </row>
    <row r="74" spans="1:105" ht="12" customHeight="1" x14ac:dyDescent="0.25">
      <c r="A74" s="64" t="s">
        <v>160</v>
      </c>
      <c r="B74" s="231">
        <v>1.375099433949851</v>
      </c>
      <c r="C74" s="231">
        <v>1.554775680274564</v>
      </c>
      <c r="D74" s="231">
        <v>1.210950637390414</v>
      </c>
      <c r="E74" s="231">
        <v>1.202521070935523</v>
      </c>
      <c r="F74" s="231">
        <v>1.0351516809889429</v>
      </c>
      <c r="G74" s="231">
        <v>1.0394847874205659</v>
      </c>
      <c r="H74" s="231">
        <v>1.2107667331553349</v>
      </c>
      <c r="I74" s="231">
        <v>0.99714291094931973</v>
      </c>
      <c r="J74" s="231">
        <v>0.65836562746201477</v>
      </c>
      <c r="K74" s="231">
        <v>0.85400221185553082</v>
      </c>
      <c r="L74" s="231">
        <v>0.81214828993046884</v>
      </c>
      <c r="M74" s="231">
        <v>0.47773018348088803</v>
      </c>
      <c r="N74" s="231">
        <v>0.45854420485792119</v>
      </c>
      <c r="O74" s="231">
        <v>0.60401875979930231</v>
      </c>
      <c r="P74" s="231">
        <v>0.44752141852473032</v>
      </c>
      <c r="Q74" s="231">
        <v>0.45503071845606652</v>
      </c>
      <c r="R74" s="231">
        <v>0.72579708831237766</v>
      </c>
      <c r="S74" s="231">
        <v>1.4645266233190291</v>
      </c>
      <c r="T74" s="231">
        <v>1.4011765917307391</v>
      </c>
      <c r="U74" s="231">
        <v>1.467167152011372</v>
      </c>
      <c r="V74" s="231">
        <v>0.75861253171738829</v>
      </c>
      <c r="W74" s="231">
        <v>0.25574074494922688</v>
      </c>
      <c r="DA74" s="73" t="s">
        <v>2091</v>
      </c>
    </row>
    <row r="75" spans="1:105" ht="12" customHeight="1" x14ac:dyDescent="0.25">
      <c r="A75" s="64" t="s">
        <v>70</v>
      </c>
      <c r="B75" s="231">
        <v>42.287162925822777</v>
      </c>
      <c r="C75" s="231">
        <v>40.600359409001427</v>
      </c>
      <c r="D75" s="231">
        <v>37.416270743333492</v>
      </c>
      <c r="E75" s="231">
        <v>37.289072493244063</v>
      </c>
      <c r="F75" s="231">
        <v>40.446049496042157</v>
      </c>
      <c r="G75" s="231">
        <v>34.301402905999872</v>
      </c>
      <c r="H75" s="231">
        <v>37.367174624736037</v>
      </c>
      <c r="I75" s="231">
        <v>26.208225972685899</v>
      </c>
      <c r="J75" s="231">
        <v>24.634762269095461</v>
      </c>
      <c r="K75" s="231">
        <v>17.456508280618358</v>
      </c>
      <c r="L75" s="231">
        <v>19.94984762803708</v>
      </c>
      <c r="M75" s="231">
        <v>18.808121732573412</v>
      </c>
      <c r="N75" s="231">
        <v>16.223956902562801</v>
      </c>
      <c r="O75" s="231">
        <v>14.391829475210921</v>
      </c>
      <c r="P75" s="231">
        <v>14.009291893121119</v>
      </c>
      <c r="Q75" s="231">
        <v>12.48745308840631</v>
      </c>
      <c r="R75" s="231">
        <v>16.592401211176821</v>
      </c>
      <c r="S75" s="231">
        <v>15.49116026498141</v>
      </c>
      <c r="T75" s="231">
        <v>13.045747186187249</v>
      </c>
      <c r="U75" s="231">
        <v>12.30460679288762</v>
      </c>
      <c r="V75" s="231">
        <v>11.3291806494368</v>
      </c>
      <c r="W75" s="231">
        <v>12.33828855676442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0.26872420802309899</v>
      </c>
      <c r="T76" s="231">
        <v>3.3032091506327248</v>
      </c>
      <c r="U76" s="231">
        <v>2.9386703144080308</v>
      </c>
      <c r="V76" s="231">
        <v>0.13184343453958999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77.0265078311227</v>
      </c>
      <c r="C77" s="231">
        <v>80.048096532945166</v>
      </c>
      <c r="D77" s="231">
        <v>73.150094503196897</v>
      </c>
      <c r="E77" s="231">
        <v>69.959558897232512</v>
      </c>
      <c r="F77" s="231">
        <v>72.612323775666923</v>
      </c>
      <c r="G77" s="231">
        <v>70.519474655474966</v>
      </c>
      <c r="H77" s="231">
        <v>74.827327183384625</v>
      </c>
      <c r="I77" s="231">
        <v>72.806496067281884</v>
      </c>
      <c r="J77" s="231">
        <v>64.902189457550335</v>
      </c>
      <c r="K77" s="231">
        <v>57.279964151323817</v>
      </c>
      <c r="L77" s="231">
        <v>62.720027337599248</v>
      </c>
      <c r="M77" s="231">
        <v>58.00393942281908</v>
      </c>
      <c r="N77" s="231">
        <v>52.796271448599519</v>
      </c>
      <c r="O77" s="231">
        <v>53.774235203438408</v>
      </c>
      <c r="P77" s="231">
        <v>50.177523176048979</v>
      </c>
      <c r="Q77" s="231">
        <v>45.727074937400509</v>
      </c>
      <c r="R77" s="231">
        <v>41.41622750577573</v>
      </c>
      <c r="S77" s="231">
        <v>44.780243193258791</v>
      </c>
      <c r="T77" s="231">
        <v>38.308658305755422</v>
      </c>
      <c r="U77" s="231">
        <v>36.604356985596347</v>
      </c>
      <c r="V77" s="231">
        <v>34.243287724616152</v>
      </c>
      <c r="W77" s="231">
        <v>39.629559945478583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2.2772964623159431</v>
      </c>
      <c r="C79" s="231">
        <v>4.8996026180607313</v>
      </c>
      <c r="D79" s="231">
        <v>7.0047409691446569</v>
      </c>
      <c r="E79" s="231">
        <v>7.3426151980847107</v>
      </c>
      <c r="F79" s="231">
        <v>8.0161409666917542</v>
      </c>
      <c r="G79" s="231">
        <v>5.8235175139470758</v>
      </c>
      <c r="H79" s="231">
        <v>4.687959224392193</v>
      </c>
      <c r="I79" s="231">
        <v>5.0436100250940958</v>
      </c>
      <c r="J79" s="231">
        <v>4.2308170534065557</v>
      </c>
      <c r="K79" s="231">
        <v>4.384467715318884</v>
      </c>
      <c r="L79" s="231">
        <v>3.9000555105561379</v>
      </c>
      <c r="M79" s="231">
        <v>2.7047256871319059</v>
      </c>
      <c r="N79" s="231">
        <v>4.0862582544052373</v>
      </c>
      <c r="O79" s="231">
        <v>5.656737085345239</v>
      </c>
      <c r="P79" s="231">
        <v>6.3045411592307579</v>
      </c>
      <c r="Q79" s="231">
        <v>4.2407060813288204</v>
      </c>
      <c r="R79" s="231">
        <v>4.0252092980097238</v>
      </c>
      <c r="S79" s="231">
        <v>4.7271451417484229</v>
      </c>
      <c r="T79" s="231">
        <v>4.5689064769581957</v>
      </c>
      <c r="U79" s="231">
        <v>4.16163134467359</v>
      </c>
      <c r="V79" s="231">
        <v>3.137395428983325</v>
      </c>
      <c r="W79" s="231">
        <v>4.3191592814591004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6.572354848293954</v>
      </c>
      <c r="C83" s="225">
        <v>6.1136438023811506</v>
      </c>
      <c r="D83" s="225">
        <v>5.3256526791554233</v>
      </c>
      <c r="E83" s="225">
        <v>4.8697796620818679</v>
      </c>
      <c r="F83" s="225">
        <v>4.8142901494018666</v>
      </c>
      <c r="G83" s="225">
        <v>4.3613725672185168</v>
      </c>
      <c r="H83" s="225">
        <v>5.0133478035073331</v>
      </c>
      <c r="I83" s="225">
        <v>7.6121717852577166</v>
      </c>
      <c r="J83" s="225">
        <v>8.3128729057057207</v>
      </c>
      <c r="K83" s="225">
        <v>6.3863310816436192</v>
      </c>
      <c r="L83" s="225">
        <v>9.0211337735460813</v>
      </c>
      <c r="M83" s="225">
        <v>9.4048490116896399</v>
      </c>
      <c r="N83" s="225">
        <v>10.1552421090623</v>
      </c>
      <c r="O83" s="225">
        <v>10.916311940676909</v>
      </c>
      <c r="P83" s="225">
        <v>14.789345858854141</v>
      </c>
      <c r="Q83" s="225">
        <v>8.2134464023330427</v>
      </c>
      <c r="R83" s="225">
        <v>20.355437350359882</v>
      </c>
      <c r="S83" s="225">
        <v>11.129937601389569</v>
      </c>
      <c r="T83" s="225">
        <v>13.81943287295995</v>
      </c>
      <c r="U83" s="225">
        <v>11.68103530627409</v>
      </c>
      <c r="V83" s="225">
        <v>13.129919148718161</v>
      </c>
      <c r="W83" s="225">
        <v>13.33486734589915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6.572354848293954</v>
      </c>
      <c r="C88" s="262">
        <v>6.1136438023811506</v>
      </c>
      <c r="D88" s="262">
        <v>5.3256526791554233</v>
      </c>
      <c r="E88" s="262">
        <v>4.8697796620818679</v>
      </c>
      <c r="F88" s="262">
        <v>4.8142901494018666</v>
      </c>
      <c r="G88" s="262">
        <v>4.3613725672185168</v>
      </c>
      <c r="H88" s="262">
        <v>5.0133478035073331</v>
      </c>
      <c r="I88" s="262">
        <v>7.6121717852577166</v>
      </c>
      <c r="J88" s="262">
        <v>8.3128729057057207</v>
      </c>
      <c r="K88" s="262">
        <v>6.3863310816436192</v>
      </c>
      <c r="L88" s="262">
        <v>9.0211337735460813</v>
      </c>
      <c r="M88" s="262">
        <v>9.4048490116896399</v>
      </c>
      <c r="N88" s="262">
        <v>10.1552421090623</v>
      </c>
      <c r="O88" s="262">
        <v>10.916311940676909</v>
      </c>
      <c r="P88" s="262">
        <v>14.789345858854141</v>
      </c>
      <c r="Q88" s="262">
        <v>8.2134464023330427</v>
      </c>
      <c r="R88" s="262">
        <v>20.355437350359882</v>
      </c>
      <c r="S88" s="262">
        <v>11.129937601389569</v>
      </c>
      <c r="T88" s="262">
        <v>13.81943287295995</v>
      </c>
      <c r="U88" s="262">
        <v>11.68103530627409</v>
      </c>
      <c r="V88" s="262">
        <v>13.129919148718161</v>
      </c>
      <c r="W88" s="262">
        <v>13.33486734589915</v>
      </c>
      <c r="DA88" s="68" t="s">
        <v>2104</v>
      </c>
    </row>
    <row r="89" spans="1:105" ht="12" customHeight="1" x14ac:dyDescent="0.25">
      <c r="A89" s="37" t="s">
        <v>160</v>
      </c>
      <c r="B89" s="228">
        <v>0.1152736754624263</v>
      </c>
      <c r="C89" s="228">
        <v>0.11648296737603871</v>
      </c>
      <c r="D89" s="228">
        <v>8.6726894359143561E-2</v>
      </c>
      <c r="E89" s="228">
        <v>8.2291195775702611E-2</v>
      </c>
      <c r="F89" s="228">
        <v>6.7667228374376873E-2</v>
      </c>
      <c r="G89" s="228">
        <v>6.3354476800558487E-2</v>
      </c>
      <c r="H89" s="228">
        <v>7.9828339054455036E-2</v>
      </c>
      <c r="I89" s="228">
        <v>0.1028461907526944</v>
      </c>
      <c r="J89" s="228">
        <v>8.3478698120847281E-2</v>
      </c>
      <c r="K89" s="228">
        <v>9.3816768587456481E-2</v>
      </c>
      <c r="L89" s="228">
        <v>0.11531949433579181</v>
      </c>
      <c r="M89" s="228">
        <v>7.6827154118741678E-2</v>
      </c>
      <c r="N89" s="228">
        <v>8.7440494552483317E-2</v>
      </c>
      <c r="O89" s="228">
        <v>0.12125540486179651</v>
      </c>
      <c r="P89" s="228">
        <v>0.13073665595381351</v>
      </c>
      <c r="Q89" s="228">
        <v>8.0926808433214995E-2</v>
      </c>
      <c r="R89" s="228">
        <v>0.35057445157223849</v>
      </c>
      <c r="S89" s="228">
        <v>0.35247423649779519</v>
      </c>
      <c r="T89" s="228">
        <v>0.48762393252386838</v>
      </c>
      <c r="U89" s="228">
        <v>0.45015353840066541</v>
      </c>
      <c r="V89" s="228">
        <v>0.28457086997301989</v>
      </c>
      <c r="W89" s="228">
        <v>8.5501897937497739E-2</v>
      </c>
      <c r="DA89" s="69" t="s">
        <v>2105</v>
      </c>
    </row>
    <row r="90" spans="1:105" ht="12" customHeight="1" x14ac:dyDescent="0.25">
      <c r="A90" s="37" t="s">
        <v>162</v>
      </c>
      <c r="B90" s="228">
        <v>6.4570811728315274</v>
      </c>
      <c r="C90" s="228">
        <v>5.9971608350051131</v>
      </c>
      <c r="D90" s="228">
        <v>5.2389257847962796</v>
      </c>
      <c r="E90" s="228">
        <v>4.787488466306165</v>
      </c>
      <c r="F90" s="228">
        <v>4.7466229210274902</v>
      </c>
      <c r="G90" s="228">
        <v>4.2980180904179583</v>
      </c>
      <c r="H90" s="228">
        <v>4.9335194644528784</v>
      </c>
      <c r="I90" s="228">
        <v>7.5093255945050226</v>
      </c>
      <c r="J90" s="228">
        <v>8.2293942075848729</v>
      </c>
      <c r="K90" s="228">
        <v>6.2925143130561629</v>
      </c>
      <c r="L90" s="228">
        <v>8.9058142792102899</v>
      </c>
      <c r="M90" s="228">
        <v>9.3280218575708975</v>
      </c>
      <c r="N90" s="228">
        <v>10.06780161450982</v>
      </c>
      <c r="O90" s="228">
        <v>10.79505653581511</v>
      </c>
      <c r="P90" s="228">
        <v>14.65860920290033</v>
      </c>
      <c r="Q90" s="228">
        <v>8.1325195938998274</v>
      </c>
      <c r="R90" s="228">
        <v>20.004862898787639</v>
      </c>
      <c r="S90" s="228">
        <v>10.777463364891769</v>
      </c>
      <c r="T90" s="228">
        <v>13.33180894043608</v>
      </c>
      <c r="U90" s="228">
        <v>11.230881767873431</v>
      </c>
      <c r="V90" s="228">
        <v>12.84534827874514</v>
      </c>
      <c r="W90" s="228">
        <v>13.249365447961649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0.99999999999999967</v>
      </c>
      <c r="E98" s="234">
        <f t="shared" si="4"/>
        <v>1</v>
      </c>
      <c r="F98" s="234">
        <f t="shared" si="4"/>
        <v>1.0000000000000007</v>
      </c>
      <c r="G98" s="234">
        <f t="shared" si="4"/>
        <v>0.99999999999999989</v>
      </c>
      <c r="H98" s="234">
        <f t="shared" si="4"/>
        <v>0.99999999999999956</v>
      </c>
      <c r="I98" s="234">
        <f t="shared" si="4"/>
        <v>1.0000000000000007</v>
      </c>
      <c r="J98" s="234">
        <f t="shared" si="4"/>
        <v>0.99999999999999989</v>
      </c>
      <c r="K98" s="234">
        <f t="shared" si="4"/>
        <v>0.99999999999999978</v>
      </c>
      <c r="L98" s="234">
        <f t="shared" si="4"/>
        <v>0.99999999999999944</v>
      </c>
      <c r="M98" s="234">
        <f t="shared" si="4"/>
        <v>0.99999999999999989</v>
      </c>
      <c r="N98" s="234">
        <f t="shared" si="4"/>
        <v>1</v>
      </c>
      <c r="O98" s="234">
        <f t="shared" si="4"/>
        <v>1.0000000000000004</v>
      </c>
      <c r="P98" s="234">
        <f t="shared" si="4"/>
        <v>1.0000000000000002</v>
      </c>
      <c r="Q98" s="234">
        <f t="shared" si="4"/>
        <v>1.0000000000000004</v>
      </c>
      <c r="R98" s="234">
        <f t="shared" si="4"/>
        <v>0.99999999999999978</v>
      </c>
      <c r="S98" s="234">
        <f t="shared" si="4"/>
        <v>1</v>
      </c>
      <c r="T98" s="234">
        <f t="shared" si="4"/>
        <v>0.99999999999999933</v>
      </c>
      <c r="U98" s="234">
        <f t="shared" si="4"/>
        <v>1</v>
      </c>
      <c r="V98" s="234">
        <f t="shared" si="4"/>
        <v>1</v>
      </c>
      <c r="W98" s="234">
        <f t="shared" si="4"/>
        <v>0.99999999999999967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1.3478330313391629E-2</v>
      </c>
      <c r="C103" s="270">
        <f t="shared" si="9"/>
        <v>1.3170871075619903E-2</v>
      </c>
      <c r="D103" s="270">
        <f t="shared" si="9"/>
        <v>1.2662893795306192E-2</v>
      </c>
      <c r="E103" s="270">
        <f t="shared" si="9"/>
        <v>1.2002449646971915E-2</v>
      </c>
      <c r="F103" s="270">
        <f t="shared" si="9"/>
        <v>1.2322039041721746E-2</v>
      </c>
      <c r="G103" s="270">
        <f t="shared" si="9"/>
        <v>1.2202702461540288E-2</v>
      </c>
      <c r="H103" s="270">
        <f t="shared" si="9"/>
        <v>1.1915447873559302E-2</v>
      </c>
      <c r="I103" s="270">
        <f t="shared" si="9"/>
        <v>1.6515423116032633E-2</v>
      </c>
      <c r="J103" s="270">
        <f t="shared" si="9"/>
        <v>1.8590295586916904E-2</v>
      </c>
      <c r="K103" s="270">
        <f t="shared" si="9"/>
        <v>1.8157686804056609E-2</v>
      </c>
      <c r="L103" s="270">
        <f t="shared" si="9"/>
        <v>2.0332077397076268E-2</v>
      </c>
      <c r="M103" s="270">
        <f t="shared" si="9"/>
        <v>2.2045426915181594E-2</v>
      </c>
      <c r="N103" s="270">
        <f t="shared" si="9"/>
        <v>2.4085051467083163E-2</v>
      </c>
      <c r="O103" s="270">
        <f t="shared" si="9"/>
        <v>2.5795654951778761E-2</v>
      </c>
      <c r="P103" s="270">
        <f t="shared" si="9"/>
        <v>2.5821375566788127E-2</v>
      </c>
      <c r="Q103" s="270">
        <f t="shared" si="9"/>
        <v>2.6202949822424441E-2</v>
      </c>
      <c r="R103" s="270">
        <f t="shared" si="9"/>
        <v>2.7940224931815423E-2</v>
      </c>
      <c r="S103" s="270">
        <f t="shared" si="9"/>
        <v>2.936006008789848E-2</v>
      </c>
      <c r="T103" s="270">
        <f t="shared" si="9"/>
        <v>2.9870169931647029E-2</v>
      </c>
      <c r="U103" s="270">
        <f t="shared" si="9"/>
        <v>3.2889176506239078E-2</v>
      </c>
      <c r="V103" s="270">
        <f t="shared" si="9"/>
        <v>3.8817567216452221E-2</v>
      </c>
      <c r="W103" s="270">
        <f t="shared" si="9"/>
        <v>3.8756161741043606E-2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0.98652166968660848</v>
      </c>
      <c r="C105" s="271">
        <f t="shared" si="11"/>
        <v>0.98682912892438013</v>
      </c>
      <c r="D105" s="271">
        <f t="shared" si="11"/>
        <v>0.9873371062046935</v>
      </c>
      <c r="E105" s="271">
        <f t="shared" si="11"/>
        <v>0.98799755035302805</v>
      </c>
      <c r="F105" s="271">
        <f t="shared" si="11"/>
        <v>0.98767796095827898</v>
      </c>
      <c r="G105" s="271">
        <f t="shared" si="11"/>
        <v>0.98779729753845957</v>
      </c>
      <c r="H105" s="271">
        <f t="shared" si="11"/>
        <v>0.98808455212644031</v>
      </c>
      <c r="I105" s="271">
        <f t="shared" si="11"/>
        <v>0.98348457688396795</v>
      </c>
      <c r="J105" s="271">
        <f t="shared" si="11"/>
        <v>0.98140970441308295</v>
      </c>
      <c r="K105" s="271">
        <f t="shared" si="11"/>
        <v>0.98184231319594317</v>
      </c>
      <c r="L105" s="271">
        <f t="shared" si="11"/>
        <v>0.97966792260292312</v>
      </c>
      <c r="M105" s="271">
        <f t="shared" si="11"/>
        <v>0.97795457308481826</v>
      </c>
      <c r="N105" s="271">
        <f t="shared" si="11"/>
        <v>0.97591494853291694</v>
      </c>
      <c r="O105" s="271">
        <f t="shared" si="11"/>
        <v>0.97420434504822173</v>
      </c>
      <c r="P105" s="271">
        <f t="shared" si="11"/>
        <v>0.97417862443321213</v>
      </c>
      <c r="Q105" s="271">
        <f t="shared" si="11"/>
        <v>0.9737970501775759</v>
      </c>
      <c r="R105" s="271">
        <f t="shared" si="11"/>
        <v>0.97205977506818431</v>
      </c>
      <c r="S105" s="271">
        <f t="shared" si="11"/>
        <v>0.97063993991210151</v>
      </c>
      <c r="T105" s="271">
        <f t="shared" si="11"/>
        <v>0.97012983006835229</v>
      </c>
      <c r="U105" s="271">
        <f t="shared" si="11"/>
        <v>0.96711082349376098</v>
      </c>
      <c r="V105" s="271">
        <f t="shared" si="11"/>
        <v>0.96118243278354787</v>
      </c>
      <c r="W105" s="271">
        <f t="shared" si="11"/>
        <v>0.9612438382589561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0.98652166968660848</v>
      </c>
      <c r="C106" s="320">
        <f t="shared" si="12"/>
        <v>0.98682912892438013</v>
      </c>
      <c r="D106" s="320">
        <f t="shared" si="12"/>
        <v>0.9873371062046935</v>
      </c>
      <c r="E106" s="320">
        <f t="shared" si="12"/>
        <v>0.98799755035302805</v>
      </c>
      <c r="F106" s="320">
        <f t="shared" si="12"/>
        <v>0.98767796095827898</v>
      </c>
      <c r="G106" s="320">
        <f t="shared" si="12"/>
        <v>0.98779729753845957</v>
      </c>
      <c r="H106" s="320">
        <f t="shared" si="12"/>
        <v>0.98808455212644031</v>
      </c>
      <c r="I106" s="320">
        <f t="shared" si="12"/>
        <v>0.98348457688396795</v>
      </c>
      <c r="J106" s="320">
        <f t="shared" si="12"/>
        <v>0.98140970441308295</v>
      </c>
      <c r="K106" s="320">
        <f t="shared" si="12"/>
        <v>0.98184231319594317</v>
      </c>
      <c r="L106" s="320">
        <f t="shared" si="12"/>
        <v>0.97966792260292312</v>
      </c>
      <c r="M106" s="320">
        <f t="shared" si="12"/>
        <v>0.97795457308481826</v>
      </c>
      <c r="N106" s="320">
        <f t="shared" si="12"/>
        <v>0.97591494853291694</v>
      </c>
      <c r="O106" s="320">
        <f t="shared" si="12"/>
        <v>0.97420434504822173</v>
      </c>
      <c r="P106" s="320">
        <f t="shared" si="12"/>
        <v>0.97417862443321213</v>
      </c>
      <c r="Q106" s="320">
        <f t="shared" si="12"/>
        <v>0.9737970501775759</v>
      </c>
      <c r="R106" s="320">
        <f t="shared" si="12"/>
        <v>0.97205977506818431</v>
      </c>
      <c r="S106" s="320">
        <f t="shared" si="12"/>
        <v>0.97063993991210151</v>
      </c>
      <c r="T106" s="320">
        <f t="shared" si="12"/>
        <v>0.97012983006835229</v>
      </c>
      <c r="U106" s="320">
        <f t="shared" si="12"/>
        <v>0.96711082349376098</v>
      </c>
      <c r="V106" s="320">
        <f t="shared" si="12"/>
        <v>0.96118243278354787</v>
      </c>
      <c r="W106" s="320">
        <f t="shared" si="12"/>
        <v>0.9612438382589561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0.99999999999999989</v>
      </c>
      <c r="C110" s="234">
        <f t="shared" si="15"/>
        <v>0.99999999999999989</v>
      </c>
      <c r="D110" s="234">
        <f t="shared" si="15"/>
        <v>0.99999999999999978</v>
      </c>
      <c r="E110" s="234">
        <f t="shared" si="15"/>
        <v>0.99999999999999956</v>
      </c>
      <c r="F110" s="234">
        <f t="shared" si="15"/>
        <v>0.99999999999999944</v>
      </c>
      <c r="G110" s="234">
        <f t="shared" si="15"/>
        <v>1.0000000000000002</v>
      </c>
      <c r="H110" s="234">
        <f t="shared" si="15"/>
        <v>0.99999999999999967</v>
      </c>
      <c r="I110" s="234">
        <f t="shared" si="15"/>
        <v>1.0000000000000002</v>
      </c>
      <c r="J110" s="234">
        <f t="shared" si="15"/>
        <v>1.0000000000000007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0.99999999999999967</v>
      </c>
      <c r="O110" s="234">
        <f t="shared" si="15"/>
        <v>1.0000000000000002</v>
      </c>
      <c r="P110" s="234">
        <f t="shared" si="15"/>
        <v>0.99999999999999978</v>
      </c>
      <c r="Q110" s="234">
        <f t="shared" si="15"/>
        <v>1</v>
      </c>
      <c r="R110" s="234">
        <f t="shared" si="15"/>
        <v>1.0000000000000002</v>
      </c>
      <c r="S110" s="234">
        <f t="shared" si="15"/>
        <v>0.99999999999999967</v>
      </c>
      <c r="T110" s="234">
        <f t="shared" si="15"/>
        <v>1</v>
      </c>
      <c r="U110" s="234">
        <f t="shared" si="15"/>
        <v>1</v>
      </c>
      <c r="V110" s="234">
        <f t="shared" si="15"/>
        <v>0.99999999999999989</v>
      </c>
      <c r="W110" s="234">
        <f t="shared" si="15"/>
        <v>0.99999999999999989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1.0342952526848926E-2</v>
      </c>
      <c r="C115" s="302">
        <f t="shared" si="20"/>
        <v>1.0106282865423628E-2</v>
      </c>
      <c r="D115" s="302">
        <f t="shared" si="20"/>
        <v>9.7153377123471961E-3</v>
      </c>
      <c r="E115" s="302">
        <f t="shared" si="20"/>
        <v>9.207192297342761E-3</v>
      </c>
      <c r="F115" s="302">
        <f t="shared" si="20"/>
        <v>9.453064468363059E-3</v>
      </c>
      <c r="G115" s="302">
        <f t="shared" si="20"/>
        <v>9.3612500038538059E-3</v>
      </c>
      <c r="H115" s="302">
        <f t="shared" si="20"/>
        <v>9.1402649676894064E-3</v>
      </c>
      <c r="I115" s="302">
        <f t="shared" si="20"/>
        <v>1.2682628543016272E-2</v>
      </c>
      <c r="J115" s="302">
        <f t="shared" si="20"/>
        <v>1.4282970856041131E-2</v>
      </c>
      <c r="K115" s="302">
        <f t="shared" si="20"/>
        <v>1.3949171768646381E-2</v>
      </c>
      <c r="L115" s="302">
        <f t="shared" si="20"/>
        <v>1.5627612447678255E-2</v>
      </c>
      <c r="M115" s="302">
        <f t="shared" si="20"/>
        <v>1.6951384351166787E-2</v>
      </c>
      <c r="N115" s="302">
        <f t="shared" si="20"/>
        <v>1.8528641660785689E-2</v>
      </c>
      <c r="O115" s="302">
        <f t="shared" si="20"/>
        <v>1.9852637649282107E-2</v>
      </c>
      <c r="P115" s="302">
        <f t="shared" si="20"/>
        <v>1.9872553412793682E-2</v>
      </c>
      <c r="Q115" s="302">
        <f t="shared" si="20"/>
        <v>2.0168039141987271E-2</v>
      </c>
      <c r="R115" s="302">
        <f t="shared" si="20"/>
        <v>2.1514034978601604E-2</v>
      </c>
      <c r="S115" s="302">
        <f t="shared" si="20"/>
        <v>2.2614908561332046E-2</v>
      </c>
      <c r="T115" s="302">
        <f t="shared" si="20"/>
        <v>2.3010604498785853E-2</v>
      </c>
      <c r="U115" s="302">
        <f t="shared" si="20"/>
        <v>2.5354427780051456E-2</v>
      </c>
      <c r="V115" s="302">
        <f t="shared" si="20"/>
        <v>2.996673719288126E-2</v>
      </c>
      <c r="W115" s="302">
        <f t="shared" si="20"/>
        <v>2.9918897022329145E-2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2.8685711520960909E-2</v>
      </c>
      <c r="C116" s="303">
        <f t="shared" si="21"/>
        <v>2.8692571511147139E-2</v>
      </c>
      <c r="D116" s="303">
        <f t="shared" si="21"/>
        <v>2.8703903254714575E-2</v>
      </c>
      <c r="E116" s="303">
        <f t="shared" si="21"/>
        <v>2.8718632107323405E-2</v>
      </c>
      <c r="F116" s="303">
        <f t="shared" si="21"/>
        <v>2.8711505377728597E-2</v>
      </c>
      <c r="G116" s="303">
        <f t="shared" si="21"/>
        <v>2.8714166666554977E-2</v>
      </c>
      <c r="H116" s="303">
        <f t="shared" si="21"/>
        <v>2.872057202992203E-2</v>
      </c>
      <c r="I116" s="303">
        <f t="shared" si="21"/>
        <v>2.8617894824840128E-2</v>
      </c>
      <c r="J116" s="303">
        <f t="shared" si="21"/>
        <v>2.8571508091129256E-2</v>
      </c>
      <c r="K116" s="303">
        <f t="shared" si="21"/>
        <v>2.8581183426995758E-2</v>
      </c>
      <c r="L116" s="303">
        <f t="shared" si="21"/>
        <v>2.8532532972531072E-2</v>
      </c>
      <c r="M116" s="303">
        <f t="shared" si="21"/>
        <v>2.849416277242995E-2</v>
      </c>
      <c r="N116" s="303">
        <f t="shared" si="21"/>
        <v>2.8448445169252587E-2</v>
      </c>
      <c r="O116" s="303">
        <f t="shared" si="21"/>
        <v>2.8410068473933868E-2</v>
      </c>
      <c r="P116" s="303">
        <f t="shared" si="21"/>
        <v>2.8409491205426275E-2</v>
      </c>
      <c r="Q116" s="303">
        <f t="shared" si="21"/>
        <v>2.8400926401681528E-2</v>
      </c>
      <c r="R116" s="303">
        <f t="shared" si="21"/>
        <v>2.8361912029605765E-2</v>
      </c>
      <c r="S116" s="303">
        <f t="shared" si="21"/>
        <v>2.8330002650396154E-2</v>
      </c>
      <c r="T116" s="303">
        <f t="shared" si="21"/>
        <v>2.831853320293376E-2</v>
      </c>
      <c r="U116" s="303">
        <f t="shared" si="21"/>
        <v>2.8250596296230415E-2</v>
      </c>
      <c r="V116" s="303">
        <f t="shared" si="21"/>
        <v>2.8116906168322284E-2</v>
      </c>
      <c r="W116" s="303">
        <f t="shared" si="21"/>
        <v>2.8118292839932495E-2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2.8685711520960909E-2</v>
      </c>
      <c r="C117" s="304">
        <f t="shared" si="22"/>
        <v>2.8692571511147139E-2</v>
      </c>
      <c r="D117" s="304">
        <f t="shared" si="22"/>
        <v>2.8703903254714575E-2</v>
      </c>
      <c r="E117" s="304">
        <f t="shared" si="22"/>
        <v>2.8718632107323405E-2</v>
      </c>
      <c r="F117" s="304">
        <f t="shared" si="22"/>
        <v>2.8711505377728597E-2</v>
      </c>
      <c r="G117" s="304">
        <f t="shared" si="22"/>
        <v>2.8714166666554977E-2</v>
      </c>
      <c r="H117" s="304">
        <f t="shared" si="22"/>
        <v>2.872057202992203E-2</v>
      </c>
      <c r="I117" s="304">
        <f t="shared" si="22"/>
        <v>2.8617894824840128E-2</v>
      </c>
      <c r="J117" s="304">
        <f t="shared" si="22"/>
        <v>2.8571508091129256E-2</v>
      </c>
      <c r="K117" s="304">
        <f t="shared" si="22"/>
        <v>2.8581183426995758E-2</v>
      </c>
      <c r="L117" s="304">
        <f t="shared" si="22"/>
        <v>2.8532532972531072E-2</v>
      </c>
      <c r="M117" s="304">
        <f t="shared" si="22"/>
        <v>2.849416277242995E-2</v>
      </c>
      <c r="N117" s="304">
        <f t="shared" si="22"/>
        <v>2.8448445169252587E-2</v>
      </c>
      <c r="O117" s="304">
        <f t="shared" si="22"/>
        <v>2.8410068473933868E-2</v>
      </c>
      <c r="P117" s="304">
        <f t="shared" si="22"/>
        <v>2.8409491205426275E-2</v>
      </c>
      <c r="Q117" s="304">
        <f t="shared" si="22"/>
        <v>2.8400926401681528E-2</v>
      </c>
      <c r="R117" s="304">
        <f t="shared" si="22"/>
        <v>2.8361912029605765E-2</v>
      </c>
      <c r="S117" s="304">
        <f t="shared" si="22"/>
        <v>2.8330002650396154E-2</v>
      </c>
      <c r="T117" s="304">
        <f t="shared" si="22"/>
        <v>2.831853320293376E-2</v>
      </c>
      <c r="U117" s="304">
        <f t="shared" si="22"/>
        <v>2.8250596296230415E-2</v>
      </c>
      <c r="V117" s="304">
        <f t="shared" si="22"/>
        <v>2.8116906168322284E-2</v>
      </c>
      <c r="W117" s="304">
        <f t="shared" si="22"/>
        <v>2.8118292839932495E-2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0.8605713456288272</v>
      </c>
      <c r="C119" s="303">
        <f t="shared" si="24"/>
        <v>0.8607771453344143</v>
      </c>
      <c r="D119" s="303">
        <f t="shared" si="24"/>
        <v>0.86111709764143729</v>
      </c>
      <c r="E119" s="303">
        <f t="shared" si="24"/>
        <v>0.86155896321970171</v>
      </c>
      <c r="F119" s="303">
        <f t="shared" si="24"/>
        <v>0.86134516133185801</v>
      </c>
      <c r="G119" s="303">
        <f t="shared" si="24"/>
        <v>0.86142499999664923</v>
      </c>
      <c r="H119" s="303">
        <f t="shared" si="24"/>
        <v>0.86161716089766138</v>
      </c>
      <c r="I119" s="303">
        <f t="shared" si="24"/>
        <v>0.85853684474520375</v>
      </c>
      <c r="J119" s="303">
        <f t="shared" si="24"/>
        <v>0.85714524273387815</v>
      </c>
      <c r="K119" s="303">
        <f t="shared" si="24"/>
        <v>0.85743550280987302</v>
      </c>
      <c r="L119" s="303">
        <f t="shared" si="24"/>
        <v>0.85597598917593232</v>
      </c>
      <c r="M119" s="303">
        <f t="shared" si="24"/>
        <v>0.85482488317289895</v>
      </c>
      <c r="N119" s="303">
        <f t="shared" si="24"/>
        <v>0.85345335507757747</v>
      </c>
      <c r="O119" s="303">
        <f t="shared" si="24"/>
        <v>0.85230205421801597</v>
      </c>
      <c r="P119" s="303">
        <f t="shared" si="24"/>
        <v>0.8522847361627881</v>
      </c>
      <c r="Q119" s="303">
        <f t="shared" si="24"/>
        <v>0.85202779205044621</v>
      </c>
      <c r="R119" s="303">
        <f t="shared" si="24"/>
        <v>0.85085736088817288</v>
      </c>
      <c r="S119" s="303">
        <f t="shared" si="24"/>
        <v>0.84990007951188518</v>
      </c>
      <c r="T119" s="303">
        <f t="shared" si="24"/>
        <v>0.84955599608801258</v>
      </c>
      <c r="U119" s="303">
        <f t="shared" si="24"/>
        <v>0.84751788888691204</v>
      </c>
      <c r="V119" s="303">
        <f t="shared" si="24"/>
        <v>0.8435071850496686</v>
      </c>
      <c r="W119" s="303">
        <f t="shared" si="24"/>
        <v>0.84354878519797483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0.8605713456288272</v>
      </c>
      <c r="C120" s="304">
        <f t="shared" si="25"/>
        <v>0.8607771453344143</v>
      </c>
      <c r="D120" s="304">
        <f t="shared" si="25"/>
        <v>0.86111709764143729</v>
      </c>
      <c r="E120" s="304">
        <f t="shared" si="25"/>
        <v>0.86155896321970171</v>
      </c>
      <c r="F120" s="304">
        <f t="shared" si="25"/>
        <v>0.86134516133185801</v>
      </c>
      <c r="G120" s="304">
        <f t="shared" si="25"/>
        <v>0.86142499999664923</v>
      </c>
      <c r="H120" s="304">
        <f t="shared" si="25"/>
        <v>0.86161716089766138</v>
      </c>
      <c r="I120" s="304">
        <f t="shared" si="25"/>
        <v>0.85853684474520375</v>
      </c>
      <c r="J120" s="304">
        <f t="shared" si="25"/>
        <v>0.85714524273387815</v>
      </c>
      <c r="K120" s="304">
        <f t="shared" si="25"/>
        <v>0.85743550280987302</v>
      </c>
      <c r="L120" s="304">
        <f t="shared" si="25"/>
        <v>0.85597598917593232</v>
      </c>
      <c r="M120" s="304">
        <f t="shared" si="25"/>
        <v>0.85482488317289895</v>
      </c>
      <c r="N120" s="304">
        <f t="shared" si="25"/>
        <v>0.85345335507757747</v>
      </c>
      <c r="O120" s="304">
        <f t="shared" si="25"/>
        <v>0.85230205421801597</v>
      </c>
      <c r="P120" s="304">
        <f t="shared" si="25"/>
        <v>0.8522847361627881</v>
      </c>
      <c r="Q120" s="304">
        <f t="shared" si="25"/>
        <v>0.85202779205044621</v>
      </c>
      <c r="R120" s="304">
        <f t="shared" si="25"/>
        <v>0.85085736088817288</v>
      </c>
      <c r="S120" s="304">
        <f t="shared" si="25"/>
        <v>0.84990007951188518</v>
      </c>
      <c r="T120" s="304">
        <f t="shared" si="25"/>
        <v>0.84955599608801258</v>
      </c>
      <c r="U120" s="304">
        <f t="shared" si="25"/>
        <v>0.84751788888691204</v>
      </c>
      <c r="V120" s="304">
        <f t="shared" si="25"/>
        <v>0.8435071850496686</v>
      </c>
      <c r="W120" s="304">
        <f t="shared" si="25"/>
        <v>0.84354878519797483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0.10039999032336293</v>
      </c>
      <c r="C122" s="303">
        <f t="shared" si="27"/>
        <v>0.10042400028901476</v>
      </c>
      <c r="D122" s="303">
        <f t="shared" si="27"/>
        <v>0.10046366139150079</v>
      </c>
      <c r="E122" s="303">
        <f t="shared" si="27"/>
        <v>0.10051521237563164</v>
      </c>
      <c r="F122" s="303">
        <f t="shared" si="27"/>
        <v>0.10049026882204985</v>
      </c>
      <c r="G122" s="303">
        <f t="shared" si="27"/>
        <v>0.10049958333294214</v>
      </c>
      <c r="H122" s="303">
        <f t="shared" si="27"/>
        <v>0.10052200210472688</v>
      </c>
      <c r="I122" s="303">
        <f t="shared" si="27"/>
        <v>0.10016263188694016</v>
      </c>
      <c r="J122" s="303">
        <f t="shared" si="27"/>
        <v>0.10000027831895213</v>
      </c>
      <c r="K122" s="303">
        <f t="shared" si="27"/>
        <v>0.10003414199448495</v>
      </c>
      <c r="L122" s="303">
        <f t="shared" si="27"/>
        <v>9.9863865403858526E-2</v>
      </c>
      <c r="M122" s="303">
        <f t="shared" si="27"/>
        <v>9.9729569703504578E-2</v>
      </c>
      <c r="N122" s="303">
        <f t="shared" si="27"/>
        <v>9.9569558092383839E-2</v>
      </c>
      <c r="O122" s="303">
        <f t="shared" si="27"/>
        <v>9.9435239658768312E-2</v>
      </c>
      <c r="P122" s="303">
        <f t="shared" si="27"/>
        <v>9.9433219218991717E-2</v>
      </c>
      <c r="Q122" s="303">
        <f t="shared" si="27"/>
        <v>9.9403242405885162E-2</v>
      </c>
      <c r="R122" s="303">
        <f t="shared" si="27"/>
        <v>9.9266692103619908E-2</v>
      </c>
      <c r="S122" s="303">
        <f t="shared" si="27"/>
        <v>9.9155009276386361E-2</v>
      </c>
      <c r="T122" s="303">
        <f t="shared" si="27"/>
        <v>9.9114866210267882E-2</v>
      </c>
      <c r="U122" s="303">
        <f t="shared" si="27"/>
        <v>9.8877087036806185E-2</v>
      </c>
      <c r="V122" s="303">
        <f t="shared" si="27"/>
        <v>9.8409171589127778E-2</v>
      </c>
      <c r="W122" s="303">
        <f t="shared" si="27"/>
        <v>9.8414024939763478E-2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0.10039999032336293</v>
      </c>
      <c r="C123" s="304">
        <f t="shared" si="28"/>
        <v>0.10042400028901476</v>
      </c>
      <c r="D123" s="304">
        <f t="shared" si="28"/>
        <v>0.10046366139150079</v>
      </c>
      <c r="E123" s="304">
        <f t="shared" si="28"/>
        <v>0.10051521237563164</v>
      </c>
      <c r="F123" s="304">
        <f t="shared" si="28"/>
        <v>0.10049026882204985</v>
      </c>
      <c r="G123" s="304">
        <f t="shared" si="28"/>
        <v>0.10049958333294214</v>
      </c>
      <c r="H123" s="304">
        <f t="shared" si="28"/>
        <v>0.10052200210472688</v>
      </c>
      <c r="I123" s="304">
        <f t="shared" si="28"/>
        <v>0.10016263188694016</v>
      </c>
      <c r="J123" s="304">
        <f t="shared" si="28"/>
        <v>0.10000027831895213</v>
      </c>
      <c r="K123" s="304">
        <f t="shared" si="28"/>
        <v>0.10003414199448495</v>
      </c>
      <c r="L123" s="304">
        <f t="shared" si="28"/>
        <v>9.9863865403858526E-2</v>
      </c>
      <c r="M123" s="304">
        <f t="shared" si="28"/>
        <v>9.9729569703504578E-2</v>
      </c>
      <c r="N123" s="304">
        <f t="shared" si="28"/>
        <v>9.9569558092383839E-2</v>
      </c>
      <c r="O123" s="304">
        <f t="shared" si="28"/>
        <v>9.9435239658768312E-2</v>
      </c>
      <c r="P123" s="304">
        <f t="shared" si="28"/>
        <v>9.9433219218991717E-2</v>
      </c>
      <c r="Q123" s="304">
        <f t="shared" si="28"/>
        <v>9.9403242405885162E-2</v>
      </c>
      <c r="R123" s="304">
        <f t="shared" si="28"/>
        <v>9.9266692103619908E-2</v>
      </c>
      <c r="S123" s="304">
        <f t="shared" si="28"/>
        <v>9.9155009276386361E-2</v>
      </c>
      <c r="T123" s="304">
        <f t="shared" si="28"/>
        <v>9.9114866210267882E-2</v>
      </c>
      <c r="U123" s="304">
        <f t="shared" si="28"/>
        <v>9.8877087036806185E-2</v>
      </c>
      <c r="V123" s="304">
        <f t="shared" si="28"/>
        <v>9.8409171589127778E-2</v>
      </c>
      <c r="W123" s="304">
        <f t="shared" si="28"/>
        <v>9.8414024939763478E-2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0.48040880925855795</v>
      </c>
      <c r="C136" s="322">
        <f>IF(C$5=0,0,C$5/PPA_fec!C$5)</f>
        <v>0.496771529537189</v>
      </c>
      <c r="D136" s="322">
        <f>IF(D$5=0,0,D$5/PPA_fec!D$5)</f>
        <v>0.45293784796005487</v>
      </c>
      <c r="E136" s="322">
        <f>IF(E$5=0,0,E$5/PPA_fec!E$5)</f>
        <v>0.44785345230007334</v>
      </c>
      <c r="F136" s="322">
        <f>IF(F$5=0,0,F$5/PPA_fec!F$5)</f>
        <v>0.41984380798559628</v>
      </c>
      <c r="G136" s="322">
        <f>IF(G$5=0,0,G$5/PPA_fec!G$5)</f>
        <v>0.43728928241394655</v>
      </c>
      <c r="H136" s="322">
        <f>IF(H$5=0,0,H$5/PPA_fec!H$5)</f>
        <v>0.4399111538936934</v>
      </c>
      <c r="I136" s="322">
        <f>IF(I$5=0,0,I$5/PPA_fec!I$5)</f>
        <v>0.39894418776640955</v>
      </c>
      <c r="J136" s="322">
        <f>IF(J$5=0,0,J$5/PPA_fec!J$5)</f>
        <v>0.39251597797377175</v>
      </c>
      <c r="K136" s="322">
        <f>IF(K$5=0,0,K$5/PPA_fec!K$5)</f>
        <v>0.40042005418679577</v>
      </c>
      <c r="L136" s="322">
        <f>IF(L$5=0,0,L$5/PPA_fec!L$5)</f>
        <v>0.41270517195428674</v>
      </c>
      <c r="M136" s="322">
        <f>IF(M$5=0,0,M$5/PPA_fec!M$5)</f>
        <v>0.38869856382345014</v>
      </c>
      <c r="N136" s="322">
        <f>IF(N$5=0,0,N$5/PPA_fec!N$5)</f>
        <v>0.37734000528998946</v>
      </c>
      <c r="O136" s="322">
        <f>IF(O$5=0,0,O$5/PPA_fec!O$5)</f>
        <v>0.37310280846536753</v>
      </c>
      <c r="P136" s="322">
        <f>IF(P$5=0,0,P$5/PPA_fec!P$5)</f>
        <v>0.37536263643027945</v>
      </c>
      <c r="Q136" s="322">
        <f>IF(Q$5=0,0,Q$5/PPA_fec!Q$5)</f>
        <v>0.35025441018878206</v>
      </c>
      <c r="R136" s="322">
        <f>IF(R$5=0,0,R$5/PPA_fec!R$5)</f>
        <v>0.35269908404302663</v>
      </c>
      <c r="S136" s="322">
        <f>IF(S$5=0,0,S$5/PPA_fec!S$5)</f>
        <v>0.34486566288120818</v>
      </c>
      <c r="T136" s="322">
        <f>IF(T$5=0,0,T$5/PPA_fec!T$5)</f>
        <v>0.32443389291329061</v>
      </c>
      <c r="U136" s="322">
        <f>IF(U$5=0,0,U$5/PPA_fec!U$5)</f>
        <v>0.31716973066530124</v>
      </c>
      <c r="V136" s="322">
        <f>IF(V$5=0,0,V$5/PPA_fec!V$5)</f>
        <v>0.30387910895105352</v>
      </c>
      <c r="W136" s="322">
        <f>IF(W$5=0,0,W$5/PPA_fec!W$5)</f>
        <v>0.30335317764423886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0.55217807728226231</v>
      </c>
      <c r="C141" s="277">
        <f>IF(C$10=0,0,C$10/PPA_fec!C$10)</f>
        <v>0.54877522511907928</v>
      </c>
      <c r="D141" s="277">
        <f>IF(D$10=0,0,D$10/PPA_fec!D$10)</f>
        <v>0.47508571112908171</v>
      </c>
      <c r="E141" s="277">
        <f>IF(E$10=0,0,E$10/PPA_fec!E$10)</f>
        <v>0.44044106053671517</v>
      </c>
      <c r="F141" s="277">
        <f>IF(F$10=0,0,F$10/PPA_fec!F$10)</f>
        <v>0.42048383859167132</v>
      </c>
      <c r="G141" s="277">
        <f>IF(G$10=0,0,G$10/PPA_fec!G$10)</f>
        <v>0.42988741234051914</v>
      </c>
      <c r="H141" s="277">
        <f>IF(H$10=0,0,H$10/PPA_fec!H$10)</f>
        <v>0.42702268144833117</v>
      </c>
      <c r="I141" s="277">
        <f>IF(I$10=0,0,I$10/PPA_fec!I$10)</f>
        <v>0.57993930469649091</v>
      </c>
      <c r="J141" s="277">
        <f>IF(J$10=0,0,J$10/PPA_fec!J$10)</f>
        <v>0.66593859278558765</v>
      </c>
      <c r="K141" s="277">
        <f>IF(K$10=0,0,K$10/PPA_fec!K$10)</f>
        <v>0.65003924661986823</v>
      </c>
      <c r="L141" s="277">
        <f>IF(L$10=0,0,L$10/PPA_fec!L$10)</f>
        <v>0.77968323441704701</v>
      </c>
      <c r="M141" s="277">
        <f>IF(M$10=0,0,M$10/PPA_fec!M$10)</f>
        <v>0.81158904658885811</v>
      </c>
      <c r="N141" s="277">
        <f>IF(N$10=0,0,N$10/PPA_fec!N$10)</f>
        <v>0.88152217876159578</v>
      </c>
      <c r="O141" s="277">
        <f>IF(O$10=0,0,O$10/PPA_fec!O$10)</f>
        <v>0.9374204824090665</v>
      </c>
      <c r="P141" s="277">
        <f>IF(P$10=0,0,P$10/PPA_fec!P$10)</f>
        <v>0.96086790252637855</v>
      </c>
      <c r="Q141" s="277">
        <f>IF(Q$10=0,0,Q$10/PPA_fec!Q$10)</f>
        <v>0.91959133244963376</v>
      </c>
      <c r="R141" s="277">
        <f>IF(R$10=0,0,R$10/PPA_fec!R$10)</f>
        <v>1.0359703415487693</v>
      </c>
      <c r="S141" s="277">
        <f>IF(S$10=0,0,S$10/PPA_fec!S$10)</f>
        <v>1.0406177045083471</v>
      </c>
      <c r="T141" s="277">
        <f>IF(T$10=0,0,T$10/PPA_fec!T$10)</f>
        <v>1.0277857122659244</v>
      </c>
      <c r="U141" s="277">
        <f>IF(U$10=0,0,U$10/PPA_fec!U$10)</f>
        <v>1.1177241293496005</v>
      </c>
      <c r="V141" s="277">
        <f>IF(V$10=0,0,V$10/PPA_fec!V$10)</f>
        <v>1.2662848119920376</v>
      </c>
      <c r="W141" s="277">
        <f>IF(W$10=0,0,W$10/PPA_fec!W$10)</f>
        <v>1.2424783213802979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0.57717328771449161</v>
      </c>
      <c r="C143" s="278">
        <f>IF(C$17=0,0,C$17/PPA_fec!C$17)</f>
        <v>0.59897591181939225</v>
      </c>
      <c r="D143" s="278">
        <f>IF(D$17=0,0,D$17/PPA_fec!D$17)</f>
        <v>0.54773884317221555</v>
      </c>
      <c r="E143" s="278">
        <f>IF(E$17=0,0,E$17/PPA_fec!E$17)</f>
        <v>0.54306725631428443</v>
      </c>
      <c r="F143" s="278">
        <f>IF(F$17=0,0,F$17/PPA_fec!F$17)</f>
        <v>0.50971463265310102</v>
      </c>
      <c r="G143" s="278">
        <f>IF(G$17=0,0,G$17/PPA_fec!G$17)</f>
        <v>0.53197253379686771</v>
      </c>
      <c r="H143" s="278">
        <f>IF(H$17=0,0,H$17/PPA_fec!H$17)</f>
        <v>0.53406958290884199</v>
      </c>
      <c r="I143" s="278">
        <f>IF(I$17=0,0,I$17/PPA_fec!I$17)</f>
        <v>0.47501221370394825</v>
      </c>
      <c r="J143" s="278">
        <f>IF(J$17=0,0,J$17/PPA_fec!J$17)</f>
        <v>0.46318165622448093</v>
      </c>
      <c r="K143" s="278">
        <f>IF(K$17=0,0,K$17/PPA_fec!K$17)</f>
        <v>0.47441392911991043</v>
      </c>
      <c r="L143" s="278">
        <f>IF(L$17=0,0,L$17/PPA_fec!L$17)</f>
        <v>0.48402742996202175</v>
      </c>
      <c r="M143" s="278">
        <f>IF(M$17=0,0,M$17/PPA_fec!M$17)</f>
        <v>0.4535124018928014</v>
      </c>
      <c r="N143" s="278">
        <f>IF(N$17=0,0,N$17/PPA_fec!N$17)</f>
        <v>0.43730135109357771</v>
      </c>
      <c r="O143" s="278">
        <f>IF(O$17=0,0,O$17/PPA_fec!O$17)</f>
        <v>0.43093020025882689</v>
      </c>
      <c r="P143" s="278">
        <f>IF(P$17=0,0,P$17/PPA_fec!P$17)</f>
        <v>0.43230018018331628</v>
      </c>
      <c r="Q143" s="278">
        <f>IF(Q$17=0,0,Q$17/PPA_fec!Q$17)</f>
        <v>0.4029644394731845</v>
      </c>
      <c r="R143" s="278">
        <f>IF(R$17=0,0,R$17/PPA_fec!R$17)</f>
        <v>0.40178270571373759</v>
      </c>
      <c r="S143" s="278">
        <f>IF(S$17=0,0,S$17/PPA_fec!S$17)</f>
        <v>0.39220879444638501</v>
      </c>
      <c r="T143" s="278">
        <f>IF(T$17=0,0,T$17/PPA_fec!T$17)</f>
        <v>0.36714585714276782</v>
      </c>
      <c r="U143" s="278">
        <f>IF(U$17=0,0,U$17/PPA_fec!U$17)</f>
        <v>0.35623114191877203</v>
      </c>
      <c r="V143" s="278">
        <f>IF(V$17=0,0,V$17/PPA_fec!V$17)</f>
        <v>0.33757952929703217</v>
      </c>
      <c r="W143" s="278">
        <f>IF(W$17=0,0,W$17/PPA_fec!W$17)</f>
        <v>0.33766848415944545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0.65304806463214626</v>
      </c>
      <c r="C146" s="322">
        <f>IF(C$32=0,0,C$32/PPA_fec!C$32)</f>
        <v>0.68199367646728759</v>
      </c>
      <c r="D146" s="322">
        <f>IF(D$32=0,0,D$32/PPA_fec!D$32)</f>
        <v>0.62646415565223679</v>
      </c>
      <c r="E146" s="322">
        <f>IF(E$32=0,0,E$32/PPA_fec!E$32)</f>
        <v>0.62336989804751919</v>
      </c>
      <c r="F146" s="322">
        <f>IF(F$32=0,0,F$32/PPA_fec!F$32)</f>
        <v>0.58703287714010211</v>
      </c>
      <c r="G146" s="322">
        <f>IF(G$32=0,0,G$32/PPA_fec!G$32)</f>
        <v>0.61501548548871532</v>
      </c>
      <c r="H146" s="322">
        <f>IF(H$32=0,0,H$32/PPA_fec!H$32)</f>
        <v>0.61435981065000056</v>
      </c>
      <c r="I146" s="322">
        <f>IF(I$32=0,0,I$32/PPA_fec!I$32)</f>
        <v>0.53252968359846975</v>
      </c>
      <c r="J146" s="322">
        <f>IF(J$32=0,0,J$32/PPA_fec!J$32)</f>
        <v>0.51324015145721269</v>
      </c>
      <c r="K146" s="322">
        <f>IF(K$32=0,0,K$32/PPA_fec!K$32)</f>
        <v>0.52912018740534184</v>
      </c>
      <c r="L146" s="322">
        <f>IF(L$32=0,0,L$32/PPA_fec!L$32)</f>
        <v>0.53251885050285352</v>
      </c>
      <c r="M146" s="322">
        <f>IF(M$32=0,0,M$32/PPA_fec!M$32)</f>
        <v>0.49639275193797255</v>
      </c>
      <c r="N146" s="322">
        <f>IF(N$32=0,0,N$32/PPA_fec!N$32)</f>
        <v>0.47523687440821827</v>
      </c>
      <c r="O146" s="322">
        <f>IF(O$32=0,0,O$32/PPA_fec!O$32)</f>
        <v>0.4674545899925206</v>
      </c>
      <c r="P146" s="322">
        <f>IF(P$32=0,0,P$32/PPA_fec!P$32)</f>
        <v>0.46653252353953295</v>
      </c>
      <c r="Q146" s="322">
        <f>IF(Q$32=0,0,Q$32/PPA_fec!Q$32)</f>
        <v>0.43458776085909578</v>
      </c>
      <c r="R146" s="322">
        <f>IF(R$32=0,0,R$32/PPA_fec!R$32)</f>
        <v>0.42758884395742225</v>
      </c>
      <c r="S146" s="322">
        <f>IF(S$32=0,0,S$32/PPA_fec!S$32)</f>
        <v>0.41742114022529758</v>
      </c>
      <c r="T146" s="322">
        <f>IF(T$32=0,0,T$32/PPA_fec!T$32)</f>
        <v>0.38789104249522122</v>
      </c>
      <c r="U146" s="322">
        <f>IF(U$32=0,0,U$32/PPA_fec!U$32)</f>
        <v>0.3741649676681143</v>
      </c>
      <c r="V146" s="322">
        <f>IF(V$32=0,0,V$32/PPA_fec!V$32)</f>
        <v>0.3530130879235916</v>
      </c>
      <c r="W146" s="322">
        <f>IF(W$32=0,0,W$32/PPA_fec!W$32)</f>
        <v>0.3542286004155214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0.55217807728226231</v>
      </c>
      <c r="C151" s="277">
        <f>IF(C$37=0,0,C$37/PPA_fec!C$37)</f>
        <v>0.54877522511907895</v>
      </c>
      <c r="D151" s="277">
        <f>IF(D$37=0,0,D$37/PPA_fec!D$37)</f>
        <v>0.47508571112908143</v>
      </c>
      <c r="E151" s="277">
        <f>IF(E$37=0,0,E$37/PPA_fec!E$37)</f>
        <v>0.44044106053671533</v>
      </c>
      <c r="F151" s="277">
        <f>IF(F$37=0,0,F$37/PPA_fec!F$37)</f>
        <v>0.42048383859167127</v>
      </c>
      <c r="G151" s="277">
        <f>IF(G$37=0,0,G$37/PPA_fec!G$37)</f>
        <v>0.42988741234051897</v>
      </c>
      <c r="H151" s="277">
        <f>IF(H$37=0,0,H$37/PPA_fec!H$37)</f>
        <v>0.42702268144833117</v>
      </c>
      <c r="I151" s="277">
        <f>IF(I$37=0,0,I$37/PPA_fec!I$37)</f>
        <v>0.57993930469649124</v>
      </c>
      <c r="J151" s="277">
        <f>IF(J$37=0,0,J$37/PPA_fec!J$37)</f>
        <v>0.66593859278558776</v>
      </c>
      <c r="K151" s="277">
        <f>IF(K$37=0,0,K$37/PPA_fec!K$37)</f>
        <v>0.65003924661986801</v>
      </c>
      <c r="L151" s="277">
        <f>IF(L$37=0,0,L$37/PPA_fec!L$37)</f>
        <v>0.7796832344170469</v>
      </c>
      <c r="M151" s="277">
        <f>IF(M$37=0,0,M$37/PPA_fec!M$37)</f>
        <v>0.81158904658885844</v>
      </c>
      <c r="N151" s="277">
        <f>IF(N$37=0,0,N$37/PPA_fec!N$37)</f>
        <v>0.88152217876159622</v>
      </c>
      <c r="O151" s="277">
        <f>IF(O$37=0,0,O$37/PPA_fec!O$37)</f>
        <v>0.93742048240906661</v>
      </c>
      <c r="P151" s="277">
        <f>IF(P$37=0,0,P$37/PPA_fec!P$37)</f>
        <v>0.96086790252637866</v>
      </c>
      <c r="Q151" s="277">
        <f>IF(Q$37=0,0,Q$37/PPA_fec!Q$37)</f>
        <v>0.91959133244963398</v>
      </c>
      <c r="R151" s="277">
        <f>IF(R$37=0,0,R$37/PPA_fec!R$37)</f>
        <v>1.0359703415487689</v>
      </c>
      <c r="S151" s="277">
        <f>IF(S$37=0,0,S$37/PPA_fec!S$37)</f>
        <v>1.0406177045083473</v>
      </c>
      <c r="T151" s="277">
        <f>IF(T$37=0,0,T$37/PPA_fec!T$37)</f>
        <v>1.0277857122659244</v>
      </c>
      <c r="U151" s="277">
        <f>IF(U$37=0,0,U$37/PPA_fec!U$37)</f>
        <v>1.1177241293496012</v>
      </c>
      <c r="V151" s="277">
        <f>IF(V$37=0,0,V$37/PPA_fec!V$37)</f>
        <v>1.2662848119920376</v>
      </c>
      <c r="W151" s="277">
        <f>IF(W$37=0,0,W$37/PPA_fec!W$37)</f>
        <v>1.2424783213802977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0.28919472531614321</v>
      </c>
      <c r="C152" s="278">
        <f>IF(C$43=0,0,C$43/PPA_fec!C$43)</f>
        <v>0.29576334368927737</v>
      </c>
      <c r="D152" s="278">
        <f>IF(D$43=0,0,D$43/PPA_fec!D$43)</f>
        <v>0.26756963875951723</v>
      </c>
      <c r="E152" s="278">
        <f>IF(E$43=0,0,E$43/PPA_fec!E$43)</f>
        <v>0.26291932318507227</v>
      </c>
      <c r="F152" s="278">
        <f>IF(F$43=0,0,F$43/PPA_fec!F$43)</f>
        <v>0.24514668548338764</v>
      </c>
      <c r="G152" s="278">
        <f>IF(G$43=0,0,G$43/PPA_fec!G$43)</f>
        <v>0.25373876932308015</v>
      </c>
      <c r="H152" s="278">
        <f>IF(H$43=0,0,H$43/PPA_fec!H$43)</f>
        <v>0.25733381063687027</v>
      </c>
      <c r="I152" s="278">
        <f>IF(I$43=0,0,I$43/PPA_fec!I$43)</f>
        <v>0.24445390693524854</v>
      </c>
      <c r="J152" s="278">
        <f>IF(J$43=0,0,J$43/PPA_fec!J$43)</f>
        <v>0.24610106576900692</v>
      </c>
      <c r="K152" s="278">
        <f>IF(K$43=0,0,K$43/PPA_fec!K$43)</f>
        <v>0.24789940824385789</v>
      </c>
      <c r="L152" s="278">
        <f>IF(L$43=0,0,L$43/PPA_fec!L$43)</f>
        <v>0.26264674699584206</v>
      </c>
      <c r="M152" s="278">
        <f>IF(M$43=0,0,M$43/PPA_fec!M$43)</f>
        <v>0.25020338630376515</v>
      </c>
      <c r="N152" s="278">
        <f>IF(N$43=0,0,N$43/PPA_fec!N$43)</f>
        <v>0.24686374602053765</v>
      </c>
      <c r="O152" s="278">
        <f>IF(O$43=0,0,O$43/PPA_fec!O$43)</f>
        <v>0.24531835376995589</v>
      </c>
      <c r="P152" s="278">
        <f>IF(P$43=0,0,P$43/PPA_fec!P$43)</f>
        <v>0.2496041982784129</v>
      </c>
      <c r="Q152" s="278">
        <f>IF(Q$43=0,0,Q$43/PPA_fec!Q$43)</f>
        <v>0.23333292968904853</v>
      </c>
      <c r="R152" s="278">
        <f>IF(R$43=0,0,R$43/PPA_fec!R$43)</f>
        <v>0.24255684395245777</v>
      </c>
      <c r="S152" s="278">
        <f>IF(S$43=0,0,S$43/PPA_fec!S$43)</f>
        <v>0.23734975997216279</v>
      </c>
      <c r="T152" s="278">
        <f>IF(T$43=0,0,T$43/PPA_fec!T$43)</f>
        <v>0.22739959074382954</v>
      </c>
      <c r="U152" s="278">
        <f>IF(U$43=0,0,U$43/PPA_fec!U$43)</f>
        <v>0.22619175491101071</v>
      </c>
      <c r="V152" s="278">
        <f>IF(V$43=0,0,V$43/PPA_fec!V$43)</f>
        <v>0.22050065844106553</v>
      </c>
      <c r="W152" s="278">
        <f>IF(W$43=0,0,W$43/PPA_fec!W$43)</f>
        <v>0.21825198535516899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0.73551062595174299</v>
      </c>
      <c r="C153" s="278">
        <f>IF(C$56=0,0,C$56/PPA_fec!C$56)</f>
        <v>0.76952539339209181</v>
      </c>
      <c r="D153" s="278">
        <f>IF(D$56=0,0,D$56/PPA_fec!D$56)</f>
        <v>0.70800627036953745</v>
      </c>
      <c r="E153" s="278">
        <f>IF(E$56=0,0,E$56/PPA_fec!E$56)</f>
        <v>0.70560351036883528</v>
      </c>
      <c r="F153" s="278">
        <f>IF(F$56=0,0,F$56/PPA_fec!F$56)</f>
        <v>0.66482607811389216</v>
      </c>
      <c r="G153" s="278">
        <f>IF(G$56=0,0,G$56/PPA_fec!G$56)</f>
        <v>0.69726121152619491</v>
      </c>
      <c r="H153" s="278">
        <f>IF(H$56=0,0,H$56/PPA_fec!H$56)</f>
        <v>0.69584161731037997</v>
      </c>
      <c r="I153" s="278">
        <f>IF(I$56=0,0,I$56/PPA_fec!I$56)</f>
        <v>0.59667094327763648</v>
      </c>
      <c r="J153" s="278">
        <f>IF(J$56=0,0,J$56/PPA_fec!J$56)</f>
        <v>0.57231803144952942</v>
      </c>
      <c r="K153" s="278">
        <f>IF(K$56=0,0,K$56/PPA_fec!K$56)</f>
        <v>0.59119615725226138</v>
      </c>
      <c r="L153" s="278">
        <f>IF(L$56=0,0,L$56/PPA_fec!L$56)</f>
        <v>0.59187862132912816</v>
      </c>
      <c r="M153" s="278">
        <f>IF(M$56=0,0,M$56/PPA_fec!M$56)</f>
        <v>0.55015621974551188</v>
      </c>
      <c r="N153" s="278">
        <f>IF(N$56=0,0,N$56/PPA_fec!N$56)</f>
        <v>0.52482719909035158</v>
      </c>
      <c r="O153" s="278">
        <f>IF(O$56=0,0,O$56/PPA_fec!O$56)</f>
        <v>0.51520096010145378</v>
      </c>
      <c r="P153" s="278">
        <f>IF(P$56=0,0,P$56/PPA_fec!P$56)</f>
        <v>0.51356378814849146</v>
      </c>
      <c r="Q153" s="278">
        <f>IF(Q$56=0,0,Q$56/PPA_fec!Q$56)</f>
        <v>0.47810580987861989</v>
      </c>
      <c r="R153" s="278">
        <f>IF(R$56=0,0,R$56/PPA_fec!R$56)</f>
        <v>0.46823117792701685</v>
      </c>
      <c r="S153" s="278">
        <f>IF(S$56=0,0,S$56/PPA_fec!S$56)</f>
        <v>0.45661410347351566</v>
      </c>
      <c r="T153" s="278">
        <f>IF(T$56=0,0,T$56/PPA_fec!T$56)</f>
        <v>0.42339573899294441</v>
      </c>
      <c r="U153" s="278">
        <f>IF(U$56=0,0,U$56/PPA_fec!U$56)</f>
        <v>0.4067894352763588</v>
      </c>
      <c r="V153" s="278">
        <f>IF(V$56=0,0,V$56/PPA_fec!V$56)</f>
        <v>0.38135407216635264</v>
      </c>
      <c r="W153" s="278">
        <f>IF(W$56=0,0,W$56/PPA_fec!W$56)</f>
        <v>0.38296795906027048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0.66652464588943117</v>
      </c>
      <c r="C154" s="279">
        <f>IF(C$69=0,0,C$69/PPA_fec!C$69)</f>
        <v>0.69972053260934985</v>
      </c>
      <c r="D154" s="279">
        <f>IF(D$69=0,0,D$69/PPA_fec!D$69)</f>
        <v>0.64544037298763679</v>
      </c>
      <c r="E154" s="279">
        <f>IF(E$69=0,0,E$69/PPA_fec!E$69)</f>
        <v>0.64466299700631635</v>
      </c>
      <c r="F154" s="279">
        <f>IF(F$69=0,0,F$69/PPA_fec!F$69)</f>
        <v>0.60840882961651832</v>
      </c>
      <c r="G154" s="279">
        <f>IF(G$69=0,0,G$69/PPA_fec!G$69)</f>
        <v>0.63943825666507226</v>
      </c>
      <c r="H154" s="279">
        <f>IF(H$69=0,0,H$69/PPA_fec!H$69)</f>
        <v>0.63649840526914836</v>
      </c>
      <c r="I154" s="279">
        <f>IF(I$69=0,0,I$69/PPA_fec!I$69)</f>
        <v>0.53751851982340493</v>
      </c>
      <c r="J154" s="279">
        <f>IF(J$69=0,0,J$69/PPA_fec!J$69)</f>
        <v>0.5121788857420575</v>
      </c>
      <c r="K154" s="279">
        <f>IF(K$69=0,0,K$69/PPA_fec!K$69)</f>
        <v>0.53087197441063039</v>
      </c>
      <c r="L154" s="279">
        <f>IF(L$69=0,0,L$69/PPA_fec!L$69)</f>
        <v>0.52750304954113769</v>
      </c>
      <c r="M154" s="279">
        <f>IF(M$69=0,0,M$69/PPA_fec!M$69)</f>
        <v>0.48879570952143608</v>
      </c>
      <c r="N154" s="279">
        <f>IF(N$69=0,0,N$69/PPA_fec!N$69)</f>
        <v>0.46436720239084278</v>
      </c>
      <c r="O154" s="279">
        <f>IF(O$69=0,0,O$69/PPA_fec!O$69)</f>
        <v>0.45517922339038114</v>
      </c>
      <c r="P154" s="279">
        <f>IF(P$69=0,0,P$69/PPA_fec!P$69)</f>
        <v>0.45264413880939658</v>
      </c>
      <c r="Q154" s="279">
        <f>IF(Q$69=0,0,Q$69/PPA_fec!Q$69)</f>
        <v>0.42119679336268828</v>
      </c>
      <c r="R154" s="279">
        <f>IF(R$69=0,0,R$69/PPA_fec!R$69)</f>
        <v>0.40975808456617269</v>
      </c>
      <c r="S154" s="279">
        <f>IF(S$69=0,0,S$69/PPA_fec!S$69)</f>
        <v>0.39942614554880118</v>
      </c>
      <c r="T154" s="279">
        <f>IF(T$69=0,0,T$69/PPA_fec!T$69)</f>
        <v>0.36909304440628937</v>
      </c>
      <c r="U154" s="279">
        <f>IF(U$69=0,0,U$69/PPA_fec!U$69)</f>
        <v>0.35335502111361256</v>
      </c>
      <c r="V154" s="279">
        <f>IF(V$69=0,0,V$69/PPA_fec!V$69)</f>
        <v>0.32998058885423087</v>
      </c>
      <c r="W154" s="279">
        <f>IF(W$69=0,0,W$69/PPA_fec!W$69)</f>
        <v>0.33183785751465933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0.10761331096226243</v>
      </c>
      <c r="C156" s="322">
        <f>IF(C$83=0,0,C$83/PPA_fec!C$83)</f>
        <v>0.10621759123342359</v>
      </c>
      <c r="D156" s="322">
        <f>IF(D$83=0,0,D$83/PPA_fec!D$83)</f>
        <v>9.1528639438765921E-2</v>
      </c>
      <c r="E156" s="322">
        <f>IF(E$83=0,0,E$83/PPA_fec!E$83)</f>
        <v>8.4566484205257766E-2</v>
      </c>
      <c r="F156" s="322">
        <f>IF(F$83=0,0,F$83/PPA_fec!F$83)</f>
        <v>8.0542537842925851E-2</v>
      </c>
      <c r="G156" s="322">
        <f>IF(G$83=0,0,G$83/PPA_fec!G$83)</f>
        <v>8.2026765057179249E-2</v>
      </c>
      <c r="H156" s="322">
        <f>IF(H$83=0,0,H$83/PPA_fec!H$83)</f>
        <v>8.1845978524709248E-2</v>
      </c>
      <c r="I156" s="322">
        <f>IF(I$83=0,0,I$83/PPA_fec!I$83)</f>
        <v>0.11443960296630346</v>
      </c>
      <c r="J156" s="322">
        <f>IF(J$83=0,0,J$83/PPA_fec!J$83)</f>
        <v>0.13375410493666043</v>
      </c>
      <c r="K156" s="322">
        <f>IF(K$83=0,0,K$83/PPA_fec!K$83)</f>
        <v>0.12949329809682869</v>
      </c>
      <c r="L156" s="322">
        <f>IF(L$83=0,0,L$83/PPA_fec!L$83)</f>
        <v>0.15928334931588178</v>
      </c>
      <c r="M156" s="322">
        <f>IF(M$83=0,0,M$83/PPA_fec!M$83)</f>
        <v>0.16751386769716603</v>
      </c>
      <c r="N156" s="322">
        <f>IF(N$83=0,0,N$83/PPA_fec!N$83)</f>
        <v>0.18508347923976362</v>
      </c>
      <c r="O156" s="322">
        <f>IF(O$83=0,0,O$83/PPA_fec!O$83)</f>
        <v>0.19876669928340468</v>
      </c>
      <c r="P156" s="322">
        <f>IF(P$83=0,0,P$83/PPA_fec!P$83)</f>
        <v>0.20560510440247873</v>
      </c>
      <c r="Q156" s="322">
        <f>IF(Q$83=0,0,Q$83/PPA_fec!Q$83)</f>
        <v>0.19613333369810054</v>
      </c>
      <c r="R156" s="322">
        <f>IF(R$83=0,0,R$83/PPA_fec!R$83)</f>
        <v>0.22834828009883384</v>
      </c>
      <c r="S156" s="322">
        <f>IF(S$83=0,0,S$83/PPA_fec!S$83)</f>
        <v>0.23405908257319727</v>
      </c>
      <c r="T156" s="322">
        <f>IF(T$83=0,0,T$83/PPA_fec!T$83)</f>
        <v>0.23510443540231085</v>
      </c>
      <c r="U156" s="322">
        <f>IF(U$83=0,0,U$83/PPA_fec!U$83)</f>
        <v>0.26508839839724846</v>
      </c>
      <c r="V156" s="322">
        <f>IF(V$83=0,0,V$83/PPA_fec!V$83)</f>
        <v>0.31560653055375587</v>
      </c>
      <c r="W156" s="322">
        <f>IF(W$83=0,0,W$83/PPA_fec!W$83)</f>
        <v>0.30708621396687058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0.5521780772822622</v>
      </c>
      <c r="C161" s="334">
        <f>IF(C$88=0,0,C$88/PPA_fec!C$88)</f>
        <v>0.54877522511907906</v>
      </c>
      <c r="D161" s="334">
        <f>IF(D$88=0,0,D$88/PPA_fec!D$88)</f>
        <v>0.47508571112908182</v>
      </c>
      <c r="E161" s="334">
        <f>IF(E$88=0,0,E$88/PPA_fec!E$88)</f>
        <v>0.44044106053671539</v>
      </c>
      <c r="F161" s="334">
        <f>IF(F$88=0,0,F$88/PPA_fec!F$88)</f>
        <v>0.42048383859167121</v>
      </c>
      <c r="G161" s="334">
        <f>IF(G$88=0,0,G$88/PPA_fec!G$88)</f>
        <v>0.42988741234051914</v>
      </c>
      <c r="H161" s="334">
        <f>IF(H$88=0,0,H$88/PPA_fec!H$88)</f>
        <v>0.42702268144833105</v>
      </c>
      <c r="I161" s="334">
        <f>IF(I$88=0,0,I$88/PPA_fec!I$88)</f>
        <v>0.57993930469649091</v>
      </c>
      <c r="J161" s="334">
        <f>IF(J$88=0,0,J$88/PPA_fec!J$88)</f>
        <v>0.66593859278558787</v>
      </c>
      <c r="K161" s="334">
        <f>IF(K$88=0,0,K$88/PPA_fec!K$88)</f>
        <v>0.65003924661986778</v>
      </c>
      <c r="L161" s="334">
        <f>IF(L$88=0,0,L$88/PPA_fec!L$88)</f>
        <v>0.77968323441704723</v>
      </c>
      <c r="M161" s="334">
        <f>IF(M$88=0,0,M$88/PPA_fec!M$88)</f>
        <v>0.81158904658885811</v>
      </c>
      <c r="N161" s="334">
        <f>IF(N$88=0,0,N$88/PPA_fec!N$88)</f>
        <v>0.88152217876159567</v>
      </c>
      <c r="O161" s="334">
        <f>IF(O$88=0,0,O$88/PPA_fec!O$88)</f>
        <v>0.93742048240906684</v>
      </c>
      <c r="P161" s="334">
        <f>IF(P$88=0,0,P$88/PPA_fec!P$88)</f>
        <v>0.96086790252637866</v>
      </c>
      <c r="Q161" s="334">
        <f>IF(Q$88=0,0,Q$88/PPA_fec!Q$88)</f>
        <v>0.91959133244963387</v>
      </c>
      <c r="R161" s="334">
        <f>IF(R$88=0,0,R$88/PPA_fec!R$88)</f>
        <v>1.0359703415487689</v>
      </c>
      <c r="S161" s="334">
        <f>IF(S$88=0,0,S$88/PPA_fec!S$88)</f>
        <v>1.0406177045083469</v>
      </c>
      <c r="T161" s="334">
        <f>IF(T$88=0,0,T$88/PPA_fec!T$88)</f>
        <v>1.0277857122659249</v>
      </c>
      <c r="U161" s="334">
        <f>IF(U$88=0,0,U$88/PPA_fec!U$88)</f>
        <v>1.117724129349601</v>
      </c>
      <c r="V161" s="334">
        <f>IF(V$88=0,0,V$88/PPA_fec!V$88)</f>
        <v>1.266284811992038</v>
      </c>
      <c r="W161" s="334">
        <f>IF(W$88=0,0,W$88/PPA_fec!W$88)</f>
        <v>1.2424783213802979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FI: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2495.6631446144138</v>
      </c>
      <c r="C3" s="205">
        <v>2903.5239892115028</v>
      </c>
      <c r="D3" s="205">
        <v>3073.4106076571829</v>
      </c>
      <c r="E3" s="205">
        <v>3057.607827476038</v>
      </c>
      <c r="F3" s="205">
        <v>2934.640361490407</v>
      </c>
      <c r="G3" s="205">
        <v>2953.4471156787181</v>
      </c>
      <c r="H3" s="205">
        <v>2836.8794326241141</v>
      </c>
      <c r="I3" s="205">
        <v>2949.647081041524</v>
      </c>
      <c r="J3" s="205">
        <v>2915.4752373327228</v>
      </c>
      <c r="K3" s="205">
        <v>3161.7490144103872</v>
      </c>
      <c r="L3" s="205">
        <v>2931.2932637379872</v>
      </c>
      <c r="M3" s="205">
        <v>2836.0792218035231</v>
      </c>
      <c r="N3" s="205">
        <v>2849.6804195952691</v>
      </c>
      <c r="O3" s="205">
        <v>2786.5606501974848</v>
      </c>
      <c r="P3" s="205">
        <v>2695.3738251065311</v>
      </c>
      <c r="Q3" s="205">
        <v>2614</v>
      </c>
      <c r="R3" s="205">
        <v>2577.561814491537</v>
      </c>
      <c r="S3" s="205">
        <v>2691.334755220475</v>
      </c>
      <c r="T3" s="205">
        <v>2659.0628673577439</v>
      </c>
      <c r="U3" s="205">
        <v>2733.3652465294399</v>
      </c>
      <c r="V3" s="205">
        <v>2773.465797371417</v>
      </c>
      <c r="W3" s="205">
        <v>2684.6192730113498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2091.539812498022</v>
      </c>
      <c r="C5" s="205">
        <v>1968.9696065299261</v>
      </c>
      <c r="D5" s="205">
        <v>1893.0155625305249</v>
      </c>
      <c r="E5" s="205">
        <v>1818.670006429963</v>
      </c>
      <c r="F5" s="205">
        <v>1737.3285208191589</v>
      </c>
      <c r="G5" s="205">
        <v>1714.9244091698511</v>
      </c>
      <c r="H5" s="205">
        <v>1885.4606915312329</v>
      </c>
      <c r="I5" s="205">
        <v>2768.9442149861802</v>
      </c>
      <c r="J5" s="205">
        <v>2651.8547960308229</v>
      </c>
      <c r="K5" s="205">
        <v>3608.9569584824112</v>
      </c>
      <c r="L5" s="205">
        <v>3501.4247349995412</v>
      </c>
      <c r="M5" s="205">
        <v>3325.4439197195002</v>
      </c>
      <c r="N5" s="205">
        <v>3147.945277333381</v>
      </c>
      <c r="O5" s="205">
        <v>3237.3271662187808</v>
      </c>
      <c r="P5" s="205">
        <v>3400.6664091495941</v>
      </c>
      <c r="Q5" s="205">
        <v>3389.265767647822</v>
      </c>
      <c r="R5" s="205">
        <v>3491.734080168857</v>
      </c>
      <c r="S5" s="205">
        <v>3532.126120084316</v>
      </c>
      <c r="T5" s="205">
        <v>3593.2176380851761</v>
      </c>
      <c r="U5" s="205">
        <v>3522.5671026929799</v>
      </c>
      <c r="V5" s="205">
        <v>3491.5918288922562</v>
      </c>
      <c r="W5" s="205">
        <v>3491.919218573556</v>
      </c>
      <c r="DA5" s="112" t="s">
        <v>2113</v>
      </c>
    </row>
    <row r="6" spans="1:105" ht="12" customHeight="1" x14ac:dyDescent="0.25">
      <c r="A6" s="154" t="s">
        <v>2114</v>
      </c>
      <c r="B6" s="340">
        <v>2614.424765622528</v>
      </c>
      <c r="C6" s="340">
        <v>2483.7035273414022</v>
      </c>
      <c r="D6" s="340">
        <v>2352.982289060275</v>
      </c>
      <c r="E6" s="340">
        <v>2352.982289060275</v>
      </c>
      <c r="F6" s="340">
        <v>2222.2610507791492</v>
      </c>
      <c r="G6" s="340">
        <v>2091.5398124980229</v>
      </c>
      <c r="H6" s="340">
        <v>2091.5398124980229</v>
      </c>
      <c r="I6" s="340">
        <v>3006.5884804659081</v>
      </c>
      <c r="J6" s="340">
        <v>2875.8672421847809</v>
      </c>
      <c r="K6" s="340">
        <v>3921.6371484337919</v>
      </c>
      <c r="L6" s="340">
        <v>3790.9159101526661</v>
      </c>
      <c r="M6" s="340">
        <v>3660.1946718715399</v>
      </c>
      <c r="N6" s="340">
        <v>3660.1946718715399</v>
      </c>
      <c r="O6" s="340">
        <v>3529.4734335904141</v>
      </c>
      <c r="P6" s="340">
        <v>3660.1946718715399</v>
      </c>
      <c r="Q6" s="340">
        <v>3660.1946718715399</v>
      </c>
      <c r="R6" s="340">
        <v>3790.9159101526661</v>
      </c>
      <c r="S6" s="340">
        <v>3790.9159101526661</v>
      </c>
      <c r="T6" s="340">
        <v>3790.9159101526661</v>
      </c>
      <c r="U6" s="340">
        <v>3790.9159101526661</v>
      </c>
      <c r="V6" s="340">
        <v>3790.9159101526661</v>
      </c>
      <c r="W6" s="340">
        <v>3790.9159101526661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1045.769906249011</v>
      </c>
      <c r="J7" s="342">
        <v>0</v>
      </c>
      <c r="K7" s="342">
        <v>1045.769906249011</v>
      </c>
      <c r="L7" s="342">
        <v>0</v>
      </c>
      <c r="M7" s="342">
        <v>0</v>
      </c>
      <c r="N7" s="342">
        <v>0</v>
      </c>
      <c r="O7" s="342">
        <v>0</v>
      </c>
      <c r="P7" s="342">
        <v>130.7212382811264</v>
      </c>
      <c r="Q7" s="342">
        <v>130.7212382811264</v>
      </c>
      <c r="R7" s="342">
        <v>261.44247656225281</v>
      </c>
      <c r="S7" s="342">
        <v>130.7212382811264</v>
      </c>
      <c r="T7" s="342">
        <v>0</v>
      </c>
      <c r="U7" s="342">
        <v>130.7212382811264</v>
      </c>
      <c r="V7" s="342">
        <v>130.7212382811264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130.72123828112581</v>
      </c>
      <c r="D8" s="344">
        <f t="shared" si="0"/>
        <v>130.72123828112717</v>
      </c>
      <c r="E8" s="344">
        <f t="shared" si="0"/>
        <v>0</v>
      </c>
      <c r="F8" s="344">
        <f t="shared" si="0"/>
        <v>130.72123828112581</v>
      </c>
      <c r="G8" s="344">
        <f t="shared" si="0"/>
        <v>130.72123828112626</v>
      </c>
      <c r="H8" s="344">
        <f t="shared" si="0"/>
        <v>0</v>
      </c>
      <c r="I8" s="344">
        <f t="shared" si="0"/>
        <v>130.72123828112581</v>
      </c>
      <c r="J8" s="344">
        <f t="shared" si="0"/>
        <v>130.72123828112717</v>
      </c>
      <c r="K8" s="344">
        <f t="shared" si="0"/>
        <v>0</v>
      </c>
      <c r="L8" s="344">
        <f t="shared" si="0"/>
        <v>130.72123828112581</v>
      </c>
      <c r="M8" s="344">
        <f t="shared" si="0"/>
        <v>130.72123828112626</v>
      </c>
      <c r="N8" s="344">
        <f t="shared" si="0"/>
        <v>0</v>
      </c>
      <c r="O8" s="344">
        <f t="shared" si="0"/>
        <v>130.72123828112581</v>
      </c>
      <c r="P8" s="344">
        <f t="shared" si="0"/>
        <v>0</v>
      </c>
      <c r="Q8" s="344">
        <f t="shared" si="0"/>
        <v>130.72123828112626</v>
      </c>
      <c r="R8" s="344">
        <f t="shared" si="0"/>
        <v>130.72123828112672</v>
      </c>
      <c r="S8" s="344">
        <f t="shared" si="0"/>
        <v>130.72123828112626</v>
      </c>
      <c r="T8" s="344">
        <f t="shared" si="0"/>
        <v>0</v>
      </c>
      <c r="U8" s="344">
        <f t="shared" si="0"/>
        <v>130.72123828112626</v>
      </c>
      <c r="V8" s="344">
        <f t="shared" si="0"/>
        <v>130.72123828112626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522.88495312450596</v>
      </c>
      <c r="C9" s="345">
        <f t="shared" si="1"/>
        <v>514.73392081147608</v>
      </c>
      <c r="D9" s="345">
        <f t="shared" si="1"/>
        <v>459.96672652975008</v>
      </c>
      <c r="E9" s="345">
        <f t="shared" si="1"/>
        <v>534.31228263031198</v>
      </c>
      <c r="F9" s="345">
        <f t="shared" si="1"/>
        <v>484.93252995999023</v>
      </c>
      <c r="G9" s="345">
        <f t="shared" si="1"/>
        <v>376.61540332817185</v>
      </c>
      <c r="H9" s="345">
        <f t="shared" si="1"/>
        <v>206.07912096679001</v>
      </c>
      <c r="I9" s="345">
        <f t="shared" si="1"/>
        <v>237.64426547972789</v>
      </c>
      <c r="J9" s="345">
        <f t="shared" si="1"/>
        <v>224.01244615395808</v>
      </c>
      <c r="K9" s="345">
        <f t="shared" si="1"/>
        <v>312.68018995138073</v>
      </c>
      <c r="L9" s="345">
        <f t="shared" si="1"/>
        <v>289.49117515312491</v>
      </c>
      <c r="M9" s="345">
        <f t="shared" si="1"/>
        <v>334.75075215203969</v>
      </c>
      <c r="N9" s="345">
        <f t="shared" si="1"/>
        <v>512.24939453815887</v>
      </c>
      <c r="O9" s="345">
        <f t="shared" si="1"/>
        <v>292.14626737163326</v>
      </c>
      <c r="P9" s="345">
        <f t="shared" si="1"/>
        <v>259.52826272194579</v>
      </c>
      <c r="Q9" s="345">
        <f t="shared" si="1"/>
        <v>270.92890422371784</v>
      </c>
      <c r="R9" s="345">
        <f t="shared" si="1"/>
        <v>299.18182998380917</v>
      </c>
      <c r="S9" s="345">
        <f t="shared" si="1"/>
        <v>258.78979006835016</v>
      </c>
      <c r="T9" s="345">
        <f t="shared" si="1"/>
        <v>197.69827206749005</v>
      </c>
      <c r="U9" s="345">
        <f t="shared" si="1"/>
        <v>268.34880745968621</v>
      </c>
      <c r="V9" s="345">
        <f t="shared" si="1"/>
        <v>299.32408126040991</v>
      </c>
      <c r="W9" s="345">
        <f t="shared" si="1"/>
        <v>298.99669157911012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275.49836629406701</v>
      </c>
      <c r="C12" s="212">
        <v>260.5895958727429</v>
      </c>
      <c r="D12" s="212">
        <v>255.05305245055891</v>
      </c>
      <c r="E12" s="212">
        <v>246.57076526225271</v>
      </c>
      <c r="F12" s="212">
        <v>231.11220980223561</v>
      </c>
      <c r="G12" s="212">
        <v>220.10240756663799</v>
      </c>
      <c r="H12" s="212">
        <v>232.86818572656921</v>
      </c>
      <c r="I12" s="212">
        <v>340.49449699054162</v>
      </c>
      <c r="J12" s="212">
        <v>324.64385210662078</v>
      </c>
      <c r="K12" s="212">
        <v>424.77721410146171</v>
      </c>
      <c r="L12" s="212">
        <v>422.60472914875322</v>
      </c>
      <c r="M12" s="212">
        <v>399.78641444539983</v>
      </c>
      <c r="N12" s="212">
        <v>381.29329320722258</v>
      </c>
      <c r="O12" s="212">
        <v>385.37489251934647</v>
      </c>
      <c r="P12" s="212">
        <v>399.41831470335342</v>
      </c>
      <c r="Q12" s="212">
        <v>391.24350816852962</v>
      </c>
      <c r="R12" s="212">
        <v>408.48727429062762</v>
      </c>
      <c r="S12" s="212">
        <v>414.09363714531378</v>
      </c>
      <c r="T12" s="212">
        <v>425.54350816852963</v>
      </c>
      <c r="U12" s="212">
        <v>407.49544282029228</v>
      </c>
      <c r="V12" s="212">
        <v>409.313241616509</v>
      </c>
      <c r="W12" s="212">
        <v>439.07102321582113</v>
      </c>
      <c r="DA12" s="109" t="s">
        <v>2120</v>
      </c>
    </row>
    <row r="13" spans="1:105" ht="12" customHeight="1" x14ac:dyDescent="0.25">
      <c r="A13" s="24" t="s">
        <v>30</v>
      </c>
      <c r="B13" s="215">
        <v>26.733276010318139</v>
      </c>
      <c r="C13" s="215">
        <v>26.678331900257952</v>
      </c>
      <c r="D13" s="215">
        <v>22.197420464316419</v>
      </c>
      <c r="E13" s="215">
        <v>14.216680997420459</v>
      </c>
      <c r="F13" s="215">
        <v>13.15107480653483</v>
      </c>
      <c r="G13" s="215">
        <v>13.335941530524501</v>
      </c>
      <c r="H13" s="215">
        <v>12.540068787618219</v>
      </c>
      <c r="I13" s="215">
        <v>11.716595012897679</v>
      </c>
      <c r="J13" s="215">
        <v>10.934737747205499</v>
      </c>
      <c r="K13" s="215">
        <v>24.82983662940671</v>
      </c>
      <c r="L13" s="215">
        <v>30.785210662080829</v>
      </c>
      <c r="M13" s="215">
        <v>33.037231298366287</v>
      </c>
      <c r="N13" s="215">
        <v>27.965864144453992</v>
      </c>
      <c r="O13" s="215">
        <v>23.611865864144459</v>
      </c>
      <c r="P13" s="215">
        <v>25.045829750644881</v>
      </c>
      <c r="Q13" s="215">
        <v>11.32235597592433</v>
      </c>
      <c r="R13" s="215">
        <v>13.20361134995701</v>
      </c>
      <c r="S13" s="215">
        <v>10.774892519346521</v>
      </c>
      <c r="T13" s="215">
        <v>12.37644024075666</v>
      </c>
      <c r="U13" s="215">
        <v>13.416852966466029</v>
      </c>
      <c r="V13" s="215">
        <v>6.0143594153052451</v>
      </c>
      <c r="W13" s="215">
        <v>3.6432502149613071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86.591143594153039</v>
      </c>
      <c r="C14" s="206">
        <f t="shared" si="2"/>
        <v>74.448237317282889</v>
      </c>
      <c r="D14" s="206">
        <f t="shared" si="2"/>
        <v>71.426913155631979</v>
      </c>
      <c r="E14" s="206">
        <f t="shared" si="2"/>
        <v>72.590111779879607</v>
      </c>
      <c r="F14" s="206">
        <f t="shared" si="2"/>
        <v>63.427858985382628</v>
      </c>
      <c r="G14" s="206">
        <f t="shared" si="2"/>
        <v>61.423989681857257</v>
      </c>
      <c r="H14" s="206">
        <f t="shared" si="2"/>
        <v>60.669217540842638</v>
      </c>
      <c r="I14" s="206">
        <f t="shared" si="2"/>
        <v>58.007996560619077</v>
      </c>
      <c r="J14" s="206">
        <f t="shared" si="2"/>
        <v>64.179793637145309</v>
      </c>
      <c r="K14" s="206">
        <f t="shared" si="2"/>
        <v>51.031642304385201</v>
      </c>
      <c r="L14" s="206">
        <f t="shared" si="2"/>
        <v>58.937661220980225</v>
      </c>
      <c r="M14" s="206">
        <f t="shared" si="2"/>
        <v>56.901461736887363</v>
      </c>
      <c r="N14" s="206">
        <f t="shared" si="2"/>
        <v>56.814703353396382</v>
      </c>
      <c r="O14" s="206">
        <f t="shared" si="2"/>
        <v>51.595528804815125</v>
      </c>
      <c r="P14" s="206">
        <f t="shared" si="2"/>
        <v>48.703525365434217</v>
      </c>
      <c r="Q14" s="206">
        <f t="shared" si="2"/>
        <v>45.047291487532242</v>
      </c>
      <c r="R14" s="206">
        <f t="shared" si="2"/>
        <v>39.209630266552018</v>
      </c>
      <c r="S14" s="206">
        <f t="shared" si="2"/>
        <v>46.980567497850373</v>
      </c>
      <c r="T14" s="206">
        <f t="shared" si="2"/>
        <v>34.348753224419603</v>
      </c>
      <c r="U14" s="206">
        <f t="shared" si="2"/>
        <v>30.087704213241615</v>
      </c>
      <c r="V14" s="206">
        <f t="shared" si="2"/>
        <v>41.574634565778162</v>
      </c>
      <c r="W14" s="206">
        <f t="shared" si="2"/>
        <v>32.890627687016341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7.7242476354256224</v>
      </c>
      <c r="C16" s="206">
        <v>7.7242476354256224</v>
      </c>
      <c r="D16" s="206">
        <v>6.6208082545141869</v>
      </c>
      <c r="E16" s="206">
        <v>6.6208082545141869</v>
      </c>
      <c r="F16" s="206">
        <v>4.4138435081685294</v>
      </c>
      <c r="G16" s="206">
        <v>4.4138435081685294</v>
      </c>
      <c r="H16" s="206">
        <v>6.6208082545141869</v>
      </c>
      <c r="I16" s="206">
        <v>7.7242476354256224</v>
      </c>
      <c r="J16" s="206">
        <v>9.9312123817712799</v>
      </c>
      <c r="K16" s="206">
        <v>9.9312123817712799</v>
      </c>
      <c r="L16" s="206">
        <v>11.034651762682721</v>
      </c>
      <c r="M16" s="206">
        <v>11.034651762682721</v>
      </c>
      <c r="N16" s="206">
        <v>8.8277730008598443</v>
      </c>
      <c r="O16" s="206">
        <v>8.8468615649183135</v>
      </c>
      <c r="P16" s="206">
        <v>8.8468615649183135</v>
      </c>
      <c r="Q16" s="206">
        <v>13.27024935511608</v>
      </c>
      <c r="R16" s="206">
        <v>14.37609630266552</v>
      </c>
      <c r="S16" s="206">
        <v>22.117110920034388</v>
      </c>
      <c r="T16" s="206">
        <v>14.37609630266552</v>
      </c>
      <c r="U16" s="206">
        <v>12.164402407566641</v>
      </c>
      <c r="V16" s="206">
        <v>16.587876182287189</v>
      </c>
      <c r="W16" s="206">
        <v>13.27024935511608</v>
      </c>
      <c r="DA16" s="71" t="s">
        <v>2123</v>
      </c>
    </row>
    <row r="17" spans="1:105" ht="12" customHeight="1" x14ac:dyDescent="0.25">
      <c r="A17" s="18" t="s">
        <v>69</v>
      </c>
      <c r="B17" s="206">
        <v>29.784092863284609</v>
      </c>
      <c r="C17" s="206">
        <v>21.56775580395529</v>
      </c>
      <c r="D17" s="206">
        <v>22.594840928632841</v>
      </c>
      <c r="E17" s="206">
        <v>26.703009458297501</v>
      </c>
      <c r="F17" s="206">
        <v>27.60103181427343</v>
      </c>
      <c r="G17" s="206">
        <v>26.578761822871879</v>
      </c>
      <c r="H17" s="206">
        <v>26.56199484092863</v>
      </c>
      <c r="I17" s="206">
        <v>30.65064488392089</v>
      </c>
      <c r="J17" s="206">
        <v>33.716509028374887</v>
      </c>
      <c r="K17" s="206">
        <v>23.501547721410141</v>
      </c>
      <c r="L17" s="206">
        <v>22.48237317282889</v>
      </c>
      <c r="M17" s="206">
        <v>20.435683576956151</v>
      </c>
      <c r="N17" s="206">
        <v>23.501031814273428</v>
      </c>
      <c r="O17" s="206">
        <v>19.60447119518486</v>
      </c>
      <c r="P17" s="206">
        <v>19.60447119518486</v>
      </c>
      <c r="Q17" s="206">
        <v>14.42665520206363</v>
      </c>
      <c r="R17" s="206">
        <v>11.324763542562341</v>
      </c>
      <c r="S17" s="206">
        <v>12.319260533104041</v>
      </c>
      <c r="T17" s="206">
        <v>11.28822012037833</v>
      </c>
      <c r="U17" s="206">
        <v>9.2388650042992246</v>
      </c>
      <c r="V17" s="206">
        <v>14.372484952708509</v>
      </c>
      <c r="W17" s="206">
        <v>10.935941530524509</v>
      </c>
      <c r="DA17" s="71" t="s">
        <v>2124</v>
      </c>
    </row>
    <row r="18" spans="1:105" ht="12" customHeight="1" x14ac:dyDescent="0.25">
      <c r="A18" s="18" t="s">
        <v>70</v>
      </c>
      <c r="B18" s="206">
        <v>49.082803095442813</v>
      </c>
      <c r="C18" s="206">
        <v>45.156233877901983</v>
      </c>
      <c r="D18" s="206">
        <v>42.21126397248495</v>
      </c>
      <c r="E18" s="206">
        <v>39.266294067067918</v>
      </c>
      <c r="F18" s="206">
        <v>31.412983662940668</v>
      </c>
      <c r="G18" s="206">
        <v>30.431384350816849</v>
      </c>
      <c r="H18" s="206">
        <v>27.48641444539982</v>
      </c>
      <c r="I18" s="206">
        <v>19.633104041272571</v>
      </c>
      <c r="J18" s="206">
        <v>20.532072226999141</v>
      </c>
      <c r="K18" s="206">
        <v>17.598882201203779</v>
      </c>
      <c r="L18" s="206">
        <v>25.420636285468611</v>
      </c>
      <c r="M18" s="206">
        <v>25.431126397248491</v>
      </c>
      <c r="N18" s="206">
        <v>24.485898538263111</v>
      </c>
      <c r="O18" s="206">
        <v>23.144196044711951</v>
      </c>
      <c r="P18" s="206">
        <v>20.252192605331039</v>
      </c>
      <c r="Q18" s="206">
        <v>17.350386930352531</v>
      </c>
      <c r="R18" s="206">
        <v>13.50877042132416</v>
      </c>
      <c r="S18" s="206">
        <v>12.544196044711949</v>
      </c>
      <c r="T18" s="206">
        <v>8.6844368013757514</v>
      </c>
      <c r="U18" s="206">
        <v>8.6844368013757514</v>
      </c>
      <c r="V18" s="206">
        <v>10.614273430782459</v>
      </c>
      <c r="W18" s="206">
        <v>8.6844368013757514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22.162510748065351</v>
      </c>
      <c r="C20" s="206">
        <f t="shared" si="3"/>
        <v>20.72226999140155</v>
      </c>
      <c r="D20" s="206">
        <f t="shared" si="3"/>
        <v>20.786758383490969</v>
      </c>
      <c r="E20" s="206">
        <f t="shared" si="3"/>
        <v>20.034393809114359</v>
      </c>
      <c r="F20" s="206">
        <f t="shared" si="3"/>
        <v>18.87360275150473</v>
      </c>
      <c r="G20" s="206">
        <f t="shared" si="3"/>
        <v>13.32760103181427</v>
      </c>
      <c r="H20" s="206">
        <f t="shared" si="3"/>
        <v>14.875322441960449</v>
      </c>
      <c r="I20" s="206">
        <f t="shared" si="3"/>
        <v>15.090111779879621</v>
      </c>
      <c r="J20" s="206">
        <f t="shared" si="3"/>
        <v>14.72467755803955</v>
      </c>
      <c r="K20" s="206">
        <f t="shared" si="3"/>
        <v>15.047377472055031</v>
      </c>
      <c r="L20" s="206">
        <f t="shared" si="3"/>
        <v>18.80902837489252</v>
      </c>
      <c r="M20" s="206">
        <f t="shared" si="3"/>
        <v>21.001805674978499</v>
      </c>
      <c r="N20" s="206">
        <f t="shared" si="3"/>
        <v>25.107308684436799</v>
      </c>
      <c r="O20" s="206">
        <f t="shared" si="3"/>
        <v>21.17343078245916</v>
      </c>
      <c r="P20" s="206">
        <f t="shared" si="3"/>
        <v>17.906448839208942</v>
      </c>
      <c r="Q20" s="206">
        <f t="shared" si="3"/>
        <v>17.906276870163371</v>
      </c>
      <c r="R20" s="206">
        <f t="shared" si="3"/>
        <v>16.100773860705068</v>
      </c>
      <c r="S20" s="206">
        <f t="shared" si="3"/>
        <v>16.431814273430781</v>
      </c>
      <c r="T20" s="206">
        <f t="shared" si="3"/>
        <v>16.231212381771279</v>
      </c>
      <c r="U20" s="206">
        <f t="shared" si="3"/>
        <v>16.360189165950128</v>
      </c>
      <c r="V20" s="206">
        <f t="shared" si="3"/>
        <v>16.639724849527081</v>
      </c>
      <c r="W20" s="206">
        <f t="shared" si="3"/>
        <v>22.531728288907988</v>
      </c>
      <c r="DA20" s="71"/>
    </row>
    <row r="21" spans="1:105" ht="12" customHeight="1" x14ac:dyDescent="0.25">
      <c r="A21" s="18" t="s">
        <v>72</v>
      </c>
      <c r="B21" s="206">
        <v>22.162510748065351</v>
      </c>
      <c r="C21" s="206">
        <v>20.72226999140155</v>
      </c>
      <c r="D21" s="206">
        <v>20.786758383490969</v>
      </c>
      <c r="E21" s="206">
        <v>20.034393809114359</v>
      </c>
      <c r="F21" s="206">
        <v>18.87360275150473</v>
      </c>
      <c r="G21" s="206">
        <v>13.32760103181427</v>
      </c>
      <c r="H21" s="206">
        <v>14.875322441960449</v>
      </c>
      <c r="I21" s="206">
        <v>15.090111779879621</v>
      </c>
      <c r="J21" s="206">
        <v>14.72467755803955</v>
      </c>
      <c r="K21" s="206">
        <v>15.047377472055031</v>
      </c>
      <c r="L21" s="206">
        <v>18.80902837489252</v>
      </c>
      <c r="M21" s="206">
        <v>21.001805674978499</v>
      </c>
      <c r="N21" s="206">
        <v>25.107308684436799</v>
      </c>
      <c r="O21" s="206">
        <v>21.17343078245916</v>
      </c>
      <c r="P21" s="206">
        <v>17.906448839208942</v>
      </c>
      <c r="Q21" s="206">
        <v>17.906276870163371</v>
      </c>
      <c r="R21" s="206">
        <v>16.100773860705068</v>
      </c>
      <c r="S21" s="206">
        <v>16.431814273430781</v>
      </c>
      <c r="T21" s="206">
        <v>16.231212381771279</v>
      </c>
      <c r="U21" s="206">
        <v>16.360189165950128</v>
      </c>
      <c r="V21" s="206">
        <v>16.639724849527081</v>
      </c>
      <c r="W21" s="206">
        <v>22.531728288907988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8.4551160791057605</v>
      </c>
      <c r="C23" s="206">
        <f t="shared" si="4"/>
        <v>7.3564058469475491</v>
      </c>
      <c r="D23" s="206">
        <f t="shared" si="4"/>
        <v>6.1621668099742051</v>
      </c>
      <c r="E23" s="206">
        <f t="shared" si="4"/>
        <v>6.7115219260533099</v>
      </c>
      <c r="F23" s="206">
        <f t="shared" si="4"/>
        <v>7.2847807394668944</v>
      </c>
      <c r="G23" s="206">
        <f t="shared" si="4"/>
        <v>6.305503009458298</v>
      </c>
      <c r="H23" s="206">
        <f t="shared" si="4"/>
        <v>8.6700773860705063</v>
      </c>
      <c r="I23" s="206">
        <f t="shared" si="4"/>
        <v>6.9981943250214949</v>
      </c>
      <c r="J23" s="206">
        <f t="shared" si="4"/>
        <v>6.6877042132416165</v>
      </c>
      <c r="K23" s="206">
        <f t="shared" si="4"/>
        <v>5.8994840928632843</v>
      </c>
      <c r="L23" s="206">
        <f t="shared" si="4"/>
        <v>5.7562338779019768</v>
      </c>
      <c r="M23" s="206">
        <f t="shared" si="4"/>
        <v>6.5682717110920024</v>
      </c>
      <c r="N23" s="206">
        <f t="shared" si="4"/>
        <v>6.1861564918314693</v>
      </c>
      <c r="O23" s="206">
        <f t="shared" si="4"/>
        <v>5.87566638005159</v>
      </c>
      <c r="P23" s="206">
        <f t="shared" si="4"/>
        <v>7.4997420464316429</v>
      </c>
      <c r="Q23" s="206">
        <f t="shared" si="4"/>
        <v>3.940928632846088</v>
      </c>
      <c r="R23" s="206">
        <f t="shared" si="4"/>
        <v>4.8485812553740333</v>
      </c>
      <c r="S23" s="206">
        <f t="shared" si="4"/>
        <v>8.16852966466036</v>
      </c>
      <c r="T23" s="206">
        <f t="shared" si="4"/>
        <v>9.4104901117798789</v>
      </c>
      <c r="U23" s="206">
        <f t="shared" si="4"/>
        <v>11.22579535683577</v>
      </c>
      <c r="V23" s="206">
        <f t="shared" si="4"/>
        <v>11.15408426483233</v>
      </c>
      <c r="W23" s="206">
        <f t="shared" si="4"/>
        <v>12.039466895958727</v>
      </c>
      <c r="DA23" s="71"/>
    </row>
    <row r="24" spans="1:105" ht="12" customHeight="1" x14ac:dyDescent="0.25">
      <c r="A24" s="18" t="s">
        <v>73</v>
      </c>
      <c r="B24" s="206">
        <v>8.2879621668099741</v>
      </c>
      <c r="C24" s="206">
        <v>7.1653482373172821</v>
      </c>
      <c r="D24" s="206">
        <v>5.9711092003439381</v>
      </c>
      <c r="E24" s="206">
        <v>6.5204643164230429</v>
      </c>
      <c r="F24" s="206">
        <v>6.9981943250214949</v>
      </c>
      <c r="G24" s="206">
        <v>6.0189165950128984</v>
      </c>
      <c r="H24" s="206">
        <v>8.359587274290627</v>
      </c>
      <c r="I24" s="206">
        <v>6.6638005159071358</v>
      </c>
      <c r="J24" s="206">
        <v>6.3294067067927768</v>
      </c>
      <c r="K24" s="206">
        <v>5.4934651762682716</v>
      </c>
      <c r="L24" s="206">
        <v>5.3979363714531381</v>
      </c>
      <c r="M24" s="206">
        <v>6.2338779019776434</v>
      </c>
      <c r="N24" s="206">
        <v>5.8517626827171103</v>
      </c>
      <c r="O24" s="206">
        <v>5.3979363714531381</v>
      </c>
      <c r="P24" s="206">
        <v>6.8787618228718834</v>
      </c>
      <c r="Q24" s="206">
        <v>2.9855546001719691</v>
      </c>
      <c r="R24" s="206">
        <v>3.2483233018056752</v>
      </c>
      <c r="S24" s="206">
        <v>6.6638005159071358</v>
      </c>
      <c r="T24" s="206">
        <v>7.5952708512467746</v>
      </c>
      <c r="U24" s="206">
        <v>9.8882201203783318</v>
      </c>
      <c r="V24" s="206">
        <v>9.9837489251934652</v>
      </c>
      <c r="W24" s="206">
        <v>10.48529664660361</v>
      </c>
      <c r="DA24" s="71" t="s">
        <v>2129</v>
      </c>
    </row>
    <row r="25" spans="1:105" ht="12" customHeight="1" x14ac:dyDescent="0.25">
      <c r="A25" s="18" t="s">
        <v>74</v>
      </c>
      <c r="B25" s="206">
        <v>0.16715391229578669</v>
      </c>
      <c r="C25" s="206">
        <v>0.19105760963026661</v>
      </c>
      <c r="D25" s="206">
        <v>0.19105760963026661</v>
      </c>
      <c r="E25" s="206">
        <v>0.19105760963026661</v>
      </c>
      <c r="F25" s="206">
        <v>0.28658641444539978</v>
      </c>
      <c r="G25" s="206">
        <v>0.28658641444539978</v>
      </c>
      <c r="H25" s="206">
        <v>0.31049011177987962</v>
      </c>
      <c r="I25" s="206">
        <v>0.3343938091143594</v>
      </c>
      <c r="J25" s="206">
        <v>0.35829750644883918</v>
      </c>
      <c r="K25" s="206">
        <v>0.40601891659501288</v>
      </c>
      <c r="L25" s="206">
        <v>0.35829750644883918</v>
      </c>
      <c r="M25" s="206">
        <v>0.3343938091143594</v>
      </c>
      <c r="N25" s="206">
        <v>0.3343938091143594</v>
      </c>
      <c r="O25" s="206">
        <v>0.47773000859845233</v>
      </c>
      <c r="P25" s="206">
        <v>0.62098022355975924</v>
      </c>
      <c r="Q25" s="206">
        <v>0.95537403267411869</v>
      </c>
      <c r="R25" s="206">
        <v>1.6002579535683581</v>
      </c>
      <c r="S25" s="206">
        <v>1.5047291487532239</v>
      </c>
      <c r="T25" s="206">
        <v>1.8152192605331039</v>
      </c>
      <c r="U25" s="206">
        <v>1.337575236457438</v>
      </c>
      <c r="V25" s="206">
        <v>1.1703353396388649</v>
      </c>
      <c r="W25" s="206">
        <v>1.146431642304385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0.40773860705073089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122.45631986242471</v>
      </c>
      <c r="J30" s="206">
        <v>122.0980223559759</v>
      </c>
      <c r="K30" s="206">
        <v>169.41341358555459</v>
      </c>
      <c r="L30" s="206">
        <v>166.78607050730869</v>
      </c>
      <c r="M30" s="206">
        <v>141.77893379191741</v>
      </c>
      <c r="N30" s="206">
        <v>130.05159071367149</v>
      </c>
      <c r="O30" s="206">
        <v>139.86818572656921</v>
      </c>
      <c r="P30" s="206">
        <v>147.72622527944969</v>
      </c>
      <c r="Q30" s="206">
        <v>168.3147033533964</v>
      </c>
      <c r="R30" s="206">
        <v>188.52106620808249</v>
      </c>
      <c r="S30" s="206">
        <v>165.61573516766981</v>
      </c>
      <c r="T30" s="206">
        <v>177.08030954428199</v>
      </c>
      <c r="U30" s="206">
        <v>168.21917454858121</v>
      </c>
      <c r="V30" s="206">
        <v>159.8117798796217</v>
      </c>
      <c r="W30" s="206">
        <v>177.08030954428199</v>
      </c>
      <c r="DA30" s="71" t="s">
        <v>2135</v>
      </c>
    </row>
    <row r="31" spans="1:105" ht="12" customHeight="1" x14ac:dyDescent="0.25">
      <c r="A31" s="21" t="s">
        <v>38</v>
      </c>
      <c r="B31" s="209">
        <v>131.55631986242469</v>
      </c>
      <c r="C31" s="209">
        <v>131.38435081685299</v>
      </c>
      <c r="D31" s="209">
        <v>134.47979363714529</v>
      </c>
      <c r="E31" s="209">
        <v>133.01805674978499</v>
      </c>
      <c r="F31" s="209">
        <v>128.3748925193465</v>
      </c>
      <c r="G31" s="209">
        <v>125.7093723129837</v>
      </c>
      <c r="H31" s="209">
        <v>136.11349957007741</v>
      </c>
      <c r="I31" s="209">
        <v>126.225279449699</v>
      </c>
      <c r="J31" s="209">
        <v>106.0189165950129</v>
      </c>
      <c r="K31" s="209">
        <v>158.55546001719691</v>
      </c>
      <c r="L31" s="209">
        <v>141.530524505589</v>
      </c>
      <c r="M31" s="209">
        <v>140.4987102321582</v>
      </c>
      <c r="N31" s="209">
        <v>135.16766981943249</v>
      </c>
      <c r="O31" s="209">
        <v>143.25021496130699</v>
      </c>
      <c r="P31" s="209">
        <v>152.536543422184</v>
      </c>
      <c r="Q31" s="209">
        <v>144.71195184866721</v>
      </c>
      <c r="R31" s="209">
        <v>146.60361134995699</v>
      </c>
      <c r="S31" s="209">
        <v>166.122098022356</v>
      </c>
      <c r="T31" s="209">
        <v>176.0963026655202</v>
      </c>
      <c r="U31" s="209">
        <v>168.18572656921751</v>
      </c>
      <c r="V31" s="209">
        <v>174.11865864144451</v>
      </c>
      <c r="W31" s="209">
        <v>190.88564058469481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439.39233708043162</v>
      </c>
      <c r="C33" s="205">
        <f>FBT_emi!C5</f>
        <v>397.61934887730717</v>
      </c>
      <c r="D33" s="205">
        <f>FBT_emi!D5</f>
        <v>368.54168705424178</v>
      </c>
      <c r="E33" s="205">
        <f>FBT_emi!E5</f>
        <v>336.99234184009731</v>
      </c>
      <c r="F33" s="205">
        <f>FBT_emi!F5</f>
        <v>301.10789214932379</v>
      </c>
      <c r="G33" s="205">
        <f>FBT_emi!G5</f>
        <v>282.5381788299444</v>
      </c>
      <c r="H33" s="205">
        <f>FBT_emi!H5</f>
        <v>278.9249629984995</v>
      </c>
      <c r="I33" s="205">
        <f>FBT_emi!I5</f>
        <v>265.91180168936847</v>
      </c>
      <c r="J33" s="205">
        <f>FBT_emi!J5</f>
        <v>279.8865362370459</v>
      </c>
      <c r="K33" s="205">
        <f>FBT_emi!K5</f>
        <v>293.24344751338981</v>
      </c>
      <c r="L33" s="205">
        <f>FBT_emi!L5</f>
        <v>353.45420624081561</v>
      </c>
      <c r="M33" s="205">
        <f>FBT_emi!M5</f>
        <v>361.3911813639308</v>
      </c>
      <c r="N33" s="205">
        <f>FBT_emi!N5</f>
        <v>352.31670023465989</v>
      </c>
      <c r="O33" s="205">
        <f>FBT_emi!O5</f>
        <v>305.14342974191658</v>
      </c>
      <c r="P33" s="205">
        <f>FBT_emi!P5</f>
        <v>294.79552132740122</v>
      </c>
      <c r="Q33" s="205">
        <f>FBT_emi!Q5</f>
        <v>222.2113644868555</v>
      </c>
      <c r="R33" s="205">
        <f>FBT_emi!R5</f>
        <v>206.08190345487591</v>
      </c>
      <c r="S33" s="205">
        <f>FBT_emi!S5</f>
        <v>217.74103520819719</v>
      </c>
      <c r="T33" s="205">
        <f>FBT_emi!T5</f>
        <v>187.04393991406479</v>
      </c>
      <c r="U33" s="205">
        <f>FBT_emi!U5</f>
        <v>179.5095568984336</v>
      </c>
      <c r="V33" s="205">
        <f>FBT_emi!V5</f>
        <v>185.51371017630939</v>
      </c>
      <c r="W33" s="205">
        <f>FBT_emi!W5</f>
        <v>164.51945822922599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110.39084617192285</v>
      </c>
      <c r="C35" s="286">
        <f t="shared" si="5"/>
        <v>89.749420649185026</v>
      </c>
      <c r="D35" s="286">
        <f t="shared" si="5"/>
        <v>82.986976037341861</v>
      </c>
      <c r="E35" s="286">
        <f t="shared" si="5"/>
        <v>80.641723587484847</v>
      </c>
      <c r="F35" s="286">
        <f t="shared" si="5"/>
        <v>78.753162682210686</v>
      </c>
      <c r="G35" s="286">
        <f t="shared" si="5"/>
        <v>74.523903407038759</v>
      </c>
      <c r="H35" s="286">
        <f t="shared" si="5"/>
        <v>82.086035468615634</v>
      </c>
      <c r="I35" s="286">
        <f t="shared" si="5"/>
        <v>115.43567336547686</v>
      </c>
      <c r="J35" s="286">
        <f t="shared" si="5"/>
        <v>111.35194974374994</v>
      </c>
      <c r="K35" s="286">
        <f t="shared" si="5"/>
        <v>134.3488088919909</v>
      </c>
      <c r="L35" s="286">
        <f t="shared" si="5"/>
        <v>144.1700611728788</v>
      </c>
      <c r="M35" s="286">
        <f t="shared" si="5"/>
        <v>140.9644735492146</v>
      </c>
      <c r="N35" s="286">
        <f t="shared" si="5"/>
        <v>133.80212412077296</v>
      </c>
      <c r="O35" s="286">
        <f t="shared" si="5"/>
        <v>138.29768696835461</v>
      </c>
      <c r="P35" s="286">
        <f t="shared" si="5"/>
        <v>148.18661180979856</v>
      </c>
      <c r="Q35" s="286">
        <f t="shared" si="5"/>
        <v>149.67234436439543</v>
      </c>
      <c r="R35" s="286">
        <f t="shared" si="5"/>
        <v>158.47816800902132</v>
      </c>
      <c r="S35" s="286">
        <f t="shared" si="5"/>
        <v>153.86181014534964</v>
      </c>
      <c r="T35" s="286">
        <f t="shared" si="5"/>
        <v>160.03514373143929</v>
      </c>
      <c r="U35" s="286">
        <f t="shared" si="5"/>
        <v>149.08195797751148</v>
      </c>
      <c r="V35" s="286">
        <f t="shared" si="5"/>
        <v>147.58186021419129</v>
      </c>
      <c r="W35" s="286">
        <f t="shared" si="5"/>
        <v>163.55057405339755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131.72035485426721</v>
      </c>
      <c r="C36" s="346">
        <f t="shared" si="6"/>
        <v>132.34820639613679</v>
      </c>
      <c r="D36" s="346">
        <f t="shared" si="6"/>
        <v>134.73373251597144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128.34525323083113</v>
      </c>
      <c r="H36" s="346">
        <f t="shared" si="6"/>
        <v>123.50731403339454</v>
      </c>
      <c r="I36" s="346">
        <f t="shared" si="6"/>
        <v>122.9690707193395</v>
      </c>
      <c r="J36" s="346">
        <f t="shared" si="6"/>
        <v>122.42142842531692</v>
      </c>
      <c r="K36" s="346">
        <f t="shared" si="6"/>
        <v>117.70082574774823</v>
      </c>
      <c r="L36" s="346">
        <f t="shared" si="6"/>
        <v>120.69507732794622</v>
      </c>
      <c r="M36" s="346">
        <f t="shared" si="6"/>
        <v>120.22046502565037</v>
      </c>
      <c r="N36" s="346">
        <f t="shared" si="6"/>
        <v>121.1244985586965</v>
      </c>
      <c r="O36" s="346">
        <f t="shared" si="6"/>
        <v>119.0410708379119</v>
      </c>
      <c r="P36" s="346">
        <f t="shared" si="6"/>
        <v>117.45295381773013</v>
      </c>
      <c r="Q36" s="346">
        <f t="shared" si="6"/>
        <v>115.43606639028954</v>
      </c>
      <c r="R36" s="346">
        <f t="shared" si="6"/>
        <v>116.9869368376625</v>
      </c>
      <c r="S36" s="346">
        <f t="shared" si="6"/>
        <v>117.23636786090438</v>
      </c>
      <c r="T36" s="346">
        <f t="shared" si="6"/>
        <v>118.42965025500141</v>
      </c>
      <c r="U36" s="346">
        <f t="shared" si="6"/>
        <v>115.6813854614053</v>
      </c>
      <c r="V36" s="346">
        <f t="shared" si="6"/>
        <v>117.22826197195216</v>
      </c>
      <c r="W36" s="346">
        <f t="shared" si="6"/>
        <v>125.73916970369692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62.21949971072371</v>
      </c>
      <c r="C37" s="346">
        <f>IF(FBT_ued!C$5=0,"",FBT_ued!C$5/C$5*1000)</f>
        <v>62.945550056819222</v>
      </c>
      <c r="D37" s="346">
        <f>IF(FBT_ued!D$5=0,"",FBT_ued!D$5/D$5*1000)</f>
        <v>64.609484371428451</v>
      </c>
      <c r="E37" s="346">
        <f>IF(FBT_ued!E$5=0,"",FBT_ued!E$5/E$5*1000)</f>
        <v>65.414373675333565</v>
      </c>
      <c r="F37" s="346">
        <f>IF(FBT_ued!F$5=0,"",FBT_ued!F$5/F$5*1000)</f>
        <v>64.51590895526266</v>
      </c>
      <c r="G37" s="346">
        <f>IF(FBT_ued!G$5=0,"",FBT_ued!G$5/G$5*1000)</f>
        <v>62.39536222775763</v>
      </c>
      <c r="H37" s="346">
        <f>IF(FBT_ued!H$5=0,"",FBT_ued!H$5/H$5*1000)</f>
        <v>60.350392095787058</v>
      </c>
      <c r="I37" s="346">
        <f>IF(FBT_ued!I$5=0,"",FBT_ued!I$5/I$5*1000)</f>
        <v>59.165499006868416</v>
      </c>
      <c r="J37" s="346">
        <f>IF(FBT_ued!J$5=0,"",FBT_ued!J$5/J$5*1000)</f>
        <v>58.328689878693098</v>
      </c>
      <c r="K37" s="346">
        <f>IF(FBT_ued!K$5=0,"",FBT_ued!K$5/K$5*1000)</f>
        <v>56.813822877777</v>
      </c>
      <c r="L37" s="346">
        <f>IF(FBT_ued!L$5=0,"",FBT_ued!L$5/L$5*1000)</f>
        <v>57.548930950806863</v>
      </c>
      <c r="M37" s="346">
        <f>IF(FBT_ued!M$5=0,"",FBT_ued!M$5/M$5*1000)</f>
        <v>57.300977924237593</v>
      </c>
      <c r="N37" s="346">
        <f>IF(FBT_ued!N$5=0,"",FBT_ued!N$5/N$5*1000)</f>
        <v>57.790669659541315</v>
      </c>
      <c r="O37" s="346">
        <f>IF(FBT_ued!O$5=0,"",FBT_ued!O$5/O$5*1000)</f>
        <v>57.217518550347648</v>
      </c>
      <c r="P37" s="346">
        <f>IF(FBT_ued!P$5=0,"",FBT_ued!P$5/P$5*1000)</f>
        <v>56.618049909211621</v>
      </c>
      <c r="Q37" s="346">
        <f>IF(FBT_ued!Q$5=0,"",FBT_ued!Q$5/Q$5*1000)</f>
        <v>56.063525214381073</v>
      </c>
      <c r="R37" s="346">
        <f>IF(FBT_ued!R$5=0,"",FBT_ued!R$5/R$5*1000)</f>
        <v>56.840580813847588</v>
      </c>
      <c r="S37" s="346">
        <f>IF(FBT_ued!S$5=0,"",FBT_ued!S$5/S$5*1000)</f>
        <v>57.28067073497391</v>
      </c>
      <c r="T37" s="346">
        <f>IF(FBT_ued!T$5=0,"",FBT_ued!T$5/T$5*1000)</f>
        <v>58.105135335544666</v>
      </c>
      <c r="U37" s="346">
        <f>IF(FBT_ued!U$5=0,"",FBT_ued!U$5/U$5*1000)</f>
        <v>56.669589894810478</v>
      </c>
      <c r="V37" s="346">
        <f>IF(FBT_ued!V$5=0,"",FBT_ued!V$5/V$5*1000)</f>
        <v>57.584364886192134</v>
      </c>
      <c r="W37" s="346">
        <f>IF(FBT_ued!W$5=0,"",FBT_ued!W$5/W$5*1000)</f>
        <v>62.058716728985701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1.5948999734227975</v>
      </c>
      <c r="C38" s="347">
        <f t="shared" si="7"/>
        <v>1.5258450650941635</v>
      </c>
      <c r="D38" s="347">
        <f t="shared" si="7"/>
        <v>1.4449608954422619</v>
      </c>
      <c r="E38" s="347">
        <f t="shared" si="7"/>
        <v>1.3667165346292056</v>
      </c>
      <c r="F38" s="347">
        <f t="shared" si="7"/>
        <v>1.3028644934293345</v>
      </c>
      <c r="G38" s="347">
        <f t="shared" si="7"/>
        <v>1.283666916475702</v>
      </c>
      <c r="H38" s="347">
        <f t="shared" si="7"/>
        <v>1.1977804616299521</v>
      </c>
      <c r="I38" s="347">
        <f t="shared" si="7"/>
        <v>0.78095770721591151</v>
      </c>
      <c r="J38" s="347">
        <f t="shared" si="7"/>
        <v>0.86213410302045235</v>
      </c>
      <c r="K38" s="347">
        <f t="shared" si="7"/>
        <v>0.69034646346012829</v>
      </c>
      <c r="L38" s="347">
        <f t="shared" si="7"/>
        <v>0.83637068367117773</v>
      </c>
      <c r="M38" s="347">
        <f t="shared" si="7"/>
        <v>0.90396063574413232</v>
      </c>
      <c r="N38" s="347">
        <f t="shared" si="7"/>
        <v>0.92400445145827759</v>
      </c>
      <c r="O38" s="347">
        <f t="shared" si="7"/>
        <v>0.79180931520233344</v>
      </c>
      <c r="P38" s="347">
        <f t="shared" si="7"/>
        <v>0.73806210300182362</v>
      </c>
      <c r="Q38" s="347">
        <f t="shared" si="7"/>
        <v>0.56796179322453355</v>
      </c>
      <c r="R38" s="347">
        <f t="shared" si="7"/>
        <v>0.50450018011639264</v>
      </c>
      <c r="S38" s="347">
        <f t="shared" si="7"/>
        <v>0.52582560000019385</v>
      </c>
      <c r="T38" s="347">
        <f t="shared" si="7"/>
        <v>0.43954128384914537</v>
      </c>
      <c r="U38" s="347">
        <f t="shared" si="7"/>
        <v>0.44051917649935118</v>
      </c>
      <c r="V38" s="347">
        <f t="shared" si="7"/>
        <v>0.45323163610260048</v>
      </c>
      <c r="W38" s="347">
        <f t="shared" si="7"/>
        <v>0.37469896561212612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FI: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275.49836629406701</v>
      </c>
      <c r="C5" s="225">
        <v>260.58959587274279</v>
      </c>
      <c r="D5" s="225">
        <v>255.05305245055899</v>
      </c>
      <c r="E5" s="225">
        <v>246.57076526225259</v>
      </c>
      <c r="F5" s="225">
        <v>231.11220980223561</v>
      </c>
      <c r="G5" s="225">
        <v>220.10240756663811</v>
      </c>
      <c r="H5" s="225">
        <v>232.86818572656921</v>
      </c>
      <c r="I5" s="225">
        <v>340.49449699054162</v>
      </c>
      <c r="J5" s="225">
        <v>324.64385210662078</v>
      </c>
      <c r="K5" s="225">
        <v>424.77721410146171</v>
      </c>
      <c r="L5" s="225">
        <v>422.60472914875322</v>
      </c>
      <c r="M5" s="225">
        <v>399.78641444539983</v>
      </c>
      <c r="N5" s="225">
        <v>381.29329320722252</v>
      </c>
      <c r="O5" s="225">
        <v>385.37489251934647</v>
      </c>
      <c r="P5" s="225">
        <v>399.41831470335342</v>
      </c>
      <c r="Q5" s="225">
        <v>391.24350816852962</v>
      </c>
      <c r="R5" s="225">
        <v>408.48727429062768</v>
      </c>
      <c r="S5" s="225">
        <v>414.09363714531378</v>
      </c>
      <c r="T5" s="225">
        <v>425.54350816852963</v>
      </c>
      <c r="U5" s="225">
        <v>407.49544282029228</v>
      </c>
      <c r="V5" s="225">
        <v>409.31324161650889</v>
      </c>
      <c r="W5" s="225">
        <v>439.07102321582119</v>
      </c>
      <c r="DA5" s="89" t="s">
        <v>2120</v>
      </c>
    </row>
    <row r="6" spans="1:105" ht="12" customHeight="1" x14ac:dyDescent="0.25">
      <c r="A6" s="55" t="s">
        <v>92</v>
      </c>
      <c r="B6" s="261">
        <v>5.6421359469182581</v>
      </c>
      <c r="C6" s="261">
        <v>5.5597099214043446</v>
      </c>
      <c r="D6" s="261">
        <v>5.6394710188411503</v>
      </c>
      <c r="E6" s="261">
        <v>5.5525104911823107</v>
      </c>
      <c r="F6" s="261">
        <v>5.3250955185739874</v>
      </c>
      <c r="G6" s="261">
        <v>5.1833180419515852</v>
      </c>
      <c r="H6" s="261">
        <v>5.5789633050554039</v>
      </c>
      <c r="I6" s="261">
        <v>5.3579886339176319</v>
      </c>
      <c r="J6" s="261">
        <v>4.6445908469984278</v>
      </c>
      <c r="K6" s="261">
        <v>6.6284899084956121</v>
      </c>
      <c r="L6" s="261">
        <v>6.1083958953760726</v>
      </c>
      <c r="M6" s="261">
        <v>6.0536639363143676</v>
      </c>
      <c r="N6" s="261">
        <v>5.8432050340784816</v>
      </c>
      <c r="O6" s="261">
        <v>6.0675073108012336</v>
      </c>
      <c r="P6" s="261">
        <v>6.3891332695531284</v>
      </c>
      <c r="Q6" s="261">
        <v>6.0063462766734084</v>
      </c>
      <c r="R6" s="261">
        <v>6.055376643449824</v>
      </c>
      <c r="S6" s="261">
        <v>6.7933858487350438</v>
      </c>
      <c r="T6" s="261">
        <v>7.0985445808183982</v>
      </c>
      <c r="U6" s="261">
        <v>6.7751800657898631</v>
      </c>
      <c r="V6" s="261">
        <v>7.0217505451743589</v>
      </c>
      <c r="W6" s="261">
        <v>7.6256957416253952</v>
      </c>
      <c r="DA6" s="67" t="s">
        <v>2139</v>
      </c>
    </row>
    <row r="7" spans="1:105" ht="12" customHeight="1" x14ac:dyDescent="0.25">
      <c r="A7" s="202" t="s">
        <v>93</v>
      </c>
      <c r="B7" s="226">
        <v>6.5824919380713034</v>
      </c>
      <c r="C7" s="226">
        <v>6.4863282416384029</v>
      </c>
      <c r="D7" s="226">
        <v>6.5793828553146767</v>
      </c>
      <c r="E7" s="226">
        <v>6.4779289063793639</v>
      </c>
      <c r="F7" s="226">
        <v>6.2126114383363182</v>
      </c>
      <c r="G7" s="226">
        <v>6.0472043822768491</v>
      </c>
      <c r="H7" s="226">
        <v>6.508790522564639</v>
      </c>
      <c r="I7" s="226">
        <v>6.2509867395705712</v>
      </c>
      <c r="J7" s="226">
        <v>5.4186893214981673</v>
      </c>
      <c r="K7" s="226">
        <v>7.7332382265782149</v>
      </c>
      <c r="L7" s="226">
        <v>7.1264618779387536</v>
      </c>
      <c r="M7" s="226">
        <v>7.0626079257000969</v>
      </c>
      <c r="N7" s="226">
        <v>6.8170725397582297</v>
      </c>
      <c r="O7" s="226">
        <v>7.0787585292681072</v>
      </c>
      <c r="P7" s="226">
        <v>7.4539888144786479</v>
      </c>
      <c r="Q7" s="226">
        <v>7.007403989452313</v>
      </c>
      <c r="R7" s="226">
        <v>7.0646060840247937</v>
      </c>
      <c r="S7" s="226">
        <v>7.9256168235242166</v>
      </c>
      <c r="T7" s="226">
        <v>8.2816353442881336</v>
      </c>
      <c r="U7" s="226">
        <v>7.9043767434215084</v>
      </c>
      <c r="V7" s="226">
        <v>8.1920423027034204</v>
      </c>
      <c r="W7" s="226">
        <v>8.8966450318962913</v>
      </c>
      <c r="DA7" s="174" t="s">
        <v>2140</v>
      </c>
    </row>
    <row r="8" spans="1:105" ht="12" customHeight="1" x14ac:dyDescent="0.25">
      <c r="A8" s="202" t="s">
        <v>94</v>
      </c>
      <c r="B8" s="226">
        <v>15.04569585844869</v>
      </c>
      <c r="C8" s="226">
        <v>14.825893123744921</v>
      </c>
      <c r="D8" s="226">
        <v>15.038589383576401</v>
      </c>
      <c r="E8" s="226">
        <v>14.806694643152831</v>
      </c>
      <c r="F8" s="226">
        <v>14.2002547161973</v>
      </c>
      <c r="G8" s="226">
        <v>13.82218144520423</v>
      </c>
      <c r="H8" s="226">
        <v>14.877235480147741</v>
      </c>
      <c r="I8" s="226">
        <v>14.287969690447021</v>
      </c>
      <c r="J8" s="226">
        <v>12.38557559199581</v>
      </c>
      <c r="K8" s="226">
        <v>17.67597308932163</v>
      </c>
      <c r="L8" s="226">
        <v>16.28905572100286</v>
      </c>
      <c r="M8" s="226">
        <v>16.143103830171651</v>
      </c>
      <c r="N8" s="226">
        <v>15.581880090875959</v>
      </c>
      <c r="O8" s="226">
        <v>16.18001949546996</v>
      </c>
      <c r="P8" s="226">
        <v>17.03768871880834</v>
      </c>
      <c r="Q8" s="226">
        <v>16.016923404462421</v>
      </c>
      <c r="R8" s="226">
        <v>16.147671049199531</v>
      </c>
      <c r="S8" s="226">
        <v>18.115695596626789</v>
      </c>
      <c r="T8" s="226">
        <v>18.929452215515731</v>
      </c>
      <c r="U8" s="226">
        <v>18.0671468421063</v>
      </c>
      <c r="V8" s="226">
        <v>18.724668120464951</v>
      </c>
      <c r="W8" s="226">
        <v>20.335188644334391</v>
      </c>
      <c r="DA8" s="174" t="s">
        <v>2141</v>
      </c>
    </row>
    <row r="9" spans="1:105" ht="12" customHeight="1" x14ac:dyDescent="0.25">
      <c r="A9" s="202" t="s">
        <v>95</v>
      </c>
      <c r="B9" s="226">
        <v>11.28427189383652</v>
      </c>
      <c r="C9" s="226">
        <v>11.119419842808689</v>
      </c>
      <c r="D9" s="226">
        <v>11.278942037682301</v>
      </c>
      <c r="E9" s="226">
        <v>11.10502098236462</v>
      </c>
      <c r="F9" s="226">
        <v>10.65019103714797</v>
      </c>
      <c r="G9" s="226">
        <v>10.36663608390317</v>
      </c>
      <c r="H9" s="226">
        <v>11.15792661011081</v>
      </c>
      <c r="I9" s="226">
        <v>10.71597726783526</v>
      </c>
      <c r="J9" s="226">
        <v>9.2891816939968557</v>
      </c>
      <c r="K9" s="226">
        <v>13.256979816991221</v>
      </c>
      <c r="L9" s="226">
        <v>12.216791790752151</v>
      </c>
      <c r="M9" s="226">
        <v>12.107327872628741</v>
      </c>
      <c r="N9" s="226">
        <v>11.68641006815696</v>
      </c>
      <c r="O9" s="226">
        <v>12.135014621602471</v>
      </c>
      <c r="P9" s="226">
        <v>12.77826653910626</v>
      </c>
      <c r="Q9" s="226">
        <v>12.01269255334682</v>
      </c>
      <c r="R9" s="226">
        <v>12.11075328689965</v>
      </c>
      <c r="S9" s="226">
        <v>13.586771697470089</v>
      </c>
      <c r="T9" s="226">
        <v>14.1970891616368</v>
      </c>
      <c r="U9" s="226">
        <v>13.55036013157973</v>
      </c>
      <c r="V9" s="226">
        <v>14.04350109034872</v>
      </c>
      <c r="W9" s="226">
        <v>15.25139148325079</v>
      </c>
      <c r="DA9" s="174" t="s">
        <v>2142</v>
      </c>
    </row>
    <row r="10" spans="1:105" ht="12" customHeight="1" x14ac:dyDescent="0.25">
      <c r="A10" s="56" t="s">
        <v>96</v>
      </c>
      <c r="B10" s="262">
        <v>6.7705325770611973</v>
      </c>
      <c r="C10" s="262">
        <v>6.7265526008341707</v>
      </c>
      <c r="D10" s="262">
        <v>6.7839761816559143</v>
      </c>
      <c r="E10" s="262">
        <v>6.6109103437902883</v>
      </c>
      <c r="F10" s="262">
        <v>6.2978741870051707</v>
      </c>
      <c r="G10" s="262">
        <v>6.1873284731504956</v>
      </c>
      <c r="H10" s="262">
        <v>6.6698442282362844</v>
      </c>
      <c r="I10" s="262">
        <v>6.7934019800152106</v>
      </c>
      <c r="J10" s="262">
        <v>6.0474188710167152</v>
      </c>
      <c r="K10" s="262">
        <v>8.4850806985665272</v>
      </c>
      <c r="L10" s="262">
        <v>7.9297355234415159</v>
      </c>
      <c r="M10" s="262">
        <v>7.7903594927108699</v>
      </c>
      <c r="N10" s="262">
        <v>7.4770891833185882</v>
      </c>
      <c r="O10" s="262">
        <v>7.7381919778854407</v>
      </c>
      <c r="P10" s="262">
        <v>8.1480851694553547</v>
      </c>
      <c r="Q10" s="262">
        <v>7.7014093072630772</v>
      </c>
      <c r="R10" s="262">
        <v>7.8107174331135978</v>
      </c>
      <c r="S10" s="262">
        <v>8.6892269335095111</v>
      </c>
      <c r="T10" s="262">
        <v>9.0735317443440557</v>
      </c>
      <c r="U10" s="262">
        <v>8.6714893073036308</v>
      </c>
      <c r="V10" s="262">
        <v>8.9260059019806697</v>
      </c>
      <c r="W10" s="262">
        <v>9.6695345100896546</v>
      </c>
      <c r="DA10" s="68" t="s">
        <v>2143</v>
      </c>
    </row>
    <row r="11" spans="1:105" ht="12" customHeight="1" x14ac:dyDescent="0.25">
      <c r="A11" s="37" t="s">
        <v>160</v>
      </c>
      <c r="B11" s="228">
        <v>0.48032702689636508</v>
      </c>
      <c r="C11" s="228">
        <v>0.30384247834957001</v>
      </c>
      <c r="D11" s="228">
        <v>0.27269140558634902</v>
      </c>
      <c r="E11" s="228">
        <v>0.2923424965079145</v>
      </c>
      <c r="F11" s="228">
        <v>0.26920070871416502</v>
      </c>
      <c r="G11" s="228">
        <v>0.23750884939145961</v>
      </c>
      <c r="H11" s="228">
        <v>0.2170400884609732</v>
      </c>
      <c r="I11" s="228">
        <v>0.94806283546667725</v>
      </c>
      <c r="J11" s="228">
        <v>1.292991630445665</v>
      </c>
      <c r="K11" s="228">
        <v>0.76180501670854273</v>
      </c>
      <c r="L11" s="228">
        <v>0.91377839327081001</v>
      </c>
      <c r="M11" s="228">
        <v>0.75484346677368441</v>
      </c>
      <c r="N11" s="228">
        <v>0.81685156580699714</v>
      </c>
      <c r="O11" s="228">
        <v>0.63547217438520476</v>
      </c>
      <c r="P11" s="228">
        <v>0.60668200515850979</v>
      </c>
      <c r="Q11" s="228">
        <v>0.47408755034283978</v>
      </c>
      <c r="R11" s="228">
        <v>0.39879030245907299</v>
      </c>
      <c r="S11" s="228">
        <v>0.34271718559975928</v>
      </c>
      <c r="T11" s="228">
        <v>0.28321754487427481</v>
      </c>
      <c r="U11" s="228">
        <v>0.2336916426456041</v>
      </c>
      <c r="V11" s="228">
        <v>0.33498474729868122</v>
      </c>
      <c r="W11" s="228">
        <v>0.24167523021707049</v>
      </c>
      <c r="DA11" s="69" t="s">
        <v>2144</v>
      </c>
    </row>
    <row r="12" spans="1:105" ht="12" customHeight="1" x14ac:dyDescent="0.25">
      <c r="A12" s="37" t="s">
        <v>162</v>
      </c>
      <c r="B12" s="228">
        <v>0.30312583324739101</v>
      </c>
      <c r="C12" s="228">
        <v>0.24937880036963639</v>
      </c>
      <c r="D12" s="228">
        <v>0.2165276843482947</v>
      </c>
      <c r="E12" s="228">
        <v>0.18995575239102711</v>
      </c>
      <c r="F12" s="228">
        <v>0.16131419854815801</v>
      </c>
      <c r="G12" s="228">
        <v>0.1005019269694347</v>
      </c>
      <c r="H12" s="228">
        <v>0.1040499473963989</v>
      </c>
      <c r="I12" s="228">
        <v>0.34165229294766303</v>
      </c>
      <c r="J12" s="228">
        <v>0.41169421464801309</v>
      </c>
      <c r="K12" s="228">
        <v>0.33331854591581678</v>
      </c>
      <c r="L12" s="228">
        <v>0.55280088210876022</v>
      </c>
      <c r="M12" s="228">
        <v>0.58918920261332475</v>
      </c>
      <c r="N12" s="228">
        <v>0.70030074809510279</v>
      </c>
      <c r="O12" s="228">
        <v>0.53607177559324926</v>
      </c>
      <c r="P12" s="228">
        <v>0.41614037129545522</v>
      </c>
      <c r="Q12" s="228">
        <v>0.45696162946255048</v>
      </c>
      <c r="R12" s="228">
        <v>0.44540046795098043</v>
      </c>
      <c r="S12" s="228">
        <v>0.35914183252318049</v>
      </c>
      <c r="T12" s="228">
        <v>0.3273190438715648</v>
      </c>
      <c r="U12" s="228">
        <v>0.32617819417975502</v>
      </c>
      <c r="V12" s="228">
        <v>0.30292754510398012</v>
      </c>
      <c r="W12" s="228">
        <v>0.393996291337462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5.9870797169174406</v>
      </c>
      <c r="C15" s="228">
        <v>6.1733313221149642</v>
      </c>
      <c r="D15" s="228">
        <v>6.2947570917212703</v>
      </c>
      <c r="E15" s="228">
        <v>6.1286120948913467</v>
      </c>
      <c r="F15" s="228">
        <v>5.867359279742848</v>
      </c>
      <c r="G15" s="228">
        <v>5.8493176967896012</v>
      </c>
      <c r="H15" s="228">
        <v>6.3487541923789124</v>
      </c>
      <c r="I15" s="228">
        <v>5.5036868516008717</v>
      </c>
      <c r="J15" s="228">
        <v>4.3427330259230379</v>
      </c>
      <c r="K15" s="228">
        <v>7.3899571359421676</v>
      </c>
      <c r="L15" s="228">
        <v>6.4631562480619458</v>
      </c>
      <c r="M15" s="228">
        <v>6.4463268233238606</v>
      </c>
      <c r="N15" s="228">
        <v>5.959936869416488</v>
      </c>
      <c r="O15" s="228">
        <v>6.5666480279069868</v>
      </c>
      <c r="P15" s="228">
        <v>7.1252627930013901</v>
      </c>
      <c r="Q15" s="228">
        <v>6.7703601274576863</v>
      </c>
      <c r="R15" s="228">
        <v>6.9665266627035436</v>
      </c>
      <c r="S15" s="228">
        <v>7.9873679153865709</v>
      </c>
      <c r="T15" s="228">
        <v>8.4629951555982164</v>
      </c>
      <c r="U15" s="228">
        <v>8.1116194704782725</v>
      </c>
      <c r="V15" s="228">
        <v>8.2880936095780093</v>
      </c>
      <c r="W15" s="228">
        <v>9.0338629885351214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18.915714222552403</v>
      </c>
      <c r="C16" s="263">
        <f t="shared" si="0"/>
        <v>18.516710793767501</v>
      </c>
      <c r="D16" s="263">
        <f t="shared" si="0"/>
        <v>18.725628776476494</v>
      </c>
      <c r="E16" s="263">
        <f t="shared" si="0"/>
        <v>18.458814959273585</v>
      </c>
      <c r="F16" s="263">
        <f t="shared" si="0"/>
        <v>17.755874700006597</v>
      </c>
      <c r="G16" s="263">
        <f t="shared" si="0"/>
        <v>17.318848263016505</v>
      </c>
      <c r="H16" s="263">
        <f t="shared" si="0"/>
        <v>18.762099603934303</v>
      </c>
      <c r="I16" s="263">
        <f t="shared" si="0"/>
        <v>20.446872394426407</v>
      </c>
      <c r="J16" s="263">
        <f t="shared" si="0"/>
        <v>18.55380117004874</v>
      </c>
      <c r="K16" s="263">
        <f t="shared" si="0"/>
        <v>25.391344989758089</v>
      </c>
      <c r="L16" s="263">
        <f t="shared" si="0"/>
        <v>24.209675262874285</v>
      </c>
      <c r="M16" s="263">
        <f t="shared" si="0"/>
        <v>23.521931018521482</v>
      </c>
      <c r="N16" s="263">
        <f t="shared" si="0"/>
        <v>22.579052933753093</v>
      </c>
      <c r="O16" s="263">
        <f t="shared" si="0"/>
        <v>23.152633875703863</v>
      </c>
      <c r="P16" s="263">
        <f t="shared" si="0"/>
        <v>24.262415563714445</v>
      </c>
      <c r="Q16" s="263">
        <f t="shared" si="0"/>
        <v>23.106891404561395</v>
      </c>
      <c r="R16" s="263">
        <f t="shared" si="0"/>
        <v>23.51488654209917</v>
      </c>
      <c r="S16" s="263">
        <f t="shared" si="0"/>
        <v>25.731104214870914</v>
      </c>
      <c r="T16" s="263">
        <f t="shared" si="0"/>
        <v>26.939582758009845</v>
      </c>
      <c r="U16" s="263">
        <f t="shared" si="0"/>
        <v>25.735099016075399</v>
      </c>
      <c r="V16" s="263">
        <f t="shared" si="0"/>
        <v>26.493698839578531</v>
      </c>
      <c r="W16" s="263">
        <f t="shared" si="0"/>
        <v>28.88389808317687</v>
      </c>
      <c r="DA16" s="70"/>
    </row>
    <row r="17" spans="1:105" ht="12" customHeight="1" x14ac:dyDescent="0.25">
      <c r="A17" s="60" t="s">
        <v>2150</v>
      </c>
      <c r="B17" s="331">
        <v>4.8833492618753116</v>
      </c>
      <c r="C17" s="331">
        <v>3.8841329438339649</v>
      </c>
      <c r="D17" s="331">
        <v>3.2407429243652208</v>
      </c>
      <c r="E17" s="331">
        <v>2.841240957988151</v>
      </c>
      <c r="F17" s="331">
        <v>2.3333421860848782</v>
      </c>
      <c r="G17" s="331">
        <v>1.9719072385268279</v>
      </c>
      <c r="H17" s="331">
        <v>1.831511932564263</v>
      </c>
      <c r="I17" s="331">
        <v>6.3159856316860878</v>
      </c>
      <c r="J17" s="331">
        <v>7.9253444748486057</v>
      </c>
      <c r="K17" s="331">
        <v>6.918029284426118</v>
      </c>
      <c r="L17" s="331">
        <v>9.4970237207901995</v>
      </c>
      <c r="M17" s="331">
        <v>8.8346148043658026</v>
      </c>
      <c r="N17" s="331">
        <v>8.5028474793636555</v>
      </c>
      <c r="O17" s="331">
        <v>7.1637479334910834</v>
      </c>
      <c r="P17" s="331">
        <v>6.6174092234361233</v>
      </c>
      <c r="Q17" s="331">
        <v>5.8414615817707229</v>
      </c>
      <c r="R17" s="331">
        <v>5.7979013027667534</v>
      </c>
      <c r="S17" s="331">
        <v>5.0480274184181786</v>
      </c>
      <c r="T17" s="331">
        <v>4.0209667906102222</v>
      </c>
      <c r="U17" s="331">
        <v>3.8184513867765681</v>
      </c>
      <c r="V17" s="331">
        <v>3.8171529937927922</v>
      </c>
      <c r="W17" s="331">
        <v>3.298007673271298</v>
      </c>
      <c r="DA17" s="72" t="s">
        <v>2151</v>
      </c>
    </row>
    <row r="18" spans="1:105" ht="12" customHeight="1" x14ac:dyDescent="0.25">
      <c r="A18" s="59" t="s">
        <v>30</v>
      </c>
      <c r="B18" s="232">
        <v>0.99399062997082943</v>
      </c>
      <c r="C18" s="232">
        <v>0.87611168283424479</v>
      </c>
      <c r="D18" s="232">
        <v>0.64762806957536168</v>
      </c>
      <c r="E18" s="232">
        <v>0.38961063748534142</v>
      </c>
      <c r="F18" s="232">
        <v>0.33106759073880548</v>
      </c>
      <c r="G18" s="232">
        <v>0.30696427577990332</v>
      </c>
      <c r="H18" s="232">
        <v>0.2682400628915993</v>
      </c>
      <c r="I18" s="232">
        <v>0.93107021677757673</v>
      </c>
      <c r="J18" s="232">
        <v>1.0299034215014791</v>
      </c>
      <c r="K18" s="232">
        <v>2.0196967445784861</v>
      </c>
      <c r="L18" s="232">
        <v>2.8703683796746038</v>
      </c>
      <c r="M18" s="232">
        <v>2.79180695369456</v>
      </c>
      <c r="N18" s="232">
        <v>2.2994546354594831</v>
      </c>
      <c r="O18" s="232">
        <v>1.8675319334204969</v>
      </c>
      <c r="P18" s="232">
        <v>1.9233051665953489</v>
      </c>
      <c r="Q18" s="232">
        <v>0.9537812469957252</v>
      </c>
      <c r="R18" s="232">
        <v>1.1920941618454131</v>
      </c>
      <c r="S18" s="232">
        <v>0.77743594729986942</v>
      </c>
      <c r="T18" s="232">
        <v>0.84118868252948431</v>
      </c>
      <c r="U18" s="232">
        <v>0.91747209912188543</v>
      </c>
      <c r="V18" s="232">
        <v>0.38295973821013191</v>
      </c>
      <c r="W18" s="232">
        <v>0.21926344730777139</v>
      </c>
      <c r="DA18" s="71" t="s">
        <v>2152</v>
      </c>
    </row>
    <row r="19" spans="1:105" ht="12" customHeight="1" x14ac:dyDescent="0.25">
      <c r="A19" s="59" t="s">
        <v>33</v>
      </c>
      <c r="B19" s="232">
        <v>0.28720123078907422</v>
      </c>
      <c r="C19" s="232">
        <v>0.25366292089782949</v>
      </c>
      <c r="D19" s="232">
        <v>0.19316754736400801</v>
      </c>
      <c r="E19" s="232">
        <v>0.18144441203805059</v>
      </c>
      <c r="F19" s="232">
        <v>0.1111149132405022</v>
      </c>
      <c r="G19" s="232">
        <v>0.1015970468069</v>
      </c>
      <c r="H19" s="232">
        <v>0.14162330786715091</v>
      </c>
      <c r="I19" s="232">
        <v>0.61381458627208985</v>
      </c>
      <c r="J19" s="232">
        <v>0.93538499487635429</v>
      </c>
      <c r="K19" s="232">
        <v>0.80781994728977313</v>
      </c>
      <c r="L19" s="232">
        <v>1.028854921539921</v>
      </c>
      <c r="M19" s="232">
        <v>0.93248181860139567</v>
      </c>
      <c r="N19" s="232">
        <v>0.72585146815986445</v>
      </c>
      <c r="O19" s="232">
        <v>0.69972430718083878</v>
      </c>
      <c r="P19" s="232">
        <v>0.67936318043218746</v>
      </c>
      <c r="Q19" s="232">
        <v>1.117869373192319</v>
      </c>
      <c r="R19" s="232">
        <v>1.2979525084696459</v>
      </c>
      <c r="S19" s="232">
        <v>1.5958059023586479</v>
      </c>
      <c r="T19" s="232">
        <v>0.97709917177419869</v>
      </c>
      <c r="U19" s="232">
        <v>0.83182694476327212</v>
      </c>
      <c r="V19" s="232">
        <v>1.056220335629606</v>
      </c>
      <c r="W19" s="232">
        <v>0.79864968052088203</v>
      </c>
      <c r="DA19" s="71" t="s">
        <v>2153</v>
      </c>
    </row>
    <row r="20" spans="1:105" ht="12" customHeight="1" x14ac:dyDescent="0.25">
      <c r="A20" s="59" t="s">
        <v>160</v>
      </c>
      <c r="B20" s="232">
        <v>1.089566002048681</v>
      </c>
      <c r="C20" s="232">
        <v>0.69830313817921053</v>
      </c>
      <c r="D20" s="232">
        <v>0.651267142847618</v>
      </c>
      <c r="E20" s="232">
        <v>0.72378896264623771</v>
      </c>
      <c r="F20" s="232">
        <v>0.68805657390836572</v>
      </c>
      <c r="G20" s="232">
        <v>0.60631816835965979</v>
      </c>
      <c r="H20" s="232">
        <v>0.56353537124577724</v>
      </c>
      <c r="I20" s="232">
        <v>2.3603435534181778</v>
      </c>
      <c r="J20" s="232">
        <v>3.0538538991279731</v>
      </c>
      <c r="K20" s="232">
        <v>1.849685320073293</v>
      </c>
      <c r="L20" s="232">
        <v>2.01102448603765</v>
      </c>
      <c r="M20" s="232">
        <v>1.6631268455261139</v>
      </c>
      <c r="N20" s="232">
        <v>1.865175456567193</v>
      </c>
      <c r="O20" s="232">
        <v>1.500313936229611</v>
      </c>
      <c r="P20" s="232">
        <v>1.4588674628406579</v>
      </c>
      <c r="Q20" s="232">
        <v>1.175347021586816</v>
      </c>
      <c r="R20" s="232">
        <v>0.98645655092315088</v>
      </c>
      <c r="S20" s="232">
        <v>0.86413811609029667</v>
      </c>
      <c r="T20" s="232">
        <v>0.74797627085336771</v>
      </c>
      <c r="U20" s="232">
        <v>0.61579234174525155</v>
      </c>
      <c r="V20" s="232">
        <v>0.89382709488691614</v>
      </c>
      <c r="W20" s="232">
        <v>0.66815720150606639</v>
      </c>
      <c r="DA20" s="71" t="s">
        <v>2154</v>
      </c>
    </row>
    <row r="21" spans="1:105" ht="12" customHeight="1" x14ac:dyDescent="0.25">
      <c r="A21" s="59" t="s">
        <v>70</v>
      </c>
      <c r="B21" s="232">
        <v>1.8249856976280381</v>
      </c>
      <c r="C21" s="232">
        <v>1.4829227030061389</v>
      </c>
      <c r="D21" s="232">
        <v>1.231548478562295</v>
      </c>
      <c r="E21" s="232">
        <v>1.076099679378967</v>
      </c>
      <c r="F21" s="232">
        <v>0.79079626359052424</v>
      </c>
      <c r="G21" s="232">
        <v>0.70046406823598129</v>
      </c>
      <c r="H21" s="232">
        <v>0.58795192150608477</v>
      </c>
      <c r="I21" s="232">
        <v>1.5601630350457529</v>
      </c>
      <c r="J21" s="232">
        <v>1.9338416636929421</v>
      </c>
      <c r="K21" s="232">
        <v>1.4315198936063569</v>
      </c>
      <c r="L21" s="232">
        <v>2.370183247597307</v>
      </c>
      <c r="M21" s="232">
        <v>2.1490540437519812</v>
      </c>
      <c r="N21" s="232">
        <v>2.0133192597363592</v>
      </c>
      <c r="O21" s="232">
        <v>1.8305425515939009</v>
      </c>
      <c r="P21" s="232">
        <v>1.5551948991314359</v>
      </c>
      <c r="Q21" s="232">
        <v>1.461575110116514</v>
      </c>
      <c r="R21" s="232">
        <v>1.219645589842582</v>
      </c>
      <c r="S21" s="232">
        <v>0.90509570444674581</v>
      </c>
      <c r="T21" s="232">
        <v>0.59025453275353257</v>
      </c>
      <c r="U21" s="232">
        <v>0.59385971373197832</v>
      </c>
      <c r="V21" s="232">
        <v>0.67585574683133709</v>
      </c>
      <c r="W21" s="232">
        <v>0.5226595590872275</v>
      </c>
      <c r="DA21" s="71" t="s">
        <v>2155</v>
      </c>
    </row>
    <row r="22" spans="1:105" ht="12" customHeight="1" x14ac:dyDescent="0.25">
      <c r="A22" s="59" t="s">
        <v>162</v>
      </c>
      <c r="B22" s="232">
        <v>0.68760570143868904</v>
      </c>
      <c r="C22" s="232">
        <v>0.5731324989165405</v>
      </c>
      <c r="D22" s="232">
        <v>0.5171316860159384</v>
      </c>
      <c r="E22" s="232">
        <v>0.47029726643955411</v>
      </c>
      <c r="F22" s="232">
        <v>0.4123068446066806</v>
      </c>
      <c r="G22" s="232">
        <v>0.25656367934438368</v>
      </c>
      <c r="H22" s="232">
        <v>0.27016126905365129</v>
      </c>
      <c r="I22" s="232">
        <v>0.85059424017249052</v>
      </c>
      <c r="J22" s="232">
        <v>0.97236049564985683</v>
      </c>
      <c r="K22" s="232">
        <v>0.80930737887821014</v>
      </c>
      <c r="L22" s="232">
        <v>1.216592685940719</v>
      </c>
      <c r="M22" s="232">
        <v>1.298145142791751</v>
      </c>
      <c r="N22" s="232">
        <v>1.599046659440756</v>
      </c>
      <c r="O22" s="232">
        <v>1.2656352050662361</v>
      </c>
      <c r="P22" s="232">
        <v>1.000678514436492</v>
      </c>
      <c r="Q22" s="232">
        <v>1.1328888298793489</v>
      </c>
      <c r="R22" s="232">
        <v>1.1017524916859609</v>
      </c>
      <c r="S22" s="232">
        <v>0.90555174822261952</v>
      </c>
      <c r="T22" s="232">
        <v>0.86444813269963883</v>
      </c>
      <c r="U22" s="232">
        <v>0.85950028741418072</v>
      </c>
      <c r="V22" s="232">
        <v>0.8082900782348007</v>
      </c>
      <c r="W22" s="232">
        <v>1.0892777848493509</v>
      </c>
      <c r="DA22" s="71" t="s">
        <v>2156</v>
      </c>
    </row>
    <row r="23" spans="1:105" ht="12" customHeight="1" x14ac:dyDescent="0.25">
      <c r="A23" s="60" t="s">
        <v>2157</v>
      </c>
      <c r="B23" s="331">
        <v>13.580994084923629</v>
      </c>
      <c r="C23" s="331">
        <v>14.18780105622119</v>
      </c>
      <c r="D23" s="331">
        <v>15.033728170603981</v>
      </c>
      <c r="E23" s="331">
        <v>15.173373161990851</v>
      </c>
      <c r="F23" s="331">
        <v>14.996524872435799</v>
      </c>
      <c r="G23" s="331">
        <v>14.932275581133551</v>
      </c>
      <c r="H23" s="331">
        <v>16.484270606965609</v>
      </c>
      <c r="I23" s="331">
        <v>13.70224767202691</v>
      </c>
      <c r="J23" s="331">
        <v>10.25688942744026</v>
      </c>
      <c r="K23" s="331">
        <v>17.94303651265232</v>
      </c>
      <c r="L23" s="331">
        <v>14.223979870454</v>
      </c>
      <c r="M23" s="331">
        <v>14.20302309925053</v>
      </c>
      <c r="N23" s="331">
        <v>13.60874905166316</v>
      </c>
      <c r="O23" s="331">
        <v>15.50348535734868</v>
      </c>
      <c r="P23" s="331">
        <v>17.13387567871407</v>
      </c>
      <c r="Q23" s="331">
        <v>16.784922120656798</v>
      </c>
      <c r="R23" s="331">
        <v>17.232555107856431</v>
      </c>
      <c r="S23" s="331">
        <v>20.13960592855393</v>
      </c>
      <c r="T23" s="331">
        <v>22.350732400934149</v>
      </c>
      <c r="U23" s="331">
        <v>21.374633224035641</v>
      </c>
      <c r="V23" s="331">
        <v>22.114805802171791</v>
      </c>
      <c r="W23" s="331">
        <v>24.97583475057554</v>
      </c>
      <c r="DA23" s="72" t="s">
        <v>2158</v>
      </c>
    </row>
    <row r="24" spans="1:105" ht="12" customHeight="1" x14ac:dyDescent="0.25">
      <c r="A24" s="60" t="s">
        <v>2159</v>
      </c>
      <c r="B24" s="331">
        <v>0.45137087575346058</v>
      </c>
      <c r="C24" s="331">
        <v>0.44477679371234752</v>
      </c>
      <c r="D24" s="331">
        <v>0.45115768150729207</v>
      </c>
      <c r="E24" s="331">
        <v>0.44420083929458481</v>
      </c>
      <c r="F24" s="331">
        <v>0.42600764148591891</v>
      </c>
      <c r="G24" s="331">
        <v>0.41466544335612682</v>
      </c>
      <c r="H24" s="331">
        <v>0.44631706440443231</v>
      </c>
      <c r="I24" s="331">
        <v>0.4286390907134105</v>
      </c>
      <c r="J24" s="331">
        <v>0.37156726775987431</v>
      </c>
      <c r="K24" s="331">
        <v>0.53027919267964896</v>
      </c>
      <c r="L24" s="331">
        <v>0.48867167163008579</v>
      </c>
      <c r="M24" s="331">
        <v>0.48429311490514948</v>
      </c>
      <c r="N24" s="331">
        <v>0.46745640272627859</v>
      </c>
      <c r="O24" s="331">
        <v>0.48540058486409859</v>
      </c>
      <c r="P24" s="331">
        <v>0.51113066156425024</v>
      </c>
      <c r="Q24" s="331">
        <v>0.48050770213387278</v>
      </c>
      <c r="R24" s="331">
        <v>0.48443013147598579</v>
      </c>
      <c r="S24" s="331">
        <v>0.54347086789880339</v>
      </c>
      <c r="T24" s="331">
        <v>0.56788356646547211</v>
      </c>
      <c r="U24" s="331">
        <v>0.54201440526318911</v>
      </c>
      <c r="V24" s="331">
        <v>0.5617400436139488</v>
      </c>
      <c r="W24" s="331">
        <v>0.61005565933003159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15.763095185460333</v>
      </c>
      <c r="C25" s="263">
        <f t="shared" si="1"/>
        <v>15.430592328139584</v>
      </c>
      <c r="D25" s="263">
        <f t="shared" si="1"/>
        <v>15.604690647063752</v>
      </c>
      <c r="E25" s="263">
        <f t="shared" si="1"/>
        <v>15.382345799394649</v>
      </c>
      <c r="F25" s="263">
        <f t="shared" si="1"/>
        <v>14.796562250005502</v>
      </c>
      <c r="G25" s="263">
        <f t="shared" si="1"/>
        <v>14.432373552513756</v>
      </c>
      <c r="H25" s="263">
        <f t="shared" si="1"/>
        <v>15.635083003278586</v>
      </c>
      <c r="I25" s="263">
        <f t="shared" si="1"/>
        <v>17.03906032868867</v>
      </c>
      <c r="J25" s="263">
        <f t="shared" si="1"/>
        <v>15.461500975040618</v>
      </c>
      <c r="K25" s="263">
        <f t="shared" si="1"/>
        <v>21.159454158131734</v>
      </c>
      <c r="L25" s="263">
        <f t="shared" si="1"/>
        <v>20.174729385728575</v>
      </c>
      <c r="M25" s="263">
        <f t="shared" si="1"/>
        <v>19.601609182101242</v>
      </c>
      <c r="N25" s="263">
        <f t="shared" si="1"/>
        <v>18.815877444794246</v>
      </c>
      <c r="O25" s="263">
        <f t="shared" si="1"/>
        <v>19.293861563086551</v>
      </c>
      <c r="P25" s="263">
        <f t="shared" si="1"/>
        <v>20.21867963642871</v>
      </c>
      <c r="Q25" s="263">
        <f t="shared" si="1"/>
        <v>19.255742837134505</v>
      </c>
      <c r="R25" s="263">
        <f t="shared" si="1"/>
        <v>19.595738785082641</v>
      </c>
      <c r="S25" s="263">
        <f t="shared" si="1"/>
        <v>21.442586845725771</v>
      </c>
      <c r="T25" s="263">
        <f t="shared" si="1"/>
        <v>22.449652298341537</v>
      </c>
      <c r="U25" s="263">
        <f t="shared" si="1"/>
        <v>21.445915846729505</v>
      </c>
      <c r="V25" s="263">
        <f t="shared" si="1"/>
        <v>22.078082366315464</v>
      </c>
      <c r="W25" s="263">
        <f t="shared" si="1"/>
        <v>24.06991506931406</v>
      </c>
      <c r="DA25" s="70"/>
    </row>
    <row r="26" spans="1:105" ht="12" customHeight="1" x14ac:dyDescent="0.25">
      <c r="A26" s="60" t="s">
        <v>2162</v>
      </c>
      <c r="B26" s="331">
        <v>4.069457718229426</v>
      </c>
      <c r="C26" s="331">
        <v>3.2367774531949709</v>
      </c>
      <c r="D26" s="331">
        <v>2.7006191036376839</v>
      </c>
      <c r="E26" s="331">
        <v>2.367700798323459</v>
      </c>
      <c r="F26" s="331">
        <v>1.9444518217373989</v>
      </c>
      <c r="G26" s="331">
        <v>1.6432560321056899</v>
      </c>
      <c r="H26" s="331">
        <v>1.5262599438035529</v>
      </c>
      <c r="I26" s="331">
        <v>5.2633213597384074</v>
      </c>
      <c r="J26" s="331">
        <v>6.6044537290405039</v>
      </c>
      <c r="K26" s="331">
        <v>5.7650244036884306</v>
      </c>
      <c r="L26" s="331">
        <v>7.9141864339918344</v>
      </c>
      <c r="M26" s="331">
        <v>7.3621790036381709</v>
      </c>
      <c r="N26" s="331">
        <v>7.0857062328030462</v>
      </c>
      <c r="O26" s="331">
        <v>5.9697899445759042</v>
      </c>
      <c r="P26" s="331">
        <v>5.5145076861967706</v>
      </c>
      <c r="Q26" s="331">
        <v>4.8678846514756042</v>
      </c>
      <c r="R26" s="331">
        <v>4.8315844189722954</v>
      </c>
      <c r="S26" s="331">
        <v>4.2066895153484829</v>
      </c>
      <c r="T26" s="331">
        <v>3.3508056588418529</v>
      </c>
      <c r="U26" s="331">
        <v>3.1820428223138082</v>
      </c>
      <c r="V26" s="331">
        <v>3.1809608281606612</v>
      </c>
      <c r="W26" s="331">
        <v>2.748339727726083</v>
      </c>
      <c r="DA26" s="72" t="s">
        <v>2163</v>
      </c>
    </row>
    <row r="27" spans="1:105" ht="12" customHeight="1" x14ac:dyDescent="0.25">
      <c r="A27" s="59" t="s">
        <v>30</v>
      </c>
      <c r="B27" s="232">
        <v>0.82832552497569112</v>
      </c>
      <c r="C27" s="232">
        <v>0.73009306902853743</v>
      </c>
      <c r="D27" s="232">
        <v>0.53969005797946823</v>
      </c>
      <c r="E27" s="232">
        <v>0.32467553123778442</v>
      </c>
      <c r="F27" s="232">
        <v>0.27588965894900458</v>
      </c>
      <c r="G27" s="232">
        <v>0.25580356314991942</v>
      </c>
      <c r="H27" s="232">
        <v>0.22353338574299941</v>
      </c>
      <c r="I27" s="232">
        <v>0.77589184731464722</v>
      </c>
      <c r="J27" s="232">
        <v>0.85825285125123218</v>
      </c>
      <c r="K27" s="232">
        <v>1.683080620482071</v>
      </c>
      <c r="L27" s="232">
        <v>2.3919736497288362</v>
      </c>
      <c r="M27" s="232">
        <v>2.3265057947454681</v>
      </c>
      <c r="N27" s="232">
        <v>1.916212196216236</v>
      </c>
      <c r="O27" s="232">
        <v>1.556276611183748</v>
      </c>
      <c r="P27" s="232">
        <v>1.602754305496124</v>
      </c>
      <c r="Q27" s="232">
        <v>0.7948177058297714</v>
      </c>
      <c r="R27" s="232">
        <v>0.99341180153784392</v>
      </c>
      <c r="S27" s="232">
        <v>0.6478632894165578</v>
      </c>
      <c r="T27" s="232">
        <v>0.70099056877457033</v>
      </c>
      <c r="U27" s="232">
        <v>0.76456008260157149</v>
      </c>
      <c r="V27" s="232">
        <v>0.31913311517511012</v>
      </c>
      <c r="W27" s="232">
        <v>0.18271953942314301</v>
      </c>
      <c r="DA27" s="71" t="s">
        <v>2164</v>
      </c>
    </row>
    <row r="28" spans="1:105" ht="12" customHeight="1" x14ac:dyDescent="0.25">
      <c r="A28" s="59" t="s">
        <v>33</v>
      </c>
      <c r="B28" s="232">
        <v>0.23933435899089511</v>
      </c>
      <c r="C28" s="232">
        <v>0.21138576741485801</v>
      </c>
      <c r="D28" s="232">
        <v>0.1609729561366734</v>
      </c>
      <c r="E28" s="232">
        <v>0.15120367669837551</v>
      </c>
      <c r="F28" s="232">
        <v>9.2595761033751819E-2</v>
      </c>
      <c r="G28" s="232">
        <v>8.4664205672416656E-2</v>
      </c>
      <c r="H28" s="232">
        <v>0.11801942322262569</v>
      </c>
      <c r="I28" s="232">
        <v>0.51151215522674154</v>
      </c>
      <c r="J28" s="232">
        <v>0.77948749573029508</v>
      </c>
      <c r="K28" s="232">
        <v>0.67318328940814409</v>
      </c>
      <c r="L28" s="232">
        <v>0.85737910128326744</v>
      </c>
      <c r="M28" s="232">
        <v>0.7770681821678298</v>
      </c>
      <c r="N28" s="232">
        <v>0.6048762234665539</v>
      </c>
      <c r="O28" s="232">
        <v>0.58310358931736572</v>
      </c>
      <c r="P28" s="232">
        <v>0.56613598369348961</v>
      </c>
      <c r="Q28" s="232">
        <v>0.93155781099359958</v>
      </c>
      <c r="R28" s="232">
        <v>1.0816270903913721</v>
      </c>
      <c r="S28" s="232">
        <v>1.3298382519655401</v>
      </c>
      <c r="T28" s="232">
        <v>0.81424930981183252</v>
      </c>
      <c r="U28" s="232">
        <v>0.69318912063606031</v>
      </c>
      <c r="V28" s="232">
        <v>0.88018361302467196</v>
      </c>
      <c r="W28" s="232">
        <v>0.66554140043406851</v>
      </c>
      <c r="DA28" s="71" t="s">
        <v>2165</v>
      </c>
    </row>
    <row r="29" spans="1:105" ht="12" customHeight="1" x14ac:dyDescent="0.25">
      <c r="A29" s="59" t="s">
        <v>160</v>
      </c>
      <c r="B29" s="232">
        <v>0.90797166837390098</v>
      </c>
      <c r="C29" s="232">
        <v>0.58191928181600883</v>
      </c>
      <c r="D29" s="232">
        <v>0.54272261903968178</v>
      </c>
      <c r="E29" s="232">
        <v>0.60315746887186461</v>
      </c>
      <c r="F29" s="232">
        <v>0.57338047825697136</v>
      </c>
      <c r="G29" s="232">
        <v>0.50526514029971659</v>
      </c>
      <c r="H29" s="232">
        <v>0.46961280937148109</v>
      </c>
      <c r="I29" s="232">
        <v>1.9669529611818151</v>
      </c>
      <c r="J29" s="232">
        <v>2.5448782492733102</v>
      </c>
      <c r="K29" s="232">
        <v>1.5414044333944099</v>
      </c>
      <c r="L29" s="232">
        <v>1.675853738364709</v>
      </c>
      <c r="M29" s="232">
        <v>1.3859390379384291</v>
      </c>
      <c r="N29" s="232">
        <v>1.5543128804726609</v>
      </c>
      <c r="O29" s="232">
        <v>1.250261613524676</v>
      </c>
      <c r="P29" s="232">
        <v>1.2157228857005491</v>
      </c>
      <c r="Q29" s="232">
        <v>0.97945585132234692</v>
      </c>
      <c r="R29" s="232">
        <v>0.82204712576929251</v>
      </c>
      <c r="S29" s="232">
        <v>0.72011509674191398</v>
      </c>
      <c r="T29" s="232">
        <v>0.62331355904447339</v>
      </c>
      <c r="U29" s="232">
        <v>0.5131602847877097</v>
      </c>
      <c r="V29" s="232">
        <v>0.74485591240576388</v>
      </c>
      <c r="W29" s="232">
        <v>0.55679766792172214</v>
      </c>
      <c r="DA29" s="71" t="s">
        <v>2166</v>
      </c>
    </row>
    <row r="30" spans="1:105" ht="12" customHeight="1" x14ac:dyDescent="0.25">
      <c r="A30" s="59" t="s">
        <v>70</v>
      </c>
      <c r="B30" s="232">
        <v>1.5208214146900321</v>
      </c>
      <c r="C30" s="232">
        <v>1.2357689191717831</v>
      </c>
      <c r="D30" s="232">
        <v>1.0262903988019121</v>
      </c>
      <c r="E30" s="232">
        <v>0.89674973281580572</v>
      </c>
      <c r="F30" s="232">
        <v>0.65899688632543685</v>
      </c>
      <c r="G30" s="232">
        <v>0.58372005686331774</v>
      </c>
      <c r="H30" s="232">
        <v>0.48995993458840398</v>
      </c>
      <c r="I30" s="232">
        <v>1.300135862538127</v>
      </c>
      <c r="J30" s="232">
        <v>1.611534719744119</v>
      </c>
      <c r="K30" s="232">
        <v>1.192933244671964</v>
      </c>
      <c r="L30" s="232">
        <v>1.975152706331089</v>
      </c>
      <c r="M30" s="232">
        <v>1.7908783697933179</v>
      </c>
      <c r="N30" s="232">
        <v>1.6777660497802991</v>
      </c>
      <c r="O30" s="232">
        <v>1.525452126328251</v>
      </c>
      <c r="P30" s="232">
        <v>1.2959957492761971</v>
      </c>
      <c r="Q30" s="232">
        <v>1.2179792584304281</v>
      </c>
      <c r="R30" s="232">
        <v>1.016371324868818</v>
      </c>
      <c r="S30" s="232">
        <v>0.75424642037228806</v>
      </c>
      <c r="T30" s="232">
        <v>0.4918787772946106</v>
      </c>
      <c r="U30" s="232">
        <v>0.49488309477664882</v>
      </c>
      <c r="V30" s="232">
        <v>0.56321312235944787</v>
      </c>
      <c r="W30" s="232">
        <v>0.43554963257268958</v>
      </c>
      <c r="DA30" s="71" t="s">
        <v>2167</v>
      </c>
    </row>
    <row r="31" spans="1:105" ht="12" customHeight="1" x14ac:dyDescent="0.25">
      <c r="A31" s="59" t="s">
        <v>162</v>
      </c>
      <c r="B31" s="232">
        <v>0.57300475119890759</v>
      </c>
      <c r="C31" s="232">
        <v>0.47761041576378382</v>
      </c>
      <c r="D31" s="232">
        <v>0.43094307167994889</v>
      </c>
      <c r="E31" s="232">
        <v>0.39191438869962841</v>
      </c>
      <c r="F31" s="232">
        <v>0.34358903717223382</v>
      </c>
      <c r="G31" s="232">
        <v>0.2138030661203198</v>
      </c>
      <c r="H31" s="232">
        <v>0.22513439087804271</v>
      </c>
      <c r="I31" s="232">
        <v>0.70882853347707553</v>
      </c>
      <c r="J31" s="232">
        <v>0.81030041304154732</v>
      </c>
      <c r="K31" s="232">
        <v>0.6744228157318416</v>
      </c>
      <c r="L31" s="232">
        <v>1.0138272382839331</v>
      </c>
      <c r="M31" s="232">
        <v>1.0817876189931259</v>
      </c>
      <c r="N31" s="232">
        <v>1.332538882867297</v>
      </c>
      <c r="O31" s="232">
        <v>1.0546960042218629</v>
      </c>
      <c r="P31" s="232">
        <v>0.83389876203041047</v>
      </c>
      <c r="Q31" s="232">
        <v>0.94407402489945802</v>
      </c>
      <c r="R31" s="232">
        <v>0.91812707640496771</v>
      </c>
      <c r="S31" s="232">
        <v>0.75462645685218299</v>
      </c>
      <c r="T31" s="232">
        <v>0.72037344391636582</v>
      </c>
      <c r="U31" s="232">
        <v>0.71625023951181743</v>
      </c>
      <c r="V31" s="232">
        <v>0.67357506519566757</v>
      </c>
      <c r="W31" s="232">
        <v>0.90773148737445941</v>
      </c>
      <c r="DA31" s="71" t="s">
        <v>2168</v>
      </c>
    </row>
    <row r="32" spans="1:105" ht="12" customHeight="1" x14ac:dyDescent="0.25">
      <c r="A32" s="60" t="s">
        <v>2169</v>
      </c>
      <c r="B32" s="331">
        <v>11.31749507076969</v>
      </c>
      <c r="C32" s="331">
        <v>11.823167546850989</v>
      </c>
      <c r="D32" s="331">
        <v>12.528106808836659</v>
      </c>
      <c r="E32" s="331">
        <v>12.64447763499237</v>
      </c>
      <c r="F32" s="331">
        <v>12.497104060363171</v>
      </c>
      <c r="G32" s="331">
        <v>12.44356298427796</v>
      </c>
      <c r="H32" s="331">
        <v>13.73689217247134</v>
      </c>
      <c r="I32" s="331">
        <v>11.41853972668909</v>
      </c>
      <c r="J32" s="331">
        <v>8.5474078562002198</v>
      </c>
      <c r="K32" s="331">
        <v>14.952530427210259</v>
      </c>
      <c r="L32" s="331">
        <v>11.85331655871167</v>
      </c>
      <c r="M32" s="331">
        <v>11.83585258270878</v>
      </c>
      <c r="N32" s="331">
        <v>11.3406242097193</v>
      </c>
      <c r="O32" s="331">
        <v>12.919571131123901</v>
      </c>
      <c r="P32" s="331">
        <v>14.27822973226173</v>
      </c>
      <c r="Q32" s="331">
        <v>13.987435100547341</v>
      </c>
      <c r="R32" s="331">
        <v>14.36046258988036</v>
      </c>
      <c r="S32" s="331">
        <v>16.78300494046162</v>
      </c>
      <c r="T32" s="331">
        <v>18.625610334111791</v>
      </c>
      <c r="U32" s="331">
        <v>17.81219435336304</v>
      </c>
      <c r="V32" s="331">
        <v>18.429004835143179</v>
      </c>
      <c r="W32" s="331">
        <v>20.813195625479619</v>
      </c>
      <c r="DA32" s="72" t="s">
        <v>2170</v>
      </c>
    </row>
    <row r="33" spans="1:105" ht="12" customHeight="1" x14ac:dyDescent="0.25">
      <c r="A33" s="60" t="s">
        <v>2171</v>
      </c>
      <c r="B33" s="331">
        <v>0.37614239646121728</v>
      </c>
      <c r="C33" s="331">
        <v>0.370647328093623</v>
      </c>
      <c r="D33" s="331">
        <v>0.37596473458940999</v>
      </c>
      <c r="E33" s="331">
        <v>0.37016736607882073</v>
      </c>
      <c r="F33" s="331">
        <v>0.35500636790493251</v>
      </c>
      <c r="G33" s="331">
        <v>0.34555453613010562</v>
      </c>
      <c r="H33" s="331">
        <v>0.37193088700369359</v>
      </c>
      <c r="I33" s="331">
        <v>0.3571992422611755</v>
      </c>
      <c r="J33" s="331">
        <v>0.30963938979989519</v>
      </c>
      <c r="K33" s="331">
        <v>0.44189932723304082</v>
      </c>
      <c r="L33" s="331">
        <v>0.40722639302507158</v>
      </c>
      <c r="M33" s="331">
        <v>0.40357759575429131</v>
      </c>
      <c r="N33" s="331">
        <v>0.38954700227189898</v>
      </c>
      <c r="O33" s="331">
        <v>0.40450048738674887</v>
      </c>
      <c r="P33" s="331">
        <v>0.42594221797020859</v>
      </c>
      <c r="Q33" s="331">
        <v>0.40042308511156061</v>
      </c>
      <c r="R33" s="331">
        <v>0.40369177622998831</v>
      </c>
      <c r="S33" s="331">
        <v>0.45289238991566949</v>
      </c>
      <c r="T33" s="331">
        <v>0.47323630538789341</v>
      </c>
      <c r="U33" s="331">
        <v>0.45167867105265758</v>
      </c>
      <c r="V33" s="331">
        <v>0.468116703011624</v>
      </c>
      <c r="W33" s="331">
        <v>0.50837971610835964</v>
      </c>
      <c r="DA33" s="72" t="s">
        <v>2172</v>
      </c>
    </row>
    <row r="34" spans="1:105" ht="12" customHeight="1" x14ac:dyDescent="0.25">
      <c r="A34" s="57" t="s">
        <v>2173</v>
      </c>
      <c r="B34" s="263">
        <v>111.5927172210144</v>
      </c>
      <c r="C34" s="263">
        <v>101.03966267336359</v>
      </c>
      <c r="D34" s="263">
        <v>94.874264946128875</v>
      </c>
      <c r="E34" s="263">
        <v>89.653197409717293</v>
      </c>
      <c r="F34" s="263">
        <v>81.478531391229112</v>
      </c>
      <c r="G34" s="263">
        <v>75.210521671629223</v>
      </c>
      <c r="H34" s="263">
        <v>77.399870099452116</v>
      </c>
      <c r="I34" s="263">
        <v>169.8141189713119</v>
      </c>
      <c r="J34" s="263">
        <v>170.76217316606159</v>
      </c>
      <c r="K34" s="263">
        <v>213.4814193921043</v>
      </c>
      <c r="L34" s="263">
        <v>221.39791322817561</v>
      </c>
      <c r="M34" s="263">
        <v>203.5868745562822</v>
      </c>
      <c r="N34" s="263">
        <v>192.60706297339729</v>
      </c>
      <c r="O34" s="263">
        <v>191.9276633246545</v>
      </c>
      <c r="P34" s="263">
        <v>197.16422545840919</v>
      </c>
      <c r="Q34" s="263">
        <v>198.85102037786689</v>
      </c>
      <c r="R34" s="263">
        <v>212.62160965655329</v>
      </c>
      <c r="S34" s="263">
        <v>201.3364402290498</v>
      </c>
      <c r="T34" s="263">
        <v>204.73247256835</v>
      </c>
      <c r="U34" s="263">
        <v>196.5381840958041</v>
      </c>
      <c r="V34" s="263">
        <v>192.63514953176849</v>
      </c>
      <c r="W34" s="263">
        <v>204.72187472182381</v>
      </c>
      <c r="DA34" s="70" t="s">
        <v>2174</v>
      </c>
    </row>
    <row r="35" spans="1:105" ht="12" customHeight="1" x14ac:dyDescent="0.25">
      <c r="A35" s="64" t="s">
        <v>30</v>
      </c>
      <c r="B35" s="231">
        <v>21.160789629334118</v>
      </c>
      <c r="C35" s="231">
        <v>21.302281085096599</v>
      </c>
      <c r="D35" s="231">
        <v>17.86072877462502</v>
      </c>
      <c r="E35" s="231">
        <v>11.470454252597451</v>
      </c>
      <c r="F35" s="231">
        <v>10.646218525493969</v>
      </c>
      <c r="G35" s="231">
        <v>10.84507389946293</v>
      </c>
      <c r="H35" s="231">
        <v>10.20835425001987</v>
      </c>
      <c r="I35" s="231">
        <v>7.5043453877314548</v>
      </c>
      <c r="J35" s="231">
        <v>6.8214013305993806</v>
      </c>
      <c r="K35" s="231">
        <v>15.30040262095188</v>
      </c>
      <c r="L35" s="231">
        <v>18.990321620674901</v>
      </c>
      <c r="M35" s="231">
        <v>21.26119657230026</v>
      </c>
      <c r="N35" s="231">
        <v>18.24141554334329</v>
      </c>
      <c r="O35" s="231">
        <v>15.15946298387332</v>
      </c>
      <c r="P35" s="231">
        <v>15.92352067692878</v>
      </c>
      <c r="Q35" s="231">
        <v>6.7105806092870051</v>
      </c>
      <c r="R35" s="231">
        <v>7.4059013717464062</v>
      </c>
      <c r="S35" s="231">
        <v>6.5734786053959908</v>
      </c>
      <c r="T35" s="231">
        <v>7.2515527337992296</v>
      </c>
      <c r="U35" s="231">
        <v>7.8131038999734903</v>
      </c>
      <c r="V35" s="231">
        <v>3.6387238763929979</v>
      </c>
      <c r="W35" s="231">
        <v>2.1268841696105558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6.1141469977355731</v>
      </c>
      <c r="C37" s="231">
        <v>6.1677054965771072</v>
      </c>
      <c r="D37" s="231">
        <v>5.3273064180035581</v>
      </c>
      <c r="E37" s="231">
        <v>5.3418711591266694</v>
      </c>
      <c r="F37" s="231">
        <v>3.5731484472999249</v>
      </c>
      <c r="G37" s="231">
        <v>3.5894322809669479</v>
      </c>
      <c r="H37" s="231">
        <v>5.3897276983257809</v>
      </c>
      <c r="I37" s="231">
        <v>4.9472924559390572</v>
      </c>
      <c r="J37" s="231">
        <v>6.195373581116991</v>
      </c>
      <c r="K37" s="231">
        <v>6.1197159781277959</v>
      </c>
      <c r="L37" s="231">
        <v>6.8068914078799452</v>
      </c>
      <c r="M37" s="231">
        <v>7.1013789900995246</v>
      </c>
      <c r="N37" s="231">
        <v>5.7581297970699614</v>
      </c>
      <c r="O37" s="231">
        <v>5.6799268295220831</v>
      </c>
      <c r="P37" s="231">
        <v>5.6246163316380491</v>
      </c>
      <c r="Q37" s="231">
        <v>7.8650660862635053</v>
      </c>
      <c r="R37" s="231">
        <v>8.0635478057005745</v>
      </c>
      <c r="S37" s="231">
        <v>13.493067813434999</v>
      </c>
      <c r="T37" s="231">
        <v>8.4231829522073998</v>
      </c>
      <c r="U37" s="231">
        <v>7.0837580264874598</v>
      </c>
      <c r="V37" s="231">
        <v>10.03576556624455</v>
      </c>
      <c r="W37" s="231">
        <v>7.7470065504355796</v>
      </c>
      <c r="DA37" s="73" t="s">
        <v>2177</v>
      </c>
    </row>
    <row r="38" spans="1:105" ht="12" customHeight="1" x14ac:dyDescent="0.25">
      <c r="A38" s="64" t="s">
        <v>160</v>
      </c>
      <c r="B38" s="231">
        <v>23.19546710143878</v>
      </c>
      <c r="C38" s="231">
        <v>16.97894232385547</v>
      </c>
      <c r="D38" s="231">
        <v>17.96108962024028</v>
      </c>
      <c r="E38" s="231">
        <v>21.30893611671727</v>
      </c>
      <c r="F38" s="231">
        <v>22.125997375292311</v>
      </c>
      <c r="G38" s="231">
        <v>21.421272314965648</v>
      </c>
      <c r="H38" s="231">
        <v>21.446344144417221</v>
      </c>
      <c r="I38" s="231">
        <v>19.024164815258821</v>
      </c>
      <c r="J38" s="231">
        <v>20.226715064794789</v>
      </c>
      <c r="K38" s="231">
        <v>14.012465086728691</v>
      </c>
      <c r="L38" s="231">
        <v>13.30491307225061</v>
      </c>
      <c r="M38" s="231">
        <v>12.66565610512801</v>
      </c>
      <c r="N38" s="231">
        <v>14.796308672420739</v>
      </c>
      <c r="O38" s="231">
        <v>12.178615622815689</v>
      </c>
      <c r="P38" s="231">
        <v>12.07832569314226</v>
      </c>
      <c r="Q38" s="231">
        <v>8.2694653067330375</v>
      </c>
      <c r="R38" s="231">
        <v>6.1283748863769398</v>
      </c>
      <c r="S38" s="231">
        <v>7.3065741788188037</v>
      </c>
      <c r="T38" s="231">
        <v>6.448005642935617</v>
      </c>
      <c r="U38" s="231">
        <v>5.2440281851279078</v>
      </c>
      <c r="V38" s="231">
        <v>8.4927726521146933</v>
      </c>
      <c r="W38" s="231">
        <v>6.4812124051840296</v>
      </c>
      <c r="DA38" s="73" t="s">
        <v>2178</v>
      </c>
    </row>
    <row r="39" spans="1:105" ht="12" customHeight="1" x14ac:dyDescent="0.25">
      <c r="A39" s="64" t="s">
        <v>70</v>
      </c>
      <c r="B39" s="231">
        <v>38.851612137615227</v>
      </c>
      <c r="C39" s="231">
        <v>36.056631666769583</v>
      </c>
      <c r="D39" s="231">
        <v>33.964484218273412</v>
      </c>
      <c r="E39" s="231">
        <v>31.68125034577789</v>
      </c>
      <c r="F39" s="231">
        <v>25.4298217851562</v>
      </c>
      <c r="G39" s="231">
        <v>24.747454942882349</v>
      </c>
      <c r="H39" s="231">
        <v>22.37555953429489</v>
      </c>
      <c r="I39" s="231">
        <v>12.57477907163217</v>
      </c>
      <c r="J39" s="231">
        <v>12.808492352275019</v>
      </c>
      <c r="K39" s="231">
        <v>10.844613574227759</v>
      </c>
      <c r="L39" s="231">
        <v>15.681102986826779</v>
      </c>
      <c r="M39" s="231">
        <v>16.366267878314972</v>
      </c>
      <c r="N39" s="231">
        <v>15.971523278574519</v>
      </c>
      <c r="O39" s="231">
        <v>14.85920618260427</v>
      </c>
      <c r="P39" s="231">
        <v>12.875844438566849</v>
      </c>
      <c r="Q39" s="231">
        <v>10.28329884222221</v>
      </c>
      <c r="R39" s="231">
        <v>7.5770649970106572</v>
      </c>
      <c r="S39" s="231">
        <v>7.6528841632295004</v>
      </c>
      <c r="T39" s="231">
        <v>5.0883493317520214</v>
      </c>
      <c r="U39" s="231">
        <v>5.0572520405114298</v>
      </c>
      <c r="V39" s="231">
        <v>6.4216997183218334</v>
      </c>
      <c r="W39" s="231">
        <v>5.0698662087433899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14.6382462342747</v>
      </c>
      <c r="C41" s="231">
        <v>13.93547173281314</v>
      </c>
      <c r="D41" s="231">
        <v>14.261810472099111</v>
      </c>
      <c r="E41" s="231">
        <v>13.8459342759077</v>
      </c>
      <c r="F41" s="231">
        <v>13.25864835468807</v>
      </c>
      <c r="G41" s="231">
        <v>9.0644165525078915</v>
      </c>
      <c r="H41" s="231">
        <v>10.2814691787823</v>
      </c>
      <c r="I41" s="231">
        <v>6.8557159793612437</v>
      </c>
      <c r="J41" s="231">
        <v>6.440274923233356</v>
      </c>
      <c r="K41" s="231">
        <v>6.1309841560041534</v>
      </c>
      <c r="L41" s="231">
        <v>8.0489621300782623</v>
      </c>
      <c r="M41" s="231">
        <v>9.8861130149945975</v>
      </c>
      <c r="N41" s="231">
        <v>12.68512722027463</v>
      </c>
      <c r="O41" s="231">
        <v>10.273639609014641</v>
      </c>
      <c r="P41" s="231">
        <v>8.2848657053185928</v>
      </c>
      <c r="Q41" s="231">
        <v>7.9707394522722046</v>
      </c>
      <c r="R41" s="231">
        <v>6.8446525036838306</v>
      </c>
      <c r="S41" s="231">
        <v>7.6567401645042619</v>
      </c>
      <c r="T41" s="231">
        <v>7.4520631935463353</v>
      </c>
      <c r="U41" s="231">
        <v>7.3194215432287928</v>
      </c>
      <c r="V41" s="231">
        <v>7.6800355579695729</v>
      </c>
      <c r="W41" s="231">
        <v>10.56613724426481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7.6324551206159823</v>
      </c>
      <c r="C43" s="231">
        <v>6.598630368251718</v>
      </c>
      <c r="D43" s="231">
        <v>5.4988454428874878</v>
      </c>
      <c r="E43" s="231">
        <v>6.0047512595903161</v>
      </c>
      <c r="F43" s="231">
        <v>6.4446969032986381</v>
      </c>
      <c r="G43" s="231">
        <v>5.5428716808434411</v>
      </c>
      <c r="H43" s="231">
        <v>7.6984152936120633</v>
      </c>
      <c r="I43" s="231">
        <v>6.1367507894610878</v>
      </c>
      <c r="J43" s="231">
        <v>5.828804675614033</v>
      </c>
      <c r="K43" s="231">
        <v>5.0589789830691174</v>
      </c>
      <c r="L43" s="231">
        <v>4.9710056910726479</v>
      </c>
      <c r="M43" s="231">
        <v>5.7408313836499199</v>
      </c>
      <c r="N43" s="231">
        <v>5.3889382158369754</v>
      </c>
      <c r="O43" s="231">
        <v>4.9710056911082914</v>
      </c>
      <c r="P43" s="231">
        <v>6.3347104923457191</v>
      </c>
      <c r="Q43" s="231">
        <v>2.749422721441471</v>
      </c>
      <c r="R43" s="231">
        <v>2.9914086622299529</v>
      </c>
      <c r="S43" s="231">
        <v>6.1367507894666824</v>
      </c>
      <c r="T43" s="231">
        <v>6.9945497740097924</v>
      </c>
      <c r="U43" s="231">
        <v>9.1061463327528696</v>
      </c>
      <c r="V43" s="231">
        <v>9.1941196247035872</v>
      </c>
      <c r="W43" s="231">
        <v>9.6559992034894222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112.7710704719281</v>
      </c>
      <c r="J44" s="231">
        <v>112.44111123842799</v>
      </c>
      <c r="K44" s="231">
        <v>156.01425899299491</v>
      </c>
      <c r="L44" s="231">
        <v>153.59471631939249</v>
      </c>
      <c r="M44" s="231">
        <v>130.56543061179491</v>
      </c>
      <c r="N44" s="231">
        <v>119.7656202458772</v>
      </c>
      <c r="O44" s="231">
        <v>128.8058064057162</v>
      </c>
      <c r="P44" s="231">
        <v>136.0423421204689</v>
      </c>
      <c r="Q44" s="231">
        <v>155.00244735964739</v>
      </c>
      <c r="R44" s="231">
        <v>173.610659429805</v>
      </c>
      <c r="S44" s="231">
        <v>152.51694451419951</v>
      </c>
      <c r="T44" s="231">
        <v>163.0747689400996</v>
      </c>
      <c r="U44" s="231">
        <v>154.91447406772221</v>
      </c>
      <c r="V44" s="231">
        <v>147.17203253602119</v>
      </c>
      <c r="W44" s="231">
        <v>163.07476894009599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23.635165318418998</v>
      </c>
      <c r="C45" s="263">
        <f t="shared" si="2"/>
        <v>21.890331764547991</v>
      </c>
      <c r="D45" s="263">
        <f t="shared" si="2"/>
        <v>21.012062466064766</v>
      </c>
      <c r="E45" s="263">
        <f t="shared" si="2"/>
        <v>20.091391195931458</v>
      </c>
      <c r="F45" s="263">
        <f t="shared" si="2"/>
        <v>18.553920371484683</v>
      </c>
      <c r="G45" s="263">
        <f t="shared" si="2"/>
        <v>17.418800847399133</v>
      </c>
      <c r="H45" s="263">
        <f t="shared" si="2"/>
        <v>18.177088605003824</v>
      </c>
      <c r="I45" s="263">
        <f t="shared" si="2"/>
        <v>30.664138079234789</v>
      </c>
      <c r="J45" s="263">
        <f t="shared" si="2"/>
        <v>29.956820246530288</v>
      </c>
      <c r="K45" s="263">
        <f t="shared" si="2"/>
        <v>38.02205699265636</v>
      </c>
      <c r="L45" s="263">
        <f t="shared" si="2"/>
        <v>38.794890555123303</v>
      </c>
      <c r="M45" s="263">
        <f t="shared" si="2"/>
        <v>36.521052474178482</v>
      </c>
      <c r="N45" s="263">
        <f t="shared" si="2"/>
        <v>34.788144842424124</v>
      </c>
      <c r="O45" s="263">
        <f t="shared" si="2"/>
        <v>34.698622451430708</v>
      </c>
      <c r="P45" s="263">
        <f t="shared" si="2"/>
        <v>35.677542525354731</v>
      </c>
      <c r="Q45" s="263">
        <f t="shared" si="2"/>
        <v>34.843802938876074</v>
      </c>
      <c r="R45" s="263">
        <f t="shared" si="2"/>
        <v>36.360865937838803</v>
      </c>
      <c r="S45" s="263">
        <f t="shared" si="2"/>
        <v>36.224988413466818</v>
      </c>
      <c r="T45" s="263">
        <f t="shared" si="2"/>
        <v>36.587642045403186</v>
      </c>
      <c r="U45" s="263">
        <f t="shared" si="2"/>
        <v>35.027740663259884</v>
      </c>
      <c r="V45" s="263">
        <f t="shared" si="2"/>
        <v>35.048098002718312</v>
      </c>
      <c r="W45" s="263">
        <f t="shared" si="2"/>
        <v>37.019993604956454</v>
      </c>
      <c r="DA45" s="70"/>
    </row>
    <row r="46" spans="1:105" ht="12" customHeight="1" x14ac:dyDescent="0.25">
      <c r="A46" s="165" t="s">
        <v>2186</v>
      </c>
      <c r="B46" s="348">
        <v>9.4955678323855803</v>
      </c>
      <c r="C46" s="348">
        <v>8.6021575953950897</v>
      </c>
      <c r="D46" s="348">
        <v>8.0835905647263235</v>
      </c>
      <c r="E46" s="348">
        <v>7.6338776564111104</v>
      </c>
      <c r="F46" s="348">
        <v>6.932046813070869</v>
      </c>
      <c r="G46" s="348">
        <v>6.4025686082552671</v>
      </c>
      <c r="H46" s="348">
        <v>6.5766522812650736</v>
      </c>
      <c r="I46" s="348">
        <v>12.62276377257483</v>
      </c>
      <c r="J46" s="348">
        <v>12.61502089793307</v>
      </c>
      <c r="K46" s="348">
        <v>15.45690446891167</v>
      </c>
      <c r="L46" s="348">
        <v>16.21757437495997</v>
      </c>
      <c r="M46" s="348">
        <v>15.289882836145839</v>
      </c>
      <c r="N46" s="348">
        <v>14.577089335061411</v>
      </c>
      <c r="O46" s="348">
        <v>14.29516893286034</v>
      </c>
      <c r="P46" s="348">
        <v>14.549354390150031</v>
      </c>
      <c r="Q46" s="348">
        <v>14.00584273821379</v>
      </c>
      <c r="R46" s="348">
        <v>14.47490452207628</v>
      </c>
      <c r="S46" s="348">
        <v>14.36002559608553</v>
      </c>
      <c r="T46" s="348">
        <v>14.14869093286892</v>
      </c>
      <c r="U46" s="348">
        <v>13.529153336789211</v>
      </c>
      <c r="V46" s="348">
        <v>13.56611198965267</v>
      </c>
      <c r="W46" s="348">
        <v>14.014242324402669</v>
      </c>
      <c r="DA46" s="167" t="s">
        <v>2187</v>
      </c>
    </row>
    <row r="47" spans="1:105" ht="12" customHeight="1" x14ac:dyDescent="0.25">
      <c r="A47" s="59" t="s">
        <v>30</v>
      </c>
      <c r="B47" s="232">
        <v>1.932793446770402</v>
      </c>
      <c r="C47" s="232">
        <v>1.940317408257366</v>
      </c>
      <c r="D47" s="232">
        <v>1.6154197586335091</v>
      </c>
      <c r="E47" s="232">
        <v>1.046810173504418</v>
      </c>
      <c r="F47" s="232">
        <v>0.98355742718676631</v>
      </c>
      <c r="G47" s="232">
        <v>0.99667965995829577</v>
      </c>
      <c r="H47" s="232">
        <v>0.96320509311277669</v>
      </c>
      <c r="I47" s="232">
        <v>1.860783112472969</v>
      </c>
      <c r="J47" s="232">
        <v>1.639329776305037</v>
      </c>
      <c r="K47" s="232">
        <v>4.5125943174886736</v>
      </c>
      <c r="L47" s="232">
        <v>4.9015790682928806</v>
      </c>
      <c r="M47" s="232">
        <v>4.8317218314977008</v>
      </c>
      <c r="N47" s="232">
        <v>3.9421330000761698</v>
      </c>
      <c r="O47" s="232">
        <v>3.726636493021787</v>
      </c>
      <c r="P47" s="232">
        <v>4.2286713008617642</v>
      </c>
      <c r="Q47" s="232">
        <v>2.2868437915892632</v>
      </c>
      <c r="R47" s="232">
        <v>2.9761543484368409</v>
      </c>
      <c r="S47" s="232">
        <v>2.2115569463450768</v>
      </c>
      <c r="T47" s="232">
        <v>2.9599146934338791</v>
      </c>
      <c r="U47" s="232">
        <v>3.2506949687067368</v>
      </c>
      <c r="V47" s="232">
        <v>1.3610339183509119</v>
      </c>
      <c r="W47" s="232">
        <v>0.93171738451629516</v>
      </c>
      <c r="DA47" s="71" t="s">
        <v>2188</v>
      </c>
    </row>
    <row r="48" spans="1:105" ht="12" customHeight="1" x14ac:dyDescent="0.25">
      <c r="A48" s="59" t="s">
        <v>33</v>
      </c>
      <c r="B48" s="232">
        <v>0.55845662930424922</v>
      </c>
      <c r="C48" s="232">
        <v>0.56178520488989869</v>
      </c>
      <c r="D48" s="232">
        <v>0.48183006172539161</v>
      </c>
      <c r="E48" s="232">
        <v>0.48750685472263389</v>
      </c>
      <c r="F48" s="232">
        <v>0.33010751050872672</v>
      </c>
      <c r="G48" s="232">
        <v>0.32987457516676127</v>
      </c>
      <c r="H48" s="232">
        <v>0.50854555419726855</v>
      </c>
      <c r="I48" s="232">
        <v>1.2267343490781439</v>
      </c>
      <c r="J48" s="232">
        <v>1.488881813960981</v>
      </c>
      <c r="K48" s="232">
        <v>1.804906461071027</v>
      </c>
      <c r="L48" s="232">
        <v>1.756922137047052</v>
      </c>
      <c r="M48" s="232">
        <v>1.613826756340965</v>
      </c>
      <c r="N48" s="232">
        <v>1.2443833340573669</v>
      </c>
      <c r="O48" s="232">
        <v>1.3962910574806029</v>
      </c>
      <c r="P48" s="232">
        <v>1.493680583742842</v>
      </c>
      <c r="Q48" s="232">
        <v>2.6802714395412019</v>
      </c>
      <c r="R48" s="232">
        <v>3.2404378158907319</v>
      </c>
      <c r="S48" s="232">
        <v>4.5395580698797637</v>
      </c>
      <c r="T48" s="232">
        <v>3.438146821923219</v>
      </c>
      <c r="U48" s="232">
        <v>2.947245662036682</v>
      </c>
      <c r="V48" s="232">
        <v>3.7537933067394311</v>
      </c>
      <c r="W48" s="232">
        <v>3.3937065234371002</v>
      </c>
      <c r="DA48" s="71" t="s">
        <v>2189</v>
      </c>
    </row>
    <row r="49" spans="1:105" ht="12" customHeight="1" x14ac:dyDescent="0.25">
      <c r="A49" s="59" t="s">
        <v>160</v>
      </c>
      <c r="B49" s="232">
        <v>2.118637706519749</v>
      </c>
      <c r="C49" s="232">
        <v>1.546526272617021</v>
      </c>
      <c r="D49" s="232">
        <v>1.624496929842244</v>
      </c>
      <c r="E49" s="232">
        <v>1.944684196659793</v>
      </c>
      <c r="F49" s="232">
        <v>2.0441238361086431</v>
      </c>
      <c r="G49" s="232">
        <v>1.968649232331309</v>
      </c>
      <c r="H49" s="232">
        <v>2.0235610366393622</v>
      </c>
      <c r="I49" s="232">
        <v>4.7172461804609638</v>
      </c>
      <c r="J49" s="232">
        <v>4.8609156206386448</v>
      </c>
      <c r="K49" s="232">
        <v>4.1327389802011938</v>
      </c>
      <c r="L49" s="232">
        <v>3.4341221135191171</v>
      </c>
      <c r="M49" s="232">
        <v>2.8783388039936759</v>
      </c>
      <c r="N49" s="232">
        <v>3.1976146016885512</v>
      </c>
      <c r="O49" s="232">
        <v>2.99385759658843</v>
      </c>
      <c r="P49" s="232">
        <v>3.2075362137126961</v>
      </c>
      <c r="Q49" s="232">
        <v>2.8180833369758931</v>
      </c>
      <c r="R49" s="232">
        <v>2.4627643080049371</v>
      </c>
      <c r="S49" s="232">
        <v>2.4581969226898961</v>
      </c>
      <c r="T49" s="232">
        <v>2.6319255125750729</v>
      </c>
      <c r="U49" s="232">
        <v>2.1818135603200481</v>
      </c>
      <c r="V49" s="232">
        <v>3.1766498456676842</v>
      </c>
      <c r="W49" s="232">
        <v>2.8392041075552972</v>
      </c>
      <c r="DA49" s="71" t="s">
        <v>2190</v>
      </c>
    </row>
    <row r="50" spans="1:105" ht="12" customHeight="1" x14ac:dyDescent="0.25">
      <c r="A50" s="59" t="s">
        <v>70</v>
      </c>
      <c r="B50" s="232">
        <v>3.5486455208624039</v>
      </c>
      <c r="C50" s="232">
        <v>3.2842168323045371</v>
      </c>
      <c r="D50" s="232">
        <v>3.0719294598966762</v>
      </c>
      <c r="E50" s="232">
        <v>2.8912765302028691</v>
      </c>
      <c r="F50" s="232">
        <v>2.3493496802580141</v>
      </c>
      <c r="G50" s="232">
        <v>2.2743307427832908</v>
      </c>
      <c r="H50" s="232">
        <v>2.1112367749815348</v>
      </c>
      <c r="I50" s="232">
        <v>3.118051652823127</v>
      </c>
      <c r="J50" s="232">
        <v>3.0781568016633321</v>
      </c>
      <c r="K50" s="232">
        <v>3.1984348910797631</v>
      </c>
      <c r="L50" s="232">
        <v>4.0474388850947474</v>
      </c>
      <c r="M50" s="232">
        <v>3.7193228301561501</v>
      </c>
      <c r="N50" s="232">
        <v>3.4515889859726161</v>
      </c>
      <c r="O50" s="232">
        <v>3.6528246466471792</v>
      </c>
      <c r="P50" s="232">
        <v>3.4193263510258891</v>
      </c>
      <c r="Q50" s="232">
        <v>3.5043611698588188</v>
      </c>
      <c r="R50" s="232">
        <v>3.044938597923045</v>
      </c>
      <c r="S50" s="232">
        <v>2.574708179147541</v>
      </c>
      <c r="T50" s="232">
        <v>2.0769455184650472</v>
      </c>
      <c r="U50" s="232">
        <v>2.1041040761826002</v>
      </c>
      <c r="V50" s="232">
        <v>2.4019825155747929</v>
      </c>
      <c r="W50" s="232">
        <v>2.2209401674764759</v>
      </c>
      <c r="DA50" s="71" t="s">
        <v>2191</v>
      </c>
    </row>
    <row r="51" spans="1:105" ht="12" customHeight="1" x14ac:dyDescent="0.25">
      <c r="A51" s="59" t="s">
        <v>162</v>
      </c>
      <c r="B51" s="232">
        <v>1.3370345289287751</v>
      </c>
      <c r="C51" s="232">
        <v>1.269311877326267</v>
      </c>
      <c r="D51" s="232">
        <v>1.289914354628505</v>
      </c>
      <c r="E51" s="232">
        <v>1.2635999013213961</v>
      </c>
      <c r="F51" s="232">
        <v>1.2249083590087191</v>
      </c>
      <c r="G51" s="232">
        <v>0.8330343980156103</v>
      </c>
      <c r="H51" s="232">
        <v>0.97010382233413084</v>
      </c>
      <c r="I51" s="232">
        <v>1.699948477739629</v>
      </c>
      <c r="J51" s="232">
        <v>1.547736885365077</v>
      </c>
      <c r="K51" s="232">
        <v>1.8082298190710111</v>
      </c>
      <c r="L51" s="232">
        <v>2.077512171006167</v>
      </c>
      <c r="M51" s="232">
        <v>2.246672614157343</v>
      </c>
      <c r="N51" s="232">
        <v>2.7413694132667041</v>
      </c>
      <c r="O51" s="232">
        <v>2.5255591391223389</v>
      </c>
      <c r="P51" s="232">
        <v>2.2001399408068409</v>
      </c>
      <c r="Q51" s="232">
        <v>2.7162830002486151</v>
      </c>
      <c r="R51" s="232">
        <v>2.750609451820726</v>
      </c>
      <c r="S51" s="232">
        <v>2.576005478023256</v>
      </c>
      <c r="T51" s="232">
        <v>3.0417583864717019</v>
      </c>
      <c r="U51" s="232">
        <v>3.0452950695431391</v>
      </c>
      <c r="V51" s="232">
        <v>2.8726524033198499</v>
      </c>
      <c r="W51" s="232">
        <v>4.6286741414175028</v>
      </c>
      <c r="DA51" s="71" t="s">
        <v>2192</v>
      </c>
    </row>
    <row r="52" spans="1:105" ht="12" customHeight="1" x14ac:dyDescent="0.25">
      <c r="A52" s="165" t="s">
        <v>2193</v>
      </c>
      <c r="B52" s="348">
        <v>8.0648977831847599</v>
      </c>
      <c r="C52" s="348">
        <v>7.3022198204408859</v>
      </c>
      <c r="D52" s="348">
        <v>6.8566414377194702</v>
      </c>
      <c r="E52" s="348">
        <v>6.4793105773473911</v>
      </c>
      <c r="F52" s="348">
        <v>5.8885207167491567</v>
      </c>
      <c r="G52" s="348">
        <v>5.4355264806426584</v>
      </c>
      <c r="H52" s="348">
        <v>5.5937524986290992</v>
      </c>
      <c r="I52" s="348">
        <v>12.272606544141979</v>
      </c>
      <c r="J52" s="348">
        <v>12.341123203328911</v>
      </c>
      <c r="K52" s="348">
        <v>15.428478388931079</v>
      </c>
      <c r="L52" s="348">
        <v>16.00060993280843</v>
      </c>
      <c r="M52" s="348">
        <v>14.713391466600839</v>
      </c>
      <c r="N52" s="348">
        <v>13.91987142067155</v>
      </c>
      <c r="O52" s="348">
        <v>13.87077064727438</v>
      </c>
      <c r="P52" s="348">
        <v>14.24922131498583</v>
      </c>
      <c r="Q52" s="348">
        <v>14.37112737611058</v>
      </c>
      <c r="R52" s="348">
        <v>15.36633922964821</v>
      </c>
      <c r="S52" s="348">
        <v>14.550750720243229</v>
      </c>
      <c r="T52" s="348">
        <v>14.796184780519789</v>
      </c>
      <c r="U52" s="348">
        <v>14.20397678897025</v>
      </c>
      <c r="V52" s="348">
        <v>13.921901259427919</v>
      </c>
      <c r="W52" s="348">
        <v>14.79541886540377</v>
      </c>
      <c r="DA52" s="167" t="s">
        <v>2194</v>
      </c>
    </row>
    <row r="53" spans="1:105" ht="12" customHeight="1" x14ac:dyDescent="0.25">
      <c r="A53" s="64" t="s">
        <v>30</v>
      </c>
      <c r="B53" s="231">
        <v>1.5293077328160829</v>
      </c>
      <c r="C53" s="231">
        <v>1.539533437112345</v>
      </c>
      <c r="D53" s="231">
        <v>1.290809610946654</v>
      </c>
      <c r="E53" s="231">
        <v>0.82897919665025332</v>
      </c>
      <c r="F53" s="231">
        <v>0.76941100032097931</v>
      </c>
      <c r="G53" s="231">
        <v>0.78378244233471162</v>
      </c>
      <c r="H53" s="231">
        <v>0.73776618771539582</v>
      </c>
      <c r="I53" s="231">
        <v>0.54234523532482948</v>
      </c>
      <c r="J53" s="231">
        <v>0.49298830460779108</v>
      </c>
      <c r="K53" s="231">
        <v>1.1057727265046999</v>
      </c>
      <c r="L53" s="231">
        <v>1.3724462183066679</v>
      </c>
      <c r="M53" s="231">
        <v>1.5365642254610301</v>
      </c>
      <c r="N53" s="231">
        <v>1.3183221579441711</v>
      </c>
      <c r="O53" s="231">
        <v>1.095586902600201</v>
      </c>
      <c r="P53" s="231">
        <v>1.1508059827373409</v>
      </c>
      <c r="Q53" s="231">
        <v>0.48497919960613578</v>
      </c>
      <c r="R53" s="231">
        <v>0.53523060503302289</v>
      </c>
      <c r="S53" s="231">
        <v>0.47507072461971778</v>
      </c>
      <c r="T53" s="231">
        <v>0.52407570156784111</v>
      </c>
      <c r="U53" s="231">
        <v>0.5646594678565855</v>
      </c>
      <c r="V53" s="231">
        <v>0.26297357798199672</v>
      </c>
      <c r="W53" s="231">
        <v>0.1537116744868792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0.441874450197702</v>
      </c>
      <c r="C55" s="231">
        <v>0.44574516711664153</v>
      </c>
      <c r="D55" s="231">
        <v>0.38500883203525149</v>
      </c>
      <c r="E55" s="231">
        <v>0.38606143789808572</v>
      </c>
      <c r="F55" s="231">
        <v>0.25823438759489759</v>
      </c>
      <c r="G55" s="231">
        <v>0.25941123369483449</v>
      </c>
      <c r="H55" s="231">
        <v>0.3895200694872189</v>
      </c>
      <c r="I55" s="231">
        <v>0.35754490932994332</v>
      </c>
      <c r="J55" s="231">
        <v>0.44774476242382222</v>
      </c>
      <c r="K55" s="231">
        <v>0.44227692500733401</v>
      </c>
      <c r="L55" s="231">
        <v>0.49193966051623778</v>
      </c>
      <c r="M55" s="231">
        <v>0.51322252115591849</v>
      </c>
      <c r="N55" s="231">
        <v>0.4161447932458322</v>
      </c>
      <c r="O55" s="231">
        <v>0.41049300023172153</v>
      </c>
      <c r="P55" s="231">
        <v>0.40649566489586508</v>
      </c>
      <c r="Q55" s="231">
        <v>0.56841481794981574</v>
      </c>
      <c r="R55" s="231">
        <v>0.58275925564211073</v>
      </c>
      <c r="S55" s="231">
        <v>0.97515514817521876</v>
      </c>
      <c r="T55" s="231">
        <v>0.60875038452621</v>
      </c>
      <c r="U55" s="231">
        <v>0.51194903957117432</v>
      </c>
      <c r="V55" s="231">
        <v>0.72529306108271785</v>
      </c>
      <c r="W55" s="231">
        <v>0.55988255784813989</v>
      </c>
      <c r="DA55" s="73" t="s">
        <v>2197</v>
      </c>
    </row>
    <row r="56" spans="1:105" ht="12" customHeight="1" x14ac:dyDescent="0.25">
      <c r="A56" s="64" t="s">
        <v>160</v>
      </c>
      <c r="B56" s="231">
        <v>1.6763555531659819</v>
      </c>
      <c r="C56" s="231">
        <v>1.227082176315154</v>
      </c>
      <c r="D56" s="231">
        <v>1.298062772098004</v>
      </c>
      <c r="E56" s="231">
        <v>1.5400144017406929</v>
      </c>
      <c r="F56" s="231">
        <v>1.599064093307546</v>
      </c>
      <c r="G56" s="231">
        <v>1.548133031511401</v>
      </c>
      <c r="H56" s="231">
        <v>1.5499449933203771</v>
      </c>
      <c r="I56" s="231">
        <v>1.374892093913723</v>
      </c>
      <c r="J56" s="231">
        <v>1.4618013930433671</v>
      </c>
      <c r="K56" s="231">
        <v>1.0126924178312859</v>
      </c>
      <c r="L56" s="231">
        <v>0.96155704972522416</v>
      </c>
      <c r="M56" s="231">
        <v>0.91535742106288431</v>
      </c>
      <c r="N56" s="231">
        <v>1.0693414407607229</v>
      </c>
      <c r="O56" s="231">
        <v>0.88015860339862351</v>
      </c>
      <c r="P56" s="231">
        <v>0.87291056740092421</v>
      </c>
      <c r="Q56" s="231">
        <v>0.59764108340786493</v>
      </c>
      <c r="R56" s="231">
        <v>0.44290271145363969</v>
      </c>
      <c r="S56" s="231">
        <v>0.52805214681459589</v>
      </c>
      <c r="T56" s="231">
        <v>0.46600269005620681</v>
      </c>
      <c r="U56" s="231">
        <v>0.37899024540673348</v>
      </c>
      <c r="V56" s="231">
        <v>0.61377968957846762</v>
      </c>
      <c r="W56" s="231">
        <v>0.46840257017305642</v>
      </c>
      <c r="DA56" s="73" t="s">
        <v>2198</v>
      </c>
    </row>
    <row r="57" spans="1:105" ht="12" customHeight="1" x14ac:dyDescent="0.25">
      <c r="A57" s="64" t="s">
        <v>70</v>
      </c>
      <c r="B57" s="231">
        <v>2.807838077651919</v>
      </c>
      <c r="C57" s="231">
        <v>2.605842532022145</v>
      </c>
      <c r="D57" s="231">
        <v>2.4546413090422021</v>
      </c>
      <c r="E57" s="231">
        <v>2.2896301124753911</v>
      </c>
      <c r="F57" s="231">
        <v>1.8378342104144849</v>
      </c>
      <c r="G57" s="231">
        <v>1.7885189954916869</v>
      </c>
      <c r="H57" s="231">
        <v>1.61710015652949</v>
      </c>
      <c r="I57" s="231">
        <v>0.90878966284142748</v>
      </c>
      <c r="J57" s="231">
        <v>0.92568031454250821</v>
      </c>
      <c r="K57" s="231">
        <v>0.78374917425000923</v>
      </c>
      <c r="L57" s="231">
        <v>1.1332862561799499</v>
      </c>
      <c r="M57" s="231">
        <v>1.182803688429001</v>
      </c>
      <c r="N57" s="231">
        <v>1.1542751703800529</v>
      </c>
      <c r="O57" s="231">
        <v>1.073887095737851</v>
      </c>
      <c r="P57" s="231">
        <v>0.93054790541182997</v>
      </c>
      <c r="Q57" s="231">
        <v>0.74318249525379221</v>
      </c>
      <c r="R57" s="231">
        <v>0.54760074151085003</v>
      </c>
      <c r="S57" s="231">
        <v>0.55308025523530058</v>
      </c>
      <c r="T57" s="231">
        <v>0.36773920617454708</v>
      </c>
      <c r="U57" s="231">
        <v>0.36549177926860849</v>
      </c>
      <c r="V57" s="231">
        <v>0.4641015391712241</v>
      </c>
      <c r="W57" s="231">
        <v>0.3664034156185787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1.0579181378897651</v>
      </c>
      <c r="C59" s="231">
        <v>1.0071280445928099</v>
      </c>
      <c r="D59" s="231">
        <v>1.0307128146439071</v>
      </c>
      <c r="E59" s="231">
        <v>1.0006570986772401</v>
      </c>
      <c r="F59" s="231">
        <v>0.95821346039967048</v>
      </c>
      <c r="G59" s="231">
        <v>0.65509286609984752</v>
      </c>
      <c r="H59" s="231">
        <v>0.7430502639667691</v>
      </c>
      <c r="I59" s="231">
        <v>0.49546825259742738</v>
      </c>
      <c r="J59" s="231">
        <v>0.46544398456231961</v>
      </c>
      <c r="K59" s="231">
        <v>0.44309128552331262</v>
      </c>
      <c r="L59" s="231">
        <v>0.58170513682573954</v>
      </c>
      <c r="M59" s="231">
        <v>0.71447754767933558</v>
      </c>
      <c r="N59" s="231">
        <v>0.91676461462616221</v>
      </c>
      <c r="O59" s="231">
        <v>0.74248441449706426</v>
      </c>
      <c r="P59" s="231">
        <v>0.59875408292526899</v>
      </c>
      <c r="Q59" s="231">
        <v>0.57605191933500144</v>
      </c>
      <c r="R59" s="231">
        <v>0.49466868607832942</v>
      </c>
      <c r="S59" s="231">
        <v>0.55335893163020522</v>
      </c>
      <c r="T59" s="231">
        <v>0.53856675799688247</v>
      </c>
      <c r="U59" s="231">
        <v>0.52898063644483473</v>
      </c>
      <c r="V59" s="231">
        <v>0.55504250894416818</v>
      </c>
      <c r="W59" s="231">
        <v>0.76362346002674508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0.55160383146330794</v>
      </c>
      <c r="C61" s="231">
        <v>0.4768884632817903</v>
      </c>
      <c r="D61" s="231">
        <v>0.39740609895345108</v>
      </c>
      <c r="E61" s="231">
        <v>0.43396832990572848</v>
      </c>
      <c r="F61" s="231">
        <v>0.46576356471157909</v>
      </c>
      <c r="G61" s="231">
        <v>0.40058791151017642</v>
      </c>
      <c r="H61" s="231">
        <v>0.55637082760984868</v>
      </c>
      <c r="I61" s="231">
        <v>0.44350804488307599</v>
      </c>
      <c r="J61" s="231">
        <v>0.42125252505388611</v>
      </c>
      <c r="K61" s="231">
        <v>0.36561658683268622</v>
      </c>
      <c r="L61" s="231">
        <v>0.35925868440616299</v>
      </c>
      <c r="M61" s="231">
        <v>0.41489462262970128</v>
      </c>
      <c r="N61" s="231">
        <v>0.38946301293610708</v>
      </c>
      <c r="O61" s="231">
        <v>0.35925868440873909</v>
      </c>
      <c r="P61" s="231">
        <v>0.45781475600824878</v>
      </c>
      <c r="Q61" s="231">
        <v>0.1987030494765612</v>
      </c>
      <c r="R61" s="231">
        <v>0.21619157315469431</v>
      </c>
      <c r="S61" s="231">
        <v>0.44350804488348022</v>
      </c>
      <c r="T61" s="231">
        <v>0.5055018855313278</v>
      </c>
      <c r="U61" s="231">
        <v>0.65810871176228425</v>
      </c>
      <c r="V61" s="231">
        <v>0.66446661418550079</v>
      </c>
      <c r="W61" s="231">
        <v>0.69784703258386815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8.1500583452515531</v>
      </c>
      <c r="J62" s="231">
        <v>8.1262119190952173</v>
      </c>
      <c r="K62" s="231">
        <v>11.27527927298175</v>
      </c>
      <c r="L62" s="231">
        <v>11.100416926848441</v>
      </c>
      <c r="M62" s="231">
        <v>9.4360714401829675</v>
      </c>
      <c r="N62" s="231">
        <v>8.6555602307784998</v>
      </c>
      <c r="O62" s="231">
        <v>9.3089019464001801</v>
      </c>
      <c r="P62" s="231">
        <v>9.8318923556063496</v>
      </c>
      <c r="Q62" s="231">
        <v>11.20215481108141</v>
      </c>
      <c r="R62" s="231">
        <v>12.54698565677556</v>
      </c>
      <c r="S62" s="231">
        <v>11.022525468884711</v>
      </c>
      <c r="T62" s="231">
        <v>11.78554815466677</v>
      </c>
      <c r="U62" s="231">
        <v>11.19579690866003</v>
      </c>
      <c r="V62" s="231">
        <v>10.636244268483839</v>
      </c>
      <c r="W62" s="231">
        <v>11.7855481546665</v>
      </c>
      <c r="DA62" s="73" t="s">
        <v>2204</v>
      </c>
    </row>
    <row r="63" spans="1:105" ht="12" customHeight="1" x14ac:dyDescent="0.25">
      <c r="A63" s="166" t="s">
        <v>2205</v>
      </c>
      <c r="B63" s="349">
        <v>1.7866763831907819</v>
      </c>
      <c r="C63" s="349">
        <v>1.760574808444709</v>
      </c>
      <c r="D63" s="349">
        <v>1.785832489299698</v>
      </c>
      <c r="E63" s="349">
        <v>1.7582949888743979</v>
      </c>
      <c r="F63" s="349">
        <v>1.6862802475484291</v>
      </c>
      <c r="G63" s="349">
        <v>1.6413840466180021</v>
      </c>
      <c r="H63" s="349">
        <v>1.766671713267544</v>
      </c>
      <c r="I63" s="349">
        <v>1.6966964007405829</v>
      </c>
      <c r="J63" s="349">
        <v>1.470787101549502</v>
      </c>
      <c r="K63" s="349">
        <v>2.0990218043569442</v>
      </c>
      <c r="L63" s="349">
        <v>1.934325366869089</v>
      </c>
      <c r="M63" s="349">
        <v>1.916993579832883</v>
      </c>
      <c r="N63" s="349">
        <v>1.85034826079152</v>
      </c>
      <c r="O63" s="349">
        <v>1.921377315087057</v>
      </c>
      <c r="P63" s="349">
        <v>2.02322553535849</v>
      </c>
      <c r="Q63" s="349">
        <v>1.902009654279913</v>
      </c>
      <c r="R63" s="349">
        <v>1.9175359370924441</v>
      </c>
      <c r="S63" s="349">
        <v>2.151238852099429</v>
      </c>
      <c r="T63" s="349">
        <v>2.2478724505924932</v>
      </c>
      <c r="U63" s="349">
        <v>2.145473687500123</v>
      </c>
      <c r="V63" s="349">
        <v>2.2235543393052142</v>
      </c>
      <c r="W63" s="349">
        <v>2.414803651514708</v>
      </c>
      <c r="DA63" s="168" t="s">
        <v>2206</v>
      </c>
    </row>
    <row r="64" spans="1:105" ht="12" customHeight="1" x14ac:dyDescent="0.25">
      <c r="A64" s="60" t="s">
        <v>2207</v>
      </c>
      <c r="B64" s="264">
        <v>3.573352766381563</v>
      </c>
      <c r="C64" s="264">
        <v>3.521149616889419</v>
      </c>
      <c r="D64" s="264">
        <v>3.5716649785993959</v>
      </c>
      <c r="E64" s="264">
        <v>3.5165899777487959</v>
      </c>
      <c r="F64" s="264">
        <v>3.3725604950968582</v>
      </c>
      <c r="G64" s="264">
        <v>3.2827680932360042</v>
      </c>
      <c r="H64" s="264">
        <v>3.5333434265350889</v>
      </c>
      <c r="I64" s="264">
        <v>3.3933928014811658</v>
      </c>
      <c r="J64" s="264">
        <v>2.941574203099004</v>
      </c>
      <c r="K64" s="264">
        <v>4.1980436087138866</v>
      </c>
      <c r="L64" s="264">
        <v>3.8686507337381788</v>
      </c>
      <c r="M64" s="264">
        <v>3.8339871596657669</v>
      </c>
      <c r="N64" s="264">
        <v>3.7006965215830392</v>
      </c>
      <c r="O64" s="264">
        <v>3.842754630174114</v>
      </c>
      <c r="P64" s="264">
        <v>4.046451070716981</v>
      </c>
      <c r="Q64" s="264">
        <v>3.8040193085598268</v>
      </c>
      <c r="R64" s="264">
        <v>3.8350718741848882</v>
      </c>
      <c r="S64" s="264">
        <v>4.3024777041988589</v>
      </c>
      <c r="T64" s="264">
        <v>4.4957449011849864</v>
      </c>
      <c r="U64" s="264">
        <v>4.2909473750002469</v>
      </c>
      <c r="V64" s="264">
        <v>4.4471086786104266</v>
      </c>
      <c r="W64" s="264">
        <v>4.829607303029416</v>
      </c>
      <c r="DA64" s="72" t="s">
        <v>2208</v>
      </c>
    </row>
    <row r="65" spans="1:105" ht="12" customHeight="1" x14ac:dyDescent="0.25">
      <c r="A65" s="101" t="s">
        <v>2209</v>
      </c>
      <c r="B65" s="280">
        <v>0.71467055327631268</v>
      </c>
      <c r="C65" s="280">
        <v>0.70422992337788359</v>
      </c>
      <c r="D65" s="280">
        <v>0.71433299571987918</v>
      </c>
      <c r="E65" s="280">
        <v>0.7033179955497596</v>
      </c>
      <c r="F65" s="280">
        <v>0.67451209901937148</v>
      </c>
      <c r="G65" s="280">
        <v>0.65655361864720085</v>
      </c>
      <c r="H65" s="280">
        <v>0.70666868530701787</v>
      </c>
      <c r="I65" s="280">
        <v>0.67867856029623341</v>
      </c>
      <c r="J65" s="280">
        <v>0.58831484061980088</v>
      </c>
      <c r="K65" s="280">
        <v>0.83960872174277723</v>
      </c>
      <c r="L65" s="280">
        <v>0.77373014674763596</v>
      </c>
      <c r="M65" s="280">
        <v>0.76679743193315342</v>
      </c>
      <c r="N65" s="280">
        <v>0.7401393043166079</v>
      </c>
      <c r="O65" s="280">
        <v>0.768550926034823</v>
      </c>
      <c r="P65" s="280">
        <v>0.8092902141433963</v>
      </c>
      <c r="Q65" s="280">
        <v>0.76080386171196523</v>
      </c>
      <c r="R65" s="280">
        <v>0.76701437483697776</v>
      </c>
      <c r="S65" s="280">
        <v>0.86049554083977231</v>
      </c>
      <c r="T65" s="280">
        <v>0.89914898023699719</v>
      </c>
      <c r="U65" s="280">
        <v>0.85818947500004961</v>
      </c>
      <c r="V65" s="280">
        <v>0.88942173572208549</v>
      </c>
      <c r="W65" s="280">
        <v>0.96592146060588324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28.343340944621346</v>
      </c>
      <c r="C66" s="263">
        <f t="shared" si="3"/>
        <v>27.537555847187846</v>
      </c>
      <c r="D66" s="263">
        <f t="shared" si="3"/>
        <v>27.607917113151395</v>
      </c>
      <c r="E66" s="263">
        <f t="shared" si="3"/>
        <v>27.015846171956724</v>
      </c>
      <c r="F66" s="263">
        <f t="shared" si="3"/>
        <v>25.711903748157329</v>
      </c>
      <c r="G66" s="263">
        <f t="shared" si="3"/>
        <v>24.787981324231058</v>
      </c>
      <c r="H66" s="263">
        <f t="shared" si="3"/>
        <v>26.535509888782038</v>
      </c>
      <c r="I66" s="263">
        <f t="shared" si="3"/>
        <v>28.808483214388183</v>
      </c>
      <c r="J66" s="263">
        <f t="shared" si="3"/>
        <v>25.845005211116476</v>
      </c>
      <c r="K66" s="263">
        <f t="shared" si="3"/>
        <v>35.43918092658982</v>
      </c>
      <c r="L66" s="263">
        <f t="shared" si="3"/>
        <v>33.795775932302277</v>
      </c>
      <c r="M66" s="263">
        <f t="shared" si="3"/>
        <v>33.146253605124016</v>
      </c>
      <c r="N66" s="263">
        <f t="shared" si="3"/>
        <v>32.036644013849504</v>
      </c>
      <c r="O66" s="263">
        <f t="shared" si="3"/>
        <v>32.772663004930322</v>
      </c>
      <c r="P66" s="263">
        <f t="shared" si="3"/>
        <v>34.138572968913024</v>
      </c>
      <c r="Q66" s="263">
        <f t="shared" si="3"/>
        <v>32.457367845474529</v>
      </c>
      <c r="R66" s="263">
        <f t="shared" si="3"/>
        <v>32.94372782372723</v>
      </c>
      <c r="S66" s="263">
        <f t="shared" si="3"/>
        <v>35.810843410191964</v>
      </c>
      <c r="T66" s="263">
        <f t="shared" si="3"/>
        <v>37.090340213551343</v>
      </c>
      <c r="U66" s="263">
        <f t="shared" si="3"/>
        <v>35.445981295983366</v>
      </c>
      <c r="V66" s="263">
        <f t="shared" si="3"/>
        <v>36.421180330859485</v>
      </c>
      <c r="W66" s="263">
        <f t="shared" si="3"/>
        <v>39.450699819237009</v>
      </c>
      <c r="DA66" s="70"/>
    </row>
    <row r="67" spans="1:105" ht="12" customHeight="1" x14ac:dyDescent="0.25">
      <c r="A67" s="165" t="s">
        <v>2212</v>
      </c>
      <c r="B67" s="348">
        <v>3.533454034810469</v>
      </c>
      <c r="C67" s="348">
        <v>3.211585901630762</v>
      </c>
      <c r="D67" s="348">
        <v>3.0366250194944371</v>
      </c>
      <c r="E67" s="348">
        <v>2.8746033096203489</v>
      </c>
      <c r="F67" s="348">
        <v>2.6207144094258972</v>
      </c>
      <c r="G67" s="348">
        <v>2.3673779631665521</v>
      </c>
      <c r="H67" s="348">
        <v>2.451878534746629</v>
      </c>
      <c r="I67" s="348">
        <v>4.3789686127959984</v>
      </c>
      <c r="J67" s="348">
        <v>4.3474904888167574</v>
      </c>
      <c r="K67" s="348">
        <v>5.1705792091196168</v>
      </c>
      <c r="L67" s="348">
        <v>5.5663523702868849</v>
      </c>
      <c r="M67" s="348">
        <v>5.3852313144425219</v>
      </c>
      <c r="N67" s="348">
        <v>5.2938679916065867</v>
      </c>
      <c r="O67" s="348">
        <v>5.1132160835199452</v>
      </c>
      <c r="P67" s="348">
        <v>5.0801669833915239</v>
      </c>
      <c r="Q67" s="348">
        <v>4.9561436519996018</v>
      </c>
      <c r="R67" s="348">
        <v>5.0526425475550631</v>
      </c>
      <c r="S67" s="348">
        <v>5.0268849950997447</v>
      </c>
      <c r="T67" s="348">
        <v>5.0004552058849407</v>
      </c>
      <c r="U67" s="348">
        <v>4.8024966501923467</v>
      </c>
      <c r="V67" s="348">
        <v>4.8129860869140799</v>
      </c>
      <c r="W67" s="348">
        <v>5.1848790918587557</v>
      </c>
      <c r="DA67" s="167" t="s">
        <v>2213</v>
      </c>
    </row>
    <row r="68" spans="1:105" ht="12" customHeight="1" x14ac:dyDescent="0.25">
      <c r="A68" s="165" t="s">
        <v>2214</v>
      </c>
      <c r="B68" s="348">
        <v>1.519149720932309</v>
      </c>
      <c r="C68" s="348">
        <v>1.3754873899999449</v>
      </c>
      <c r="D68" s="348">
        <v>1.291555727880676</v>
      </c>
      <c r="E68" s="348">
        <v>1.2204795547357969</v>
      </c>
      <c r="F68" s="348">
        <v>1.1091950380580129</v>
      </c>
      <c r="G68" s="348">
        <v>1.023866483888368</v>
      </c>
      <c r="H68" s="348">
        <v>1.0536708307667</v>
      </c>
      <c r="I68" s="348">
        <v>2.311737520780206</v>
      </c>
      <c r="J68" s="348">
        <v>2.3246437058902099</v>
      </c>
      <c r="K68" s="348">
        <v>2.9061953752003138</v>
      </c>
      <c r="L68" s="348">
        <v>3.013965305902973</v>
      </c>
      <c r="M68" s="348">
        <v>2.7714975615757811</v>
      </c>
      <c r="N68" s="348">
        <v>2.622025641566939</v>
      </c>
      <c r="O68" s="348">
        <v>2.6127767424228749</v>
      </c>
      <c r="P68" s="348">
        <v>2.6840638488061939</v>
      </c>
      <c r="Q68" s="348">
        <v>2.707026763367089</v>
      </c>
      <c r="R68" s="348">
        <v>2.8944904920112959</v>
      </c>
      <c r="S68" s="348">
        <v>2.74086163151396</v>
      </c>
      <c r="T68" s="348">
        <v>2.7870929780480469</v>
      </c>
      <c r="U68" s="348">
        <v>2.6755413342104619</v>
      </c>
      <c r="V68" s="348">
        <v>2.622407993465647</v>
      </c>
      <c r="W68" s="348">
        <v>2.7869487059486331</v>
      </c>
      <c r="DA68" s="167" t="s">
        <v>2215</v>
      </c>
    </row>
    <row r="69" spans="1:105" ht="12" customHeight="1" x14ac:dyDescent="0.25">
      <c r="A69" s="64" t="s">
        <v>30</v>
      </c>
      <c r="B69" s="231">
        <v>0.28806904662463612</v>
      </c>
      <c r="C69" s="231">
        <v>0.28999521807102341</v>
      </c>
      <c r="D69" s="231">
        <v>0.24314419264369119</v>
      </c>
      <c r="E69" s="231">
        <v>0.15615120601722221</v>
      </c>
      <c r="F69" s="231">
        <v>0.14493060393857779</v>
      </c>
      <c r="G69" s="231">
        <v>0.14763768996886539</v>
      </c>
      <c r="H69" s="231">
        <v>0.1389698082123183</v>
      </c>
      <c r="I69" s="231">
        <v>0.1021592133021839</v>
      </c>
      <c r="J69" s="231">
        <v>9.2862062917811058E-2</v>
      </c>
      <c r="K69" s="231">
        <v>0.2082895994524088</v>
      </c>
      <c r="L69" s="231">
        <v>0.25852172533200402</v>
      </c>
      <c r="M69" s="231">
        <v>0.2894359205854572</v>
      </c>
      <c r="N69" s="231">
        <v>0.2483266114687081</v>
      </c>
      <c r="O69" s="231">
        <v>0.20637094010197701</v>
      </c>
      <c r="P69" s="231">
        <v>0.21677231807794781</v>
      </c>
      <c r="Q69" s="231">
        <v>9.1353422640490956E-2</v>
      </c>
      <c r="R69" s="231">
        <v>0.1008190613358603</v>
      </c>
      <c r="S69" s="231">
        <v>8.948700629955901E-2</v>
      </c>
      <c r="T69" s="231">
        <v>9.8717860683139008E-2</v>
      </c>
      <c r="U69" s="231">
        <v>0.1063624482389136</v>
      </c>
      <c r="V69" s="231">
        <v>4.9535189204365032E-2</v>
      </c>
      <c r="W69" s="231">
        <v>2.8953999626337368E-2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8.3233968458292909E-2</v>
      </c>
      <c r="C71" s="231">
        <v>8.3963078570447713E-2</v>
      </c>
      <c r="D71" s="231">
        <v>7.2522439275338246E-2</v>
      </c>
      <c r="E71" s="231">
        <v>7.2720714063905331E-2</v>
      </c>
      <c r="F71" s="231">
        <v>4.8642488522030569E-2</v>
      </c>
      <c r="G71" s="231">
        <v>4.8864165903736143E-2</v>
      </c>
      <c r="H71" s="231">
        <v>7.33722014546562E-2</v>
      </c>
      <c r="I71" s="231">
        <v>6.7349179596775999E-2</v>
      </c>
      <c r="J71" s="231">
        <v>8.4339733642160422E-2</v>
      </c>
      <c r="K71" s="231">
        <v>8.3309780887808049E-2</v>
      </c>
      <c r="L71" s="231">
        <v>9.2664534390870273E-2</v>
      </c>
      <c r="M71" s="231">
        <v>9.6673494289757467E-2</v>
      </c>
      <c r="N71" s="231">
        <v>7.8387384877331254E-2</v>
      </c>
      <c r="O71" s="231">
        <v>7.732278120708326E-2</v>
      </c>
      <c r="P71" s="231">
        <v>7.6569820534401159E-2</v>
      </c>
      <c r="Q71" s="231">
        <v>0.10706982720384341</v>
      </c>
      <c r="R71" s="231">
        <v>0.1097718265475444</v>
      </c>
      <c r="S71" s="231">
        <v>0.18368573428231269</v>
      </c>
      <c r="T71" s="231">
        <v>0.1146676624592307</v>
      </c>
      <c r="U71" s="231">
        <v>9.6433614102049453E-2</v>
      </c>
      <c r="V71" s="231">
        <v>0.13662029959452851</v>
      </c>
      <c r="W71" s="231">
        <v>0.1054626424755499</v>
      </c>
      <c r="DA71" s="73" t="s">
        <v>2218</v>
      </c>
    </row>
    <row r="72" spans="1:105" ht="12" customHeight="1" x14ac:dyDescent="0.25">
      <c r="A72" s="64" t="s">
        <v>160</v>
      </c>
      <c r="B72" s="231">
        <v>0.31576780502849527</v>
      </c>
      <c r="C72" s="231">
        <v>0.23114013293471039</v>
      </c>
      <c r="D72" s="231">
        <v>0.24451043906555209</v>
      </c>
      <c r="E72" s="231">
        <v>0.29008581528633548</v>
      </c>
      <c r="F72" s="231">
        <v>0.3012087488778758</v>
      </c>
      <c r="G72" s="231">
        <v>0.29161508626807559</v>
      </c>
      <c r="H72" s="231">
        <v>0.29195639763375519</v>
      </c>
      <c r="I72" s="231">
        <v>0.25898244428291722</v>
      </c>
      <c r="J72" s="231">
        <v>0.27535317098877832</v>
      </c>
      <c r="K72" s="231">
        <v>0.19075646651669639</v>
      </c>
      <c r="L72" s="231">
        <v>0.1811243196158317</v>
      </c>
      <c r="M72" s="231">
        <v>0.17242189648829939</v>
      </c>
      <c r="N72" s="231">
        <v>0.20142719659758759</v>
      </c>
      <c r="O72" s="231">
        <v>0.1657916482856133</v>
      </c>
      <c r="P72" s="231">
        <v>0.16442636726665599</v>
      </c>
      <c r="Q72" s="231">
        <v>0.1125750517222571</v>
      </c>
      <c r="R72" s="231">
        <v>8.3427657559134311E-2</v>
      </c>
      <c r="S72" s="231">
        <v>9.9466886380588704E-2</v>
      </c>
      <c r="T72" s="231">
        <v>8.7778900065989082E-2</v>
      </c>
      <c r="U72" s="231">
        <v>7.138874428714094E-2</v>
      </c>
      <c r="V72" s="231">
        <v>0.1156150107793235</v>
      </c>
      <c r="W72" s="231">
        <v>8.8230955046448317E-2</v>
      </c>
      <c r="DA72" s="73" t="s">
        <v>2219</v>
      </c>
    </row>
    <row r="73" spans="1:105" ht="12" customHeight="1" x14ac:dyDescent="0.25">
      <c r="A73" s="64" t="s">
        <v>70</v>
      </c>
      <c r="B73" s="231">
        <v>0.52890024731393481</v>
      </c>
      <c r="C73" s="231">
        <v>0.49085122486843752</v>
      </c>
      <c r="D73" s="231">
        <v>0.46237010807443152</v>
      </c>
      <c r="E73" s="231">
        <v>0.43128766661586299</v>
      </c>
      <c r="F73" s="231">
        <v>0.34618483741879491</v>
      </c>
      <c r="G73" s="231">
        <v>0.33689554485715978</v>
      </c>
      <c r="H73" s="231">
        <v>0.30460612366760481</v>
      </c>
      <c r="I73" s="231">
        <v>0.17118475643550429</v>
      </c>
      <c r="J73" s="231">
        <v>0.17436637503847791</v>
      </c>
      <c r="K73" s="231">
        <v>0.1476314234044338</v>
      </c>
      <c r="L73" s="231">
        <v>0.21347220338015679</v>
      </c>
      <c r="M73" s="231">
        <v>0.22279958674008879</v>
      </c>
      <c r="N73" s="231">
        <v>0.21742579386660271</v>
      </c>
      <c r="O73" s="231">
        <v>0.20228344185643729</v>
      </c>
      <c r="P73" s="231">
        <v>0.17528326196123109</v>
      </c>
      <c r="Q73" s="231">
        <v>0.13999005450763949</v>
      </c>
      <c r="R73" s="231">
        <v>0.1031491701460881</v>
      </c>
      <c r="S73" s="231">
        <v>0.10418132231579071</v>
      </c>
      <c r="T73" s="231">
        <v>6.9269434958086434E-2</v>
      </c>
      <c r="U73" s="231">
        <v>6.8846096925942887E-2</v>
      </c>
      <c r="V73" s="231">
        <v>8.7420788541948027E-2</v>
      </c>
      <c r="W73" s="231">
        <v>6.9017817900452527E-2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0.19927543871607761</v>
      </c>
      <c r="C75" s="231">
        <v>0.18970832972939361</v>
      </c>
      <c r="D75" s="231">
        <v>0.19415089029303509</v>
      </c>
      <c r="E75" s="231">
        <v>0.1884894257896185</v>
      </c>
      <c r="F75" s="231">
        <v>0.18049450223594901</v>
      </c>
      <c r="G75" s="231">
        <v>0.1233969941683923</v>
      </c>
      <c r="H75" s="231">
        <v>0.1399651466751809</v>
      </c>
      <c r="I75" s="231">
        <v>9.3329199935249449E-2</v>
      </c>
      <c r="J75" s="231">
        <v>8.7673659141932758E-2</v>
      </c>
      <c r="K75" s="231">
        <v>8.3463178436524246E-2</v>
      </c>
      <c r="L75" s="231">
        <v>0.1095732667704994</v>
      </c>
      <c r="M75" s="231">
        <v>0.13458302837173081</v>
      </c>
      <c r="N75" s="231">
        <v>0.17268696341988651</v>
      </c>
      <c r="O75" s="231">
        <v>0.1398585600714691</v>
      </c>
      <c r="P75" s="231">
        <v>0.11278470260088171</v>
      </c>
      <c r="Q75" s="231">
        <v>0.10850839477778421</v>
      </c>
      <c r="R75" s="231">
        <v>9.3178589067386131E-2</v>
      </c>
      <c r="S75" s="231">
        <v>0.1042338153763267</v>
      </c>
      <c r="T75" s="231">
        <v>0.1014474779606316</v>
      </c>
      <c r="U75" s="231">
        <v>9.9641781934207113E-2</v>
      </c>
      <c r="V75" s="231">
        <v>0.1045509435130289</v>
      </c>
      <c r="W75" s="231">
        <v>0.143840430143542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0.1039032147908724</v>
      </c>
      <c r="C77" s="231">
        <v>8.9829405825932782E-2</v>
      </c>
      <c r="D77" s="231">
        <v>7.4857658528627913E-2</v>
      </c>
      <c r="E77" s="231">
        <v>8.1744726962851899E-2</v>
      </c>
      <c r="F77" s="231">
        <v>8.7733857064784967E-2</v>
      </c>
      <c r="G77" s="231">
        <v>7.5457002722138483E-2</v>
      </c>
      <c r="H77" s="231">
        <v>0.1048011531231848</v>
      </c>
      <c r="I77" s="231">
        <v>8.3541681584623717E-2</v>
      </c>
      <c r="J77" s="231">
        <v>7.9349506104333112E-2</v>
      </c>
      <c r="K77" s="231">
        <v>6.8869606383996279E-2</v>
      </c>
      <c r="L77" s="231">
        <v>6.7671995954623518E-2</v>
      </c>
      <c r="M77" s="231">
        <v>7.8151895675400762E-2</v>
      </c>
      <c r="N77" s="231">
        <v>7.3361453960263903E-2</v>
      </c>
      <c r="O77" s="231">
        <v>6.7671995955108741E-2</v>
      </c>
      <c r="P77" s="231">
        <v>8.6236574538949909E-2</v>
      </c>
      <c r="Q77" s="231">
        <v>3.7428829264283002E-2</v>
      </c>
      <c r="R77" s="231">
        <v>4.0723066411410547E-2</v>
      </c>
      <c r="S77" s="231">
        <v>8.3541681584699864E-2</v>
      </c>
      <c r="T77" s="231">
        <v>9.5219191734432926E-2</v>
      </c>
      <c r="U77" s="231">
        <v>0.12396507589982091</v>
      </c>
      <c r="V77" s="231">
        <v>0.12516268632857069</v>
      </c>
      <c r="W77" s="231">
        <v>0.13145041056981449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1.5351910456429521</v>
      </c>
      <c r="J78" s="231">
        <v>1.5306991980567159</v>
      </c>
      <c r="K78" s="231">
        <v>2.1238753201184459</v>
      </c>
      <c r="L78" s="231">
        <v>2.0909372604589871</v>
      </c>
      <c r="M78" s="231">
        <v>1.777431739425047</v>
      </c>
      <c r="N78" s="231">
        <v>1.630410237376559</v>
      </c>
      <c r="O78" s="231">
        <v>1.753477374945186</v>
      </c>
      <c r="P78" s="231">
        <v>1.8519908038261259</v>
      </c>
      <c r="Q78" s="231">
        <v>2.1101011832507912</v>
      </c>
      <c r="R78" s="231">
        <v>2.363421120943872</v>
      </c>
      <c r="S78" s="231">
        <v>2.076265185274683</v>
      </c>
      <c r="T78" s="231">
        <v>2.2199924501865378</v>
      </c>
      <c r="U78" s="231">
        <v>2.1089035728223871</v>
      </c>
      <c r="V78" s="231">
        <v>2.0035030755038821</v>
      </c>
      <c r="W78" s="231">
        <v>2.2199924501864881</v>
      </c>
      <c r="DA78" s="73" t="s">
        <v>2225</v>
      </c>
    </row>
    <row r="79" spans="1:105" ht="12" customHeight="1" x14ac:dyDescent="0.25">
      <c r="A79" s="165" t="s">
        <v>2226</v>
      </c>
      <c r="B79" s="348">
        <v>23.29073718887857</v>
      </c>
      <c r="C79" s="348">
        <v>22.950482555557141</v>
      </c>
      <c r="D79" s="348">
        <v>23.27973636577628</v>
      </c>
      <c r="E79" s="348">
        <v>22.920763307600581</v>
      </c>
      <c r="F79" s="348">
        <v>21.981994300673421</v>
      </c>
      <c r="G79" s="348">
        <v>21.396736877176139</v>
      </c>
      <c r="H79" s="348">
        <v>23.029960523268709</v>
      </c>
      <c r="I79" s="348">
        <v>22.11777708081198</v>
      </c>
      <c r="J79" s="348">
        <v>19.172871016409509</v>
      </c>
      <c r="K79" s="348">
        <v>27.362406342269889</v>
      </c>
      <c r="L79" s="348">
        <v>25.21545825611242</v>
      </c>
      <c r="M79" s="348">
        <v>24.98952472910571</v>
      </c>
      <c r="N79" s="348">
        <v>24.120750380675979</v>
      </c>
      <c r="O79" s="348">
        <v>25.046670178987501</v>
      </c>
      <c r="P79" s="348">
        <v>26.37434213671531</v>
      </c>
      <c r="Q79" s="348">
        <v>24.79419743010784</v>
      </c>
      <c r="R79" s="348">
        <v>24.99659478416087</v>
      </c>
      <c r="S79" s="348">
        <v>28.04309678357826</v>
      </c>
      <c r="T79" s="348">
        <v>29.302792029618359</v>
      </c>
      <c r="U79" s="348">
        <v>27.967943311580559</v>
      </c>
      <c r="V79" s="348">
        <v>28.985786250479759</v>
      </c>
      <c r="W79" s="348">
        <v>31.47887202142962</v>
      </c>
      <c r="DA79" s="167" t="s">
        <v>2227</v>
      </c>
    </row>
    <row r="80" spans="1:105" ht="12" customHeight="1" x14ac:dyDescent="0.25">
      <c r="A80" s="132" t="s">
        <v>2228</v>
      </c>
      <c r="B80" s="318">
        <v>31.923205187663509</v>
      </c>
      <c r="C80" s="318">
        <v>31.456838735305791</v>
      </c>
      <c r="D80" s="318">
        <v>31.908127024603228</v>
      </c>
      <c r="E80" s="318">
        <v>31.416104359109511</v>
      </c>
      <c r="F80" s="318">
        <v>30.129390444091609</v>
      </c>
      <c r="G80" s="318">
        <v>29.327213481362069</v>
      </c>
      <c r="H80" s="318">
        <v>31.565774380003479</v>
      </c>
      <c r="I80" s="318">
        <v>30.315499690705959</v>
      </c>
      <c r="J80" s="318">
        <v>26.279095012317111</v>
      </c>
      <c r="K80" s="318">
        <v>37.50399590226818</v>
      </c>
      <c r="L80" s="318">
        <v>34.56130397603782</v>
      </c>
      <c r="M80" s="318">
        <v>34.251630551666707</v>
      </c>
      <c r="N80" s="318">
        <v>33.060854082816057</v>
      </c>
      <c r="O80" s="318">
        <v>34.329956364513379</v>
      </c>
      <c r="P80" s="318">
        <v>36.149716039131597</v>
      </c>
      <c r="Q80" s="318">
        <v>33.983907233418151</v>
      </c>
      <c r="R80" s="318">
        <v>34.261321048639097</v>
      </c>
      <c r="S80" s="318">
        <v>38.436977132142871</v>
      </c>
      <c r="T80" s="318">
        <v>40.163565238270508</v>
      </c>
      <c r="U80" s="318">
        <v>38.33396881223905</v>
      </c>
      <c r="V80" s="318">
        <v>39.729064584596522</v>
      </c>
      <c r="W80" s="318">
        <v>43.146186506116457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1.0000000000000002</v>
      </c>
      <c r="D84" s="234">
        <f t="shared" si="4"/>
        <v>0.99999999999999967</v>
      </c>
      <c r="E84" s="234">
        <f t="shared" si="4"/>
        <v>1.0000000000000002</v>
      </c>
      <c r="F84" s="234">
        <f t="shared" si="4"/>
        <v>1</v>
      </c>
      <c r="G84" s="234">
        <f t="shared" si="4"/>
        <v>0.99999999999999989</v>
      </c>
      <c r="H84" s="234">
        <f t="shared" si="4"/>
        <v>1</v>
      </c>
      <c r="I84" s="234">
        <f t="shared" si="4"/>
        <v>1</v>
      </c>
      <c r="J84" s="234">
        <f t="shared" si="4"/>
        <v>0.99999999999999989</v>
      </c>
      <c r="K84" s="234">
        <f t="shared" si="4"/>
        <v>1</v>
      </c>
      <c r="L84" s="234">
        <f t="shared" si="4"/>
        <v>0.99999999999999989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0.99999999999999978</v>
      </c>
      <c r="R84" s="234">
        <f t="shared" si="4"/>
        <v>0.99999999999999989</v>
      </c>
      <c r="S84" s="234">
        <f t="shared" si="4"/>
        <v>1</v>
      </c>
      <c r="T84" s="234">
        <f t="shared" si="4"/>
        <v>0.99999999999999989</v>
      </c>
      <c r="U84" s="234">
        <f t="shared" si="4"/>
        <v>1.0000000000000002</v>
      </c>
      <c r="V84" s="234">
        <f t="shared" si="4"/>
        <v>1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2.0479743756069469E-2</v>
      </c>
      <c r="C85" s="301">
        <f t="shared" si="5"/>
        <v>2.1335118552159665E-2</v>
      </c>
      <c r="D85" s="301">
        <f t="shared" si="5"/>
        <v>2.2110972461050388E-2</v>
      </c>
      <c r="E85" s="301">
        <f t="shared" si="5"/>
        <v>2.2518932791065729E-2</v>
      </c>
      <c r="F85" s="301">
        <f t="shared" si="5"/>
        <v>2.3041169149525722E-2</v>
      </c>
      <c r="G85" s="301">
        <f t="shared" si="5"/>
        <v>2.3549574487876902E-2</v>
      </c>
      <c r="H85" s="301">
        <f t="shared" si="5"/>
        <v>2.3957601969751892E-2</v>
      </c>
      <c r="I85" s="301">
        <f t="shared" si="5"/>
        <v>1.5735903755491439E-2</v>
      </c>
      <c r="J85" s="301">
        <f t="shared" si="5"/>
        <v>1.4306726638621307E-2</v>
      </c>
      <c r="K85" s="301">
        <f t="shared" si="5"/>
        <v>1.5604626821890545E-2</v>
      </c>
      <c r="L85" s="301">
        <f t="shared" si="5"/>
        <v>1.4454158872476721E-2</v>
      </c>
      <c r="M85" s="301">
        <f t="shared" si="5"/>
        <v>1.5142245252911506E-2</v>
      </c>
      <c r="N85" s="301">
        <f t="shared" si="5"/>
        <v>1.5324699222818112E-2</v>
      </c>
      <c r="O85" s="301">
        <f t="shared" si="5"/>
        <v>1.5744428162238498E-2</v>
      </c>
      <c r="P85" s="301">
        <f t="shared" si="5"/>
        <v>1.5996094906910605E-2</v>
      </c>
      <c r="Q85" s="301">
        <f t="shared" si="5"/>
        <v>1.535193850190647E-2</v>
      </c>
      <c r="R85" s="301">
        <f t="shared" si="5"/>
        <v>1.482390523417282E-2</v>
      </c>
      <c r="S85" s="301">
        <f t="shared" si="5"/>
        <v>1.6405434035565991E-2</v>
      </c>
      <c r="T85" s="301">
        <f t="shared" si="5"/>
        <v>1.6681125301075288E-2</v>
      </c>
      <c r="U85" s="301">
        <f t="shared" si="5"/>
        <v>1.6626394687750543E-2</v>
      </c>
      <c r="V85" s="301">
        <f t="shared" si="5"/>
        <v>1.7154955743535736E-2</v>
      </c>
      <c r="W85" s="301">
        <f t="shared" si="5"/>
        <v>1.7367795500995875E-2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2.3893034382081055E-2</v>
      </c>
      <c r="C86" s="235">
        <f t="shared" si="6"/>
        <v>2.4890971644186279E-2</v>
      </c>
      <c r="D86" s="235">
        <f t="shared" si="6"/>
        <v>2.5796134537892125E-2</v>
      </c>
      <c r="E86" s="235">
        <f t="shared" si="6"/>
        <v>2.6272088256243359E-2</v>
      </c>
      <c r="F86" s="235">
        <f t="shared" si="6"/>
        <v>2.6881364007780007E-2</v>
      </c>
      <c r="G86" s="235">
        <f t="shared" si="6"/>
        <v>2.747450356918972E-2</v>
      </c>
      <c r="H86" s="235">
        <f t="shared" si="6"/>
        <v>2.7950535631377213E-2</v>
      </c>
      <c r="I86" s="235">
        <f t="shared" si="6"/>
        <v>1.835855438140668E-2</v>
      </c>
      <c r="J86" s="235">
        <f t="shared" si="6"/>
        <v>1.6691181078391532E-2</v>
      </c>
      <c r="K86" s="235">
        <f t="shared" si="6"/>
        <v>1.8205397958872306E-2</v>
      </c>
      <c r="L86" s="235">
        <f t="shared" si="6"/>
        <v>1.6863185351222845E-2</v>
      </c>
      <c r="M86" s="235">
        <f t="shared" si="6"/>
        <v>1.7665952795063427E-2</v>
      </c>
      <c r="N86" s="235">
        <f t="shared" si="6"/>
        <v>1.7878815759954467E-2</v>
      </c>
      <c r="O86" s="235">
        <f t="shared" si="6"/>
        <v>1.8368499522611586E-2</v>
      </c>
      <c r="P86" s="235">
        <f t="shared" si="6"/>
        <v>1.8662110724729033E-2</v>
      </c>
      <c r="Q86" s="235">
        <f t="shared" si="6"/>
        <v>1.7910594918890889E-2</v>
      </c>
      <c r="R86" s="235">
        <f t="shared" si="6"/>
        <v>1.7294556106534954E-2</v>
      </c>
      <c r="S86" s="235">
        <f t="shared" si="6"/>
        <v>1.9139673041493652E-2</v>
      </c>
      <c r="T86" s="235">
        <f t="shared" si="6"/>
        <v>1.9461312851254509E-2</v>
      </c>
      <c r="U86" s="235">
        <f t="shared" si="6"/>
        <v>1.9397460469042303E-2</v>
      </c>
      <c r="V86" s="235">
        <f t="shared" si="6"/>
        <v>2.0014115034125028E-2</v>
      </c>
      <c r="W86" s="235">
        <f t="shared" si="6"/>
        <v>2.0262428084495181E-2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5.4612650016185253E-2</v>
      </c>
      <c r="C87" s="235">
        <f t="shared" si="7"/>
        <v>5.6893649472425784E-2</v>
      </c>
      <c r="D87" s="235">
        <f t="shared" si="7"/>
        <v>5.8962593229467702E-2</v>
      </c>
      <c r="E87" s="235">
        <f t="shared" si="7"/>
        <v>6.0050487442841957E-2</v>
      </c>
      <c r="F87" s="235">
        <f t="shared" si="7"/>
        <v>6.1443117732068592E-2</v>
      </c>
      <c r="G87" s="235">
        <f t="shared" si="7"/>
        <v>6.2798865301005091E-2</v>
      </c>
      <c r="H87" s="235">
        <f t="shared" si="7"/>
        <v>6.3886938586005027E-2</v>
      </c>
      <c r="I87" s="235">
        <f t="shared" si="7"/>
        <v>4.196241001464384E-2</v>
      </c>
      <c r="J87" s="235">
        <f t="shared" si="7"/>
        <v>3.8151271036323493E-2</v>
      </c>
      <c r="K87" s="235">
        <f t="shared" si="7"/>
        <v>4.1612338191708113E-2</v>
      </c>
      <c r="L87" s="235">
        <f t="shared" si="7"/>
        <v>3.8544423659937918E-2</v>
      </c>
      <c r="M87" s="235">
        <f t="shared" si="7"/>
        <v>4.0379320674430695E-2</v>
      </c>
      <c r="N87" s="235">
        <f t="shared" si="7"/>
        <v>4.0865864594181657E-2</v>
      </c>
      <c r="O87" s="235">
        <f t="shared" si="7"/>
        <v>4.198514176596934E-2</v>
      </c>
      <c r="P87" s="235">
        <f t="shared" si="7"/>
        <v>4.2656253085094936E-2</v>
      </c>
      <c r="Q87" s="235">
        <f t="shared" si="7"/>
        <v>4.0938502671750587E-2</v>
      </c>
      <c r="R87" s="235">
        <f t="shared" si="7"/>
        <v>3.9530413957794185E-2</v>
      </c>
      <c r="S87" s="235">
        <f t="shared" si="7"/>
        <v>4.3747824094842652E-2</v>
      </c>
      <c r="T87" s="235">
        <f t="shared" si="7"/>
        <v>4.4483000802867441E-2</v>
      </c>
      <c r="U87" s="235">
        <f t="shared" si="7"/>
        <v>4.4337052500668113E-2</v>
      </c>
      <c r="V87" s="235">
        <f t="shared" si="7"/>
        <v>4.5746548649428613E-2</v>
      </c>
      <c r="W87" s="235">
        <f t="shared" si="7"/>
        <v>4.6314121335989014E-2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4.0959487512138952E-2</v>
      </c>
      <c r="C88" s="235">
        <f t="shared" si="8"/>
        <v>4.2670237104319331E-2</v>
      </c>
      <c r="D88" s="235">
        <f t="shared" si="8"/>
        <v>4.4221944922100777E-2</v>
      </c>
      <c r="E88" s="235">
        <f t="shared" si="8"/>
        <v>4.5037865582131451E-2</v>
      </c>
      <c r="F88" s="235">
        <f t="shared" si="8"/>
        <v>4.6082338299051423E-2</v>
      </c>
      <c r="G88" s="235">
        <f t="shared" si="8"/>
        <v>4.7099148975753805E-2</v>
      </c>
      <c r="H88" s="235">
        <f t="shared" si="8"/>
        <v>4.7915203939503791E-2</v>
      </c>
      <c r="I88" s="235">
        <f t="shared" si="8"/>
        <v>3.1471807510982865E-2</v>
      </c>
      <c r="J88" s="235">
        <f t="shared" si="8"/>
        <v>2.8613453277242615E-2</v>
      </c>
      <c r="K88" s="235">
        <f t="shared" si="8"/>
        <v>3.1209253643781083E-2</v>
      </c>
      <c r="L88" s="235">
        <f t="shared" si="8"/>
        <v>2.8908317744953452E-2</v>
      </c>
      <c r="M88" s="235">
        <f t="shared" si="8"/>
        <v>3.0284490505823027E-2</v>
      </c>
      <c r="N88" s="235">
        <f t="shared" si="8"/>
        <v>3.0649398445636217E-2</v>
      </c>
      <c r="O88" s="235">
        <f t="shared" si="8"/>
        <v>3.148885632447701E-2</v>
      </c>
      <c r="P88" s="235">
        <f t="shared" si="8"/>
        <v>3.1992189813821216E-2</v>
      </c>
      <c r="Q88" s="235">
        <f t="shared" si="8"/>
        <v>3.0703877003812951E-2</v>
      </c>
      <c r="R88" s="235">
        <f t="shared" si="8"/>
        <v>2.9647810468345644E-2</v>
      </c>
      <c r="S88" s="235">
        <f t="shared" si="8"/>
        <v>3.2810868071131982E-2</v>
      </c>
      <c r="T88" s="235">
        <f t="shared" si="8"/>
        <v>3.3362250602150582E-2</v>
      </c>
      <c r="U88" s="235">
        <f t="shared" si="8"/>
        <v>3.3252789375501093E-2</v>
      </c>
      <c r="V88" s="235">
        <f t="shared" si="8"/>
        <v>3.4309911487071472E-2</v>
      </c>
      <c r="W88" s="235">
        <f t="shared" si="8"/>
        <v>3.473559100199175E-2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2.4575581583791788E-2</v>
      </c>
      <c r="C89" s="302">
        <f t="shared" si="9"/>
        <v>2.5812821031116831E-2</v>
      </c>
      <c r="D89" s="302">
        <f t="shared" si="9"/>
        <v>2.6598294419436366E-2</v>
      </c>
      <c r="E89" s="302">
        <f t="shared" si="9"/>
        <v>2.6811411875040929E-2</v>
      </c>
      <c r="F89" s="302">
        <f t="shared" si="9"/>
        <v>2.7250287608752075E-2</v>
      </c>
      <c r="G89" s="302">
        <f t="shared" si="9"/>
        <v>2.8111134910131425E-2</v>
      </c>
      <c r="H89" s="302">
        <f t="shared" si="9"/>
        <v>2.8642144513754783E-2</v>
      </c>
      <c r="I89" s="302">
        <f t="shared" si="9"/>
        <v>1.9951576427985326E-2</v>
      </c>
      <c r="J89" s="302">
        <f t="shared" si="9"/>
        <v>1.8627855823465891E-2</v>
      </c>
      <c r="K89" s="302">
        <f t="shared" si="9"/>
        <v>1.9975366890889284E-2</v>
      </c>
      <c r="L89" s="302">
        <f t="shared" si="9"/>
        <v>1.8763953587112647E-2</v>
      </c>
      <c r="M89" s="302">
        <f t="shared" si="9"/>
        <v>1.9486303714241961E-2</v>
      </c>
      <c r="N89" s="302">
        <f t="shared" si="9"/>
        <v>1.9609810391432701E-2</v>
      </c>
      <c r="O89" s="302">
        <f t="shared" si="9"/>
        <v>2.0079647450039758E-2</v>
      </c>
      <c r="P89" s="302">
        <f t="shared" si="9"/>
        <v>2.0399878697367469E-2</v>
      </c>
      <c r="Q89" s="302">
        <f t="shared" si="9"/>
        <v>1.9684439860266426E-2</v>
      </c>
      <c r="R89" s="302">
        <f t="shared" si="9"/>
        <v>1.912107897774187E-2</v>
      </c>
      <c r="S89" s="302">
        <f t="shared" si="9"/>
        <v>2.0983724824683279E-2</v>
      </c>
      <c r="T89" s="302">
        <f t="shared" si="9"/>
        <v>2.1322218692502365E-2</v>
      </c>
      <c r="U89" s="302">
        <f t="shared" si="9"/>
        <v>2.1279966340943365E-2</v>
      </c>
      <c r="V89" s="302">
        <f t="shared" si="9"/>
        <v>2.1807273731797725E-2</v>
      </c>
      <c r="W89" s="302">
        <f t="shared" si="9"/>
        <v>2.2022711586085895E-2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6.8659986906643808E-2</v>
      </c>
      <c r="C90" s="303">
        <f t="shared" si="10"/>
        <v>7.1056984189077202E-2</v>
      </c>
      <c r="D90" s="303">
        <f t="shared" si="10"/>
        <v>7.3418563693160979E-2</v>
      </c>
      <c r="E90" s="303">
        <f t="shared" si="10"/>
        <v>7.4862139230661817E-2</v>
      </c>
      <c r="F90" s="303">
        <f t="shared" si="10"/>
        <v>7.6827938754081518E-2</v>
      </c>
      <c r="G90" s="303">
        <f t="shared" si="10"/>
        <v>7.868541037095679E-2</v>
      </c>
      <c r="H90" s="303">
        <f t="shared" si="10"/>
        <v>8.0569612999710133E-2</v>
      </c>
      <c r="I90" s="303">
        <f t="shared" si="10"/>
        <v>6.0050522328983155E-2</v>
      </c>
      <c r="J90" s="303">
        <f t="shared" si="10"/>
        <v>5.7151247589174212E-2</v>
      </c>
      <c r="K90" s="303">
        <f t="shared" si="10"/>
        <v>5.9775675687945791E-2</v>
      </c>
      <c r="L90" s="303">
        <f t="shared" si="10"/>
        <v>5.7286806306307773E-2</v>
      </c>
      <c r="M90" s="303">
        <f t="shared" si="10"/>
        <v>5.8836243975804114E-2</v>
      </c>
      <c r="N90" s="303">
        <f t="shared" si="10"/>
        <v>5.9217020954737833E-2</v>
      </c>
      <c r="O90" s="303">
        <f t="shared" si="10"/>
        <v>6.0078210400127612E-2</v>
      </c>
      <c r="P90" s="303">
        <f t="shared" si="10"/>
        <v>6.0744374182576118E-2</v>
      </c>
      <c r="Q90" s="303">
        <f t="shared" si="10"/>
        <v>5.9060127317455746E-2</v>
      </c>
      <c r="R90" s="303">
        <f t="shared" si="10"/>
        <v>5.7565775048769238E-2</v>
      </c>
      <c r="S90" s="303">
        <f t="shared" si="10"/>
        <v>6.2138371389274333E-2</v>
      </c>
      <c r="T90" s="303">
        <f t="shared" si="10"/>
        <v>6.3306294752218051E-2</v>
      </c>
      <c r="U90" s="303">
        <f t="shared" si="10"/>
        <v>6.3154323488777558E-2</v>
      </c>
      <c r="V90" s="303">
        <f t="shared" si="10"/>
        <v>6.4727197036055908E-2</v>
      </c>
      <c r="W90" s="303">
        <f t="shared" si="10"/>
        <v>6.5784113630699026E-2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1.7725510780934445E-2</v>
      </c>
      <c r="C91" s="304">
        <f t="shared" si="11"/>
        <v>1.4905172751911229E-2</v>
      </c>
      <c r="D91" s="304">
        <f t="shared" si="11"/>
        <v>1.2706152281762735E-2</v>
      </c>
      <c r="E91" s="304">
        <f t="shared" si="11"/>
        <v>1.1523024454931662E-2</v>
      </c>
      <c r="F91" s="304">
        <f t="shared" si="11"/>
        <v>1.0096144154744295E-2</v>
      </c>
      <c r="G91" s="304">
        <f t="shared" si="11"/>
        <v>8.9590443845091253E-3</v>
      </c>
      <c r="H91" s="304">
        <f t="shared" si="11"/>
        <v>7.8650156819394836E-3</v>
      </c>
      <c r="I91" s="304">
        <f t="shared" si="11"/>
        <v>1.8549449954433583E-2</v>
      </c>
      <c r="J91" s="304">
        <f t="shared" si="11"/>
        <v>2.4412427413674644E-2</v>
      </c>
      <c r="K91" s="304">
        <f t="shared" si="11"/>
        <v>1.6286253251742659E-2</v>
      </c>
      <c r="L91" s="304">
        <f t="shared" si="11"/>
        <v>2.2472592154659323E-2</v>
      </c>
      <c r="M91" s="304">
        <f t="shared" si="11"/>
        <v>2.209833672467721E-2</v>
      </c>
      <c r="N91" s="304">
        <f t="shared" si="11"/>
        <v>2.2300018465686963E-2</v>
      </c>
      <c r="O91" s="304">
        <f t="shared" si="11"/>
        <v>1.8589036474739855E-2</v>
      </c>
      <c r="P91" s="304">
        <f t="shared" si="11"/>
        <v>1.6567615905021406E-2</v>
      </c>
      <c r="Q91" s="304">
        <f t="shared" si="11"/>
        <v>1.4930500979084594E-2</v>
      </c>
      <c r="R91" s="304">
        <f t="shared" si="11"/>
        <v>1.419359100680748E-2</v>
      </c>
      <c r="S91" s="304">
        <f t="shared" si="11"/>
        <v>1.2190545725885482E-2</v>
      </c>
      <c r="T91" s="304">
        <f t="shared" si="11"/>
        <v>9.4490145271298159E-3</v>
      </c>
      <c r="U91" s="304">
        <f t="shared" si="11"/>
        <v>9.37053764417318E-3</v>
      </c>
      <c r="V91" s="304">
        <f t="shared" si="11"/>
        <v>9.3257500752177824E-3</v>
      </c>
      <c r="W91" s="304">
        <f t="shared" si="11"/>
        <v>7.5113307389683822E-3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4.9296096625223808E-2</v>
      </c>
      <c r="C92" s="304">
        <f t="shared" si="12"/>
        <v>5.4445001952993198E-2</v>
      </c>
      <c r="D92" s="304">
        <f t="shared" si="12"/>
        <v>5.894353361451421E-2</v>
      </c>
      <c r="E92" s="304">
        <f t="shared" si="12"/>
        <v>6.1537600152444902E-2</v>
      </c>
      <c r="F92" s="304">
        <f t="shared" si="12"/>
        <v>6.4888501067375162E-2</v>
      </c>
      <c r="G92" s="304">
        <f t="shared" si="12"/>
        <v>6.7842400027417524E-2</v>
      </c>
      <c r="H92" s="304">
        <f t="shared" si="12"/>
        <v>7.0787989160190495E-2</v>
      </c>
      <c r="I92" s="304">
        <f t="shared" si="12"/>
        <v>4.0242200074110265E-2</v>
      </c>
      <c r="J92" s="304">
        <f t="shared" si="12"/>
        <v>3.1594282044409866E-2</v>
      </c>
      <c r="K92" s="304">
        <f t="shared" si="12"/>
        <v>4.2241052290451886E-2</v>
      </c>
      <c r="L92" s="304">
        <f t="shared" si="12"/>
        <v>3.3657881441850314E-2</v>
      </c>
      <c r="M92" s="304">
        <f t="shared" si="12"/>
        <v>3.5526527630893978E-2</v>
      </c>
      <c r="N92" s="304">
        <f t="shared" si="12"/>
        <v>3.5691026551225427E-2</v>
      </c>
      <c r="O92" s="304">
        <f t="shared" si="12"/>
        <v>4.0229619672408679E-2</v>
      </c>
      <c r="P92" s="304">
        <f t="shared" si="12"/>
        <v>4.2897070685001863E-2</v>
      </c>
      <c r="Q92" s="304">
        <f t="shared" si="12"/>
        <v>4.2901471258218631E-2</v>
      </c>
      <c r="R92" s="304">
        <f t="shared" si="12"/>
        <v>4.2186271623227932E-2</v>
      </c>
      <c r="S92" s="304">
        <f t="shared" si="12"/>
        <v>4.8635390940543567E-2</v>
      </c>
      <c r="T92" s="304">
        <f t="shared" si="12"/>
        <v>5.2522790201002201E-2</v>
      </c>
      <c r="U92" s="304">
        <f t="shared" si="12"/>
        <v>5.245367426958434E-2</v>
      </c>
      <c r="V92" s="304">
        <f t="shared" si="12"/>
        <v>5.4029050501355272E-2</v>
      </c>
      <c r="W92" s="304">
        <f t="shared" si="12"/>
        <v>5.6883359251650972E-2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1.6383795004855572E-3</v>
      </c>
      <c r="C93" s="304">
        <f t="shared" si="13"/>
        <v>1.7068094841727732E-3</v>
      </c>
      <c r="D93" s="304">
        <f t="shared" si="13"/>
        <v>1.7688777968840313E-3</v>
      </c>
      <c r="E93" s="304">
        <f t="shared" si="13"/>
        <v>1.8015146232852582E-3</v>
      </c>
      <c r="F93" s="304">
        <f t="shared" si="13"/>
        <v>1.8432935319620575E-3</v>
      </c>
      <c r="G93" s="304">
        <f t="shared" si="13"/>
        <v>1.8839659590301524E-3</v>
      </c>
      <c r="H93" s="304">
        <f t="shared" si="13"/>
        <v>1.9166081575801514E-3</v>
      </c>
      <c r="I93" s="304">
        <f t="shared" si="13"/>
        <v>1.2588723004393148E-3</v>
      </c>
      <c r="J93" s="304">
        <f t="shared" si="13"/>
        <v>1.1445381310897049E-3</v>
      </c>
      <c r="K93" s="304">
        <f t="shared" si="13"/>
        <v>1.2483701457512435E-3</v>
      </c>
      <c r="L93" s="304">
        <f t="shared" si="13"/>
        <v>1.1563327097981375E-3</v>
      </c>
      <c r="M93" s="304">
        <f t="shared" si="13"/>
        <v>1.2113796202329206E-3</v>
      </c>
      <c r="N93" s="304">
        <f t="shared" si="13"/>
        <v>1.2259759378254491E-3</v>
      </c>
      <c r="O93" s="304">
        <f t="shared" si="13"/>
        <v>1.2595542529790797E-3</v>
      </c>
      <c r="P93" s="304">
        <f t="shared" si="13"/>
        <v>1.2796875925528482E-3</v>
      </c>
      <c r="Q93" s="304">
        <f t="shared" si="13"/>
        <v>1.228155080152518E-3</v>
      </c>
      <c r="R93" s="304">
        <f t="shared" si="13"/>
        <v>1.1859124187338253E-3</v>
      </c>
      <c r="S93" s="304">
        <f t="shared" si="13"/>
        <v>1.312434722845279E-3</v>
      </c>
      <c r="T93" s="304">
        <f t="shared" si="13"/>
        <v>1.3344900240860236E-3</v>
      </c>
      <c r="U93" s="304">
        <f t="shared" si="13"/>
        <v>1.3301115750200437E-3</v>
      </c>
      <c r="V93" s="304">
        <f t="shared" si="13"/>
        <v>1.372396459482859E-3</v>
      </c>
      <c r="W93" s="304">
        <f t="shared" si="13"/>
        <v>1.3894236400796701E-3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5.7216655755536507E-2</v>
      </c>
      <c r="C94" s="303">
        <f t="shared" si="14"/>
        <v>5.9214153490897661E-2</v>
      </c>
      <c r="D94" s="303">
        <f t="shared" si="14"/>
        <v>6.1182136410967508E-2</v>
      </c>
      <c r="E94" s="303">
        <f t="shared" si="14"/>
        <v>6.2385116025551489E-2</v>
      </c>
      <c r="F94" s="303">
        <f t="shared" si="14"/>
        <v>6.4023282295067957E-2</v>
      </c>
      <c r="G94" s="303">
        <f t="shared" si="14"/>
        <v>6.5571175309130675E-2</v>
      </c>
      <c r="H94" s="303">
        <f t="shared" si="14"/>
        <v>6.7141344166425102E-2</v>
      </c>
      <c r="I94" s="303">
        <f t="shared" si="14"/>
        <v>5.0042101940819289E-2</v>
      </c>
      <c r="J94" s="303">
        <f t="shared" si="14"/>
        <v>4.7626039657645176E-2</v>
      </c>
      <c r="K94" s="303">
        <f t="shared" si="14"/>
        <v>4.9813063073288144E-2</v>
      </c>
      <c r="L94" s="303">
        <f t="shared" si="14"/>
        <v>4.7739005255256491E-2</v>
      </c>
      <c r="M94" s="303">
        <f t="shared" si="14"/>
        <v>4.9030203313170109E-2</v>
      </c>
      <c r="N94" s="303">
        <f t="shared" si="14"/>
        <v>4.9347517462281533E-2</v>
      </c>
      <c r="O94" s="303">
        <f t="shared" si="14"/>
        <v>5.0065175333439675E-2</v>
      </c>
      <c r="P94" s="303">
        <f t="shared" si="14"/>
        <v>5.0620311818813449E-2</v>
      </c>
      <c r="Q94" s="303">
        <f t="shared" si="14"/>
        <v>4.9216772764546474E-2</v>
      </c>
      <c r="R94" s="303">
        <f t="shared" si="14"/>
        <v>4.7971479207307696E-2</v>
      </c>
      <c r="S94" s="303">
        <f t="shared" si="14"/>
        <v>5.1781976157728636E-2</v>
      </c>
      <c r="T94" s="303">
        <f t="shared" si="14"/>
        <v>5.2755245626848371E-2</v>
      </c>
      <c r="U94" s="303">
        <f t="shared" si="14"/>
        <v>5.2628602907314651E-2</v>
      </c>
      <c r="V94" s="303">
        <f t="shared" si="14"/>
        <v>5.3939330863379979E-2</v>
      </c>
      <c r="W94" s="303">
        <f t="shared" si="14"/>
        <v>5.4820094692249188E-2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1.4771258984112037E-2</v>
      </c>
      <c r="C95" s="304">
        <f t="shared" si="15"/>
        <v>1.2420977293259359E-2</v>
      </c>
      <c r="D95" s="304">
        <f t="shared" si="15"/>
        <v>1.0588460234802279E-2</v>
      </c>
      <c r="E95" s="304">
        <f t="shared" si="15"/>
        <v>9.6025203791097174E-3</v>
      </c>
      <c r="F95" s="304">
        <f t="shared" si="15"/>
        <v>8.4134534622869149E-3</v>
      </c>
      <c r="G95" s="304">
        <f t="shared" si="15"/>
        <v>7.4658703204242708E-3</v>
      </c>
      <c r="H95" s="304">
        <f t="shared" si="15"/>
        <v>6.5541797349495711E-3</v>
      </c>
      <c r="I95" s="304">
        <f t="shared" si="15"/>
        <v>1.5457874962027988E-2</v>
      </c>
      <c r="J95" s="304">
        <f t="shared" si="15"/>
        <v>2.0343689511395532E-2</v>
      </c>
      <c r="K95" s="304">
        <f t="shared" si="15"/>
        <v>1.3571877709785546E-2</v>
      </c>
      <c r="L95" s="304">
        <f t="shared" si="15"/>
        <v>1.8727160128882772E-2</v>
      </c>
      <c r="M95" s="304">
        <f t="shared" si="15"/>
        <v>1.8415280603897681E-2</v>
      </c>
      <c r="N95" s="304">
        <f t="shared" si="15"/>
        <v>1.8583348721405803E-2</v>
      </c>
      <c r="O95" s="304">
        <f t="shared" si="15"/>
        <v>1.5490863728949884E-2</v>
      </c>
      <c r="P95" s="304">
        <f t="shared" si="15"/>
        <v>1.3806346587517841E-2</v>
      </c>
      <c r="Q95" s="304">
        <f t="shared" si="15"/>
        <v>1.2442084149237167E-2</v>
      </c>
      <c r="R95" s="304">
        <f t="shared" si="15"/>
        <v>1.1827992505672902E-2</v>
      </c>
      <c r="S95" s="304">
        <f t="shared" si="15"/>
        <v>1.015878810490457E-2</v>
      </c>
      <c r="T95" s="304">
        <f t="shared" si="15"/>
        <v>7.8741787726081831E-3</v>
      </c>
      <c r="U95" s="304">
        <f t="shared" si="15"/>
        <v>7.8087813701443196E-3</v>
      </c>
      <c r="V95" s="304">
        <f t="shared" si="15"/>
        <v>7.7714583960148209E-3</v>
      </c>
      <c r="W95" s="304">
        <f t="shared" si="15"/>
        <v>6.2594422824736552E-3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4.1080080521019836E-2</v>
      </c>
      <c r="C96" s="304">
        <f t="shared" si="16"/>
        <v>4.5370834960827659E-2</v>
      </c>
      <c r="D96" s="304">
        <f t="shared" si="16"/>
        <v>4.9119611345428547E-2</v>
      </c>
      <c r="E96" s="304">
        <f t="shared" si="16"/>
        <v>5.1281333460370726E-2</v>
      </c>
      <c r="F96" s="304">
        <f t="shared" si="16"/>
        <v>5.4073750889479327E-2</v>
      </c>
      <c r="G96" s="304">
        <f t="shared" si="16"/>
        <v>5.6535333356181272E-2</v>
      </c>
      <c r="H96" s="304">
        <f t="shared" si="16"/>
        <v>5.898999096682541E-2</v>
      </c>
      <c r="I96" s="304">
        <f t="shared" si="16"/>
        <v>3.3535166728425214E-2</v>
      </c>
      <c r="J96" s="304">
        <f t="shared" si="16"/>
        <v>2.6328568370341563E-2</v>
      </c>
      <c r="K96" s="304">
        <f t="shared" si="16"/>
        <v>3.5200876908709884E-2</v>
      </c>
      <c r="L96" s="304">
        <f t="shared" si="16"/>
        <v>2.8048234534875271E-2</v>
      </c>
      <c r="M96" s="304">
        <f t="shared" si="16"/>
        <v>2.9605439692411663E-2</v>
      </c>
      <c r="N96" s="304">
        <f t="shared" si="16"/>
        <v>2.9742522126021187E-2</v>
      </c>
      <c r="O96" s="304">
        <f t="shared" si="16"/>
        <v>3.3524683060340565E-2</v>
      </c>
      <c r="P96" s="304">
        <f t="shared" si="16"/>
        <v>3.5747558904168232E-2</v>
      </c>
      <c r="Q96" s="304">
        <f t="shared" si="16"/>
        <v>3.5751226048515543E-2</v>
      </c>
      <c r="R96" s="304">
        <f t="shared" si="16"/>
        <v>3.5155226352689944E-2</v>
      </c>
      <c r="S96" s="304">
        <f t="shared" si="16"/>
        <v>4.0529492450453002E-2</v>
      </c>
      <c r="T96" s="304">
        <f t="shared" si="16"/>
        <v>4.3768991834168505E-2</v>
      </c>
      <c r="U96" s="304">
        <f t="shared" si="16"/>
        <v>4.3711395224653629E-2</v>
      </c>
      <c r="V96" s="304">
        <f t="shared" si="16"/>
        <v>4.5024208751129439E-2</v>
      </c>
      <c r="W96" s="304">
        <f t="shared" si="16"/>
        <v>4.7402799376375815E-2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1.3653162504046314E-3</v>
      </c>
      <c r="C97" s="304">
        <f t="shared" si="17"/>
        <v>1.4223412368106444E-3</v>
      </c>
      <c r="D97" s="304">
        <f t="shared" si="17"/>
        <v>1.4740648307366925E-3</v>
      </c>
      <c r="E97" s="304">
        <f t="shared" si="17"/>
        <v>1.5012621860710487E-3</v>
      </c>
      <c r="F97" s="304">
        <f t="shared" si="17"/>
        <v>1.5360779433017148E-3</v>
      </c>
      <c r="G97" s="304">
        <f t="shared" si="17"/>
        <v>1.5699716325251265E-3</v>
      </c>
      <c r="H97" s="304">
        <f t="shared" si="17"/>
        <v>1.597173464650126E-3</v>
      </c>
      <c r="I97" s="304">
        <f t="shared" si="17"/>
        <v>1.049060250366096E-3</v>
      </c>
      <c r="J97" s="304">
        <f t="shared" si="17"/>
        <v>9.5378177590808725E-4</v>
      </c>
      <c r="K97" s="304">
        <f t="shared" si="17"/>
        <v>1.0403084547927031E-3</v>
      </c>
      <c r="L97" s="304">
        <f t="shared" si="17"/>
        <v>9.6361059149844815E-4</v>
      </c>
      <c r="M97" s="304">
        <f t="shared" si="17"/>
        <v>1.0094830168607674E-3</v>
      </c>
      <c r="N97" s="304">
        <f t="shared" si="17"/>
        <v>1.0216466148545414E-3</v>
      </c>
      <c r="O97" s="304">
        <f t="shared" si="17"/>
        <v>1.0496285441492332E-3</v>
      </c>
      <c r="P97" s="304">
        <f t="shared" si="17"/>
        <v>1.0664063271273736E-3</v>
      </c>
      <c r="Q97" s="304">
        <f t="shared" si="17"/>
        <v>1.0234625667937649E-3</v>
      </c>
      <c r="R97" s="304">
        <f t="shared" si="17"/>
        <v>9.882603489448547E-4</v>
      </c>
      <c r="S97" s="304">
        <f t="shared" si="17"/>
        <v>1.0936956023710658E-3</v>
      </c>
      <c r="T97" s="304">
        <f t="shared" si="17"/>
        <v>1.1120750200716864E-3</v>
      </c>
      <c r="U97" s="304">
        <f t="shared" si="17"/>
        <v>1.1084263125167031E-3</v>
      </c>
      <c r="V97" s="304">
        <f t="shared" si="17"/>
        <v>1.1436637162357158E-3</v>
      </c>
      <c r="W97" s="304">
        <f t="shared" si="17"/>
        <v>1.157853033399725E-3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0.40505763690046825</v>
      </c>
      <c r="C98" s="303">
        <f t="shared" si="18"/>
        <v>0.38773483006860199</v>
      </c>
      <c r="D98" s="303">
        <f t="shared" si="18"/>
        <v>0.37197855126442708</v>
      </c>
      <c r="E98" s="303">
        <f t="shared" si="18"/>
        <v>0.36360027237763642</v>
      </c>
      <c r="F98" s="303">
        <f t="shared" si="18"/>
        <v>0.35254966174634772</v>
      </c>
      <c r="G98" s="303">
        <f t="shared" si="18"/>
        <v>0.34170694679411229</v>
      </c>
      <c r="H98" s="303">
        <f t="shared" si="18"/>
        <v>0.33237631777804993</v>
      </c>
      <c r="I98" s="303">
        <f t="shared" si="18"/>
        <v>0.49872793972358692</v>
      </c>
      <c r="J98" s="303">
        <f t="shared" si="18"/>
        <v>0.52599848128335791</v>
      </c>
      <c r="K98" s="303">
        <f t="shared" si="18"/>
        <v>0.50257267175614651</v>
      </c>
      <c r="L98" s="303">
        <f t="shared" si="18"/>
        <v>0.52388886814904867</v>
      </c>
      <c r="M98" s="303">
        <f t="shared" si="18"/>
        <v>0.50923910168059683</v>
      </c>
      <c r="N98" s="303">
        <f t="shared" si="18"/>
        <v>0.50514149187701707</v>
      </c>
      <c r="O98" s="303">
        <f t="shared" si="18"/>
        <v>0.49802845761421627</v>
      </c>
      <c r="P98" s="303">
        <f t="shared" si="18"/>
        <v>0.49362840460844259</v>
      </c>
      <c r="Q98" s="303">
        <f t="shared" si="18"/>
        <v>0.50825385271878065</v>
      </c>
      <c r="R98" s="303">
        <f t="shared" si="18"/>
        <v>0.52050975156028667</v>
      </c>
      <c r="S98" s="303">
        <f t="shared" si="18"/>
        <v>0.48620993458635731</v>
      </c>
      <c r="T98" s="303">
        <f t="shared" si="18"/>
        <v>0.48110820312941777</v>
      </c>
      <c r="U98" s="303">
        <f t="shared" si="18"/>
        <v>0.48230768603338348</v>
      </c>
      <c r="V98" s="303">
        <f t="shared" si="18"/>
        <v>0.47063014323941899</v>
      </c>
      <c r="W98" s="303">
        <f t="shared" si="18"/>
        <v>0.46626141079046957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8.5790582486397829E-2</v>
      </c>
      <c r="C99" s="303">
        <f t="shared" si="19"/>
        <v>8.4003091877996497E-2</v>
      </c>
      <c r="D99" s="303">
        <f t="shared" si="19"/>
        <v>8.238310525665192E-2</v>
      </c>
      <c r="E99" s="303">
        <f t="shared" si="19"/>
        <v>8.148326576576205E-2</v>
      </c>
      <c r="F99" s="303">
        <f t="shared" si="19"/>
        <v>8.028100457072955E-2</v>
      </c>
      <c r="G99" s="303">
        <f t="shared" si="19"/>
        <v>7.9139528912810397E-2</v>
      </c>
      <c r="H99" s="303">
        <f t="shared" si="19"/>
        <v>7.8057414963275076E-2</v>
      </c>
      <c r="I99" s="303">
        <f t="shared" si="19"/>
        <v>9.0057661284571627E-2</v>
      </c>
      <c r="J99" s="303">
        <f t="shared" si="19"/>
        <v>9.2275951175849635E-2</v>
      </c>
      <c r="K99" s="303">
        <f t="shared" si="19"/>
        <v>8.9510585150112273E-2</v>
      </c>
      <c r="L99" s="303">
        <f t="shared" si="19"/>
        <v>9.1799470945976652E-2</v>
      </c>
      <c r="M99" s="303">
        <f t="shared" si="19"/>
        <v>9.1351409539121006E-2</v>
      </c>
      <c r="N99" s="303">
        <f t="shared" si="19"/>
        <v>9.1237232498389928E-2</v>
      </c>
      <c r="O99" s="303">
        <f t="shared" si="19"/>
        <v>9.0038617265884233E-2</v>
      </c>
      <c r="P99" s="303">
        <f t="shared" si="19"/>
        <v>8.9323752096476389E-2</v>
      </c>
      <c r="Q99" s="303">
        <f t="shared" si="19"/>
        <v>8.9059121011324169E-2</v>
      </c>
      <c r="R99" s="303">
        <f t="shared" si="19"/>
        <v>8.9013460703231184E-2</v>
      </c>
      <c r="S99" s="303">
        <f t="shared" si="19"/>
        <v>8.7480186035205229E-2</v>
      </c>
      <c r="T99" s="303">
        <f t="shared" si="19"/>
        <v>8.5978616388416959E-2</v>
      </c>
      <c r="U99" s="303">
        <f t="shared" si="19"/>
        <v>8.5958607097128464E-2</v>
      </c>
      <c r="V99" s="303">
        <f t="shared" si="19"/>
        <v>8.5626592152997949E-2</v>
      </c>
      <c r="W99" s="303">
        <f t="shared" si="19"/>
        <v>8.4314362933396378E-2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3.4466875285387388E-2</v>
      </c>
      <c r="C100" s="304">
        <f t="shared" si="20"/>
        <v>3.3010364694666845E-2</v>
      </c>
      <c r="D100" s="304">
        <f t="shared" si="20"/>
        <v>3.16937613059671E-2</v>
      </c>
      <c r="E100" s="304">
        <f t="shared" si="20"/>
        <v>3.096018965708169E-2</v>
      </c>
      <c r="F100" s="304">
        <f t="shared" si="20"/>
        <v>2.9994290734369558E-2</v>
      </c>
      <c r="G100" s="304">
        <f t="shared" si="20"/>
        <v>2.9089043954763777E-2</v>
      </c>
      <c r="H100" s="304">
        <f t="shared" si="20"/>
        <v>2.8241952676984795E-2</v>
      </c>
      <c r="I100" s="304">
        <f t="shared" si="20"/>
        <v>3.7071858382855066E-2</v>
      </c>
      <c r="J100" s="304">
        <f t="shared" si="20"/>
        <v>3.8858031088757523E-2</v>
      </c>
      <c r="K100" s="304">
        <f t="shared" si="20"/>
        <v>3.6388261789436889E-2</v>
      </c>
      <c r="L100" s="304">
        <f t="shared" si="20"/>
        <v>3.837527896961021E-2</v>
      </c>
      <c r="M100" s="304">
        <f t="shared" si="20"/>
        <v>3.8245128607875767E-2</v>
      </c>
      <c r="N100" s="304">
        <f t="shared" si="20"/>
        <v>3.8230647102253539E-2</v>
      </c>
      <c r="O100" s="304">
        <f t="shared" si="20"/>
        <v>3.7094188568973001E-2</v>
      </c>
      <c r="P100" s="304">
        <f t="shared" si="20"/>
        <v>3.6426357667038341E-2</v>
      </c>
      <c r="Q100" s="304">
        <f t="shared" si="20"/>
        <v>3.5798275104364723E-2</v>
      </c>
      <c r="R100" s="304">
        <f t="shared" si="20"/>
        <v>3.5435386689127983E-2</v>
      </c>
      <c r="S100" s="304">
        <f t="shared" si="20"/>
        <v>3.467820876234886E-2</v>
      </c>
      <c r="T100" s="304">
        <f t="shared" si="20"/>
        <v>3.3248517863103108E-2</v>
      </c>
      <c r="U100" s="304">
        <f t="shared" si="20"/>
        <v>3.3200747579294136E-2</v>
      </c>
      <c r="V100" s="304">
        <f t="shared" si="20"/>
        <v>3.3143594221569171E-2</v>
      </c>
      <c r="W100" s="304">
        <f t="shared" si="20"/>
        <v>3.1917939429845048E-2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2.9273849756975643E-2</v>
      </c>
      <c r="C101" s="304">
        <f t="shared" si="21"/>
        <v>2.8021916208837733E-2</v>
      </c>
      <c r="D101" s="304">
        <f t="shared" si="21"/>
        <v>2.6883196934287239E-2</v>
      </c>
      <c r="E101" s="304">
        <f t="shared" si="21"/>
        <v>2.6277691803632919E-2</v>
      </c>
      <c r="F101" s="304">
        <f t="shared" si="21"/>
        <v>2.5479055052037305E-2</v>
      </c>
      <c r="G101" s="304">
        <f t="shared" si="21"/>
        <v>2.469544309276581E-2</v>
      </c>
      <c r="H101" s="304">
        <f t="shared" si="21"/>
        <v>2.4021110832190752E-2</v>
      </c>
      <c r="I101" s="304">
        <f t="shared" si="21"/>
        <v>3.6043479858304119E-2</v>
      </c>
      <c r="J101" s="304">
        <f t="shared" si="21"/>
        <v>3.8014344406176501E-2</v>
      </c>
      <c r="K101" s="304">
        <f t="shared" si="21"/>
        <v>3.6321341815773234E-2</v>
      </c>
      <c r="L101" s="304">
        <f t="shared" si="21"/>
        <v>3.7861880923666505E-2</v>
      </c>
      <c r="M101" s="304">
        <f t="shared" si="21"/>
        <v>3.6803130208943845E-2</v>
      </c>
      <c r="N101" s="304">
        <f t="shared" si="21"/>
        <v>3.650699256623556E-2</v>
      </c>
      <c r="O101" s="304">
        <f t="shared" si="21"/>
        <v>3.5992927708901126E-2</v>
      </c>
      <c r="P101" s="304">
        <f t="shared" si="21"/>
        <v>3.5674932246330962E-2</v>
      </c>
      <c r="Q101" s="304">
        <f t="shared" si="21"/>
        <v>3.6731925453240145E-2</v>
      </c>
      <c r="R101" s="304">
        <f t="shared" si="21"/>
        <v>3.7617669378643782E-2</v>
      </c>
      <c r="S101" s="304">
        <f t="shared" si="21"/>
        <v>3.513879329456366E-2</v>
      </c>
      <c r="T101" s="304">
        <f t="shared" si="21"/>
        <v>3.4770086951156118E-2</v>
      </c>
      <c r="U101" s="304">
        <f t="shared" si="21"/>
        <v>3.4856774570689572E-2</v>
      </c>
      <c r="V101" s="304">
        <f t="shared" si="21"/>
        <v>3.4012828914221978E-2</v>
      </c>
      <c r="W101" s="304">
        <f t="shared" si="21"/>
        <v>3.3697097014145756E-2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6.4852521894219993E-3</v>
      </c>
      <c r="C102" s="304">
        <f t="shared" si="22"/>
        <v>6.7561208748505609E-3</v>
      </c>
      <c r="D102" s="304">
        <f t="shared" si="22"/>
        <v>7.0018079459992916E-3</v>
      </c>
      <c r="E102" s="304">
        <f t="shared" si="22"/>
        <v>7.1309953838374794E-3</v>
      </c>
      <c r="F102" s="304">
        <f t="shared" si="22"/>
        <v>7.2963702306831444E-3</v>
      </c>
      <c r="G102" s="304">
        <f t="shared" si="22"/>
        <v>7.4573652544943532E-3</v>
      </c>
      <c r="H102" s="304">
        <f t="shared" si="22"/>
        <v>7.5865739570880964E-3</v>
      </c>
      <c r="I102" s="304">
        <f t="shared" si="22"/>
        <v>4.9830361892389541E-3</v>
      </c>
      <c r="J102" s="304">
        <f t="shared" si="22"/>
        <v>4.5304634355634137E-3</v>
      </c>
      <c r="K102" s="304">
        <f t="shared" si="22"/>
        <v>4.94146516026534E-3</v>
      </c>
      <c r="L102" s="304">
        <f t="shared" si="22"/>
        <v>4.5771503096176261E-3</v>
      </c>
      <c r="M102" s="304">
        <f t="shared" si="22"/>
        <v>4.7950443300886431E-3</v>
      </c>
      <c r="N102" s="304">
        <f t="shared" si="22"/>
        <v>4.8528214205590713E-3</v>
      </c>
      <c r="O102" s="304">
        <f t="shared" si="22"/>
        <v>4.9857355847088575E-3</v>
      </c>
      <c r="P102" s="304">
        <f t="shared" si="22"/>
        <v>5.065430053855023E-3</v>
      </c>
      <c r="Q102" s="304">
        <f t="shared" si="22"/>
        <v>4.8614471922703833E-3</v>
      </c>
      <c r="R102" s="304">
        <f t="shared" si="22"/>
        <v>4.6942366574880589E-3</v>
      </c>
      <c r="S102" s="304">
        <f t="shared" si="22"/>
        <v>5.1950541112625601E-3</v>
      </c>
      <c r="T102" s="304">
        <f t="shared" si="22"/>
        <v>5.282356345340509E-3</v>
      </c>
      <c r="U102" s="304">
        <f t="shared" si="22"/>
        <v>5.2650249844543385E-3</v>
      </c>
      <c r="V102" s="304">
        <f t="shared" si="22"/>
        <v>5.4324026521196502E-3</v>
      </c>
      <c r="W102" s="304">
        <f t="shared" si="22"/>
        <v>5.4998019086486931E-3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1.2970504378843995E-2</v>
      </c>
      <c r="C103" s="304">
        <f t="shared" si="23"/>
        <v>1.3512241749701124E-2</v>
      </c>
      <c r="D103" s="304">
        <f t="shared" si="23"/>
        <v>1.4003615891998583E-2</v>
      </c>
      <c r="E103" s="304">
        <f t="shared" si="23"/>
        <v>1.4261990767674959E-2</v>
      </c>
      <c r="F103" s="304">
        <f t="shared" si="23"/>
        <v>1.4592740461366289E-2</v>
      </c>
      <c r="G103" s="304">
        <f t="shared" si="23"/>
        <v>1.4914730508988706E-2</v>
      </c>
      <c r="H103" s="304">
        <f t="shared" si="23"/>
        <v>1.5173147914176198E-2</v>
      </c>
      <c r="I103" s="304">
        <f t="shared" si="23"/>
        <v>9.9660723784779082E-3</v>
      </c>
      <c r="J103" s="304">
        <f t="shared" si="23"/>
        <v>9.0609268711268273E-3</v>
      </c>
      <c r="K103" s="304">
        <f t="shared" si="23"/>
        <v>9.8829303205306765E-3</v>
      </c>
      <c r="L103" s="304">
        <f t="shared" si="23"/>
        <v>9.1543006192352557E-3</v>
      </c>
      <c r="M103" s="304">
        <f t="shared" si="23"/>
        <v>9.5900886601772897E-3</v>
      </c>
      <c r="N103" s="304">
        <f t="shared" si="23"/>
        <v>9.7056428411181409E-3</v>
      </c>
      <c r="O103" s="304">
        <f t="shared" si="23"/>
        <v>9.9714711694177151E-3</v>
      </c>
      <c r="P103" s="304">
        <f t="shared" si="23"/>
        <v>1.0130860107710048E-2</v>
      </c>
      <c r="Q103" s="304">
        <f t="shared" si="23"/>
        <v>9.7228943845407683E-3</v>
      </c>
      <c r="R103" s="304">
        <f t="shared" si="23"/>
        <v>9.3884733149761177E-3</v>
      </c>
      <c r="S103" s="304">
        <f t="shared" si="23"/>
        <v>1.0390108222525122E-2</v>
      </c>
      <c r="T103" s="304">
        <f t="shared" si="23"/>
        <v>1.0564712690681018E-2</v>
      </c>
      <c r="U103" s="304">
        <f t="shared" si="23"/>
        <v>1.0530049968908679E-2</v>
      </c>
      <c r="V103" s="304">
        <f t="shared" si="23"/>
        <v>1.0864805304239297E-2</v>
      </c>
      <c r="W103" s="304">
        <f t="shared" si="23"/>
        <v>1.0999603817297386E-2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2.5941008757687993E-3</v>
      </c>
      <c r="C104" s="304">
        <f t="shared" si="24"/>
        <v>2.702448349940224E-3</v>
      </c>
      <c r="D104" s="304">
        <f t="shared" si="24"/>
        <v>2.8007231783997166E-3</v>
      </c>
      <c r="E104" s="304">
        <f t="shared" si="24"/>
        <v>2.8523981535349937E-3</v>
      </c>
      <c r="F104" s="304">
        <f t="shared" si="24"/>
        <v>2.9185480922732572E-3</v>
      </c>
      <c r="G104" s="304">
        <f t="shared" si="24"/>
        <v>2.9829461017977415E-3</v>
      </c>
      <c r="H104" s="304">
        <f t="shared" si="24"/>
        <v>3.0346295828352398E-3</v>
      </c>
      <c r="I104" s="304">
        <f t="shared" si="24"/>
        <v>1.9932144756955824E-3</v>
      </c>
      <c r="J104" s="304">
        <f t="shared" si="24"/>
        <v>1.8121853742253658E-3</v>
      </c>
      <c r="K104" s="304">
        <f t="shared" si="24"/>
        <v>1.9765860641061351E-3</v>
      </c>
      <c r="L104" s="304">
        <f t="shared" si="24"/>
        <v>1.8308601238470514E-3</v>
      </c>
      <c r="M104" s="304">
        <f t="shared" si="24"/>
        <v>1.918017732035458E-3</v>
      </c>
      <c r="N104" s="304">
        <f t="shared" si="24"/>
        <v>1.9411285682236282E-3</v>
      </c>
      <c r="O104" s="304">
        <f t="shared" si="24"/>
        <v>1.9942942338835434E-3</v>
      </c>
      <c r="P104" s="304">
        <f t="shared" si="24"/>
        <v>2.0261720215420101E-3</v>
      </c>
      <c r="Q104" s="304">
        <f t="shared" si="24"/>
        <v>1.9445788769081533E-3</v>
      </c>
      <c r="R104" s="304">
        <f t="shared" si="24"/>
        <v>1.8776946629952239E-3</v>
      </c>
      <c r="S104" s="304">
        <f t="shared" si="24"/>
        <v>2.0780216445050255E-3</v>
      </c>
      <c r="T104" s="304">
        <f t="shared" si="24"/>
        <v>2.1129425381362032E-3</v>
      </c>
      <c r="U104" s="304">
        <f t="shared" si="24"/>
        <v>2.1060099937817364E-3</v>
      </c>
      <c r="V104" s="304">
        <f t="shared" si="24"/>
        <v>2.1729610608478599E-3</v>
      </c>
      <c r="W104" s="304">
        <f t="shared" si="24"/>
        <v>2.1999207634594772E-3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0.10288025052884582</v>
      </c>
      <c r="C105" s="303">
        <f t="shared" si="25"/>
        <v>0.1056740418010995</v>
      </c>
      <c r="D105" s="303">
        <f t="shared" si="25"/>
        <v>0.10824382162022185</v>
      </c>
      <c r="E105" s="303">
        <f t="shared" si="25"/>
        <v>0.10956629892121508</v>
      </c>
      <c r="F105" s="303">
        <f t="shared" si="25"/>
        <v>0.11125290078857882</v>
      </c>
      <c r="G105" s="303">
        <f t="shared" si="25"/>
        <v>0.11262021891662526</v>
      </c>
      <c r="H105" s="303">
        <f t="shared" si="25"/>
        <v>0.1139507735072909</v>
      </c>
      <c r="I105" s="303">
        <f t="shared" si="25"/>
        <v>8.460777918295824E-2</v>
      </c>
      <c r="J105" s="303">
        <f t="shared" si="25"/>
        <v>7.9610333118608878E-2</v>
      </c>
      <c r="K105" s="303">
        <f t="shared" si="25"/>
        <v>8.3430042267109136E-2</v>
      </c>
      <c r="L105" s="303">
        <f t="shared" si="25"/>
        <v>7.9970179227233526E-2</v>
      </c>
      <c r="M105" s="303">
        <f t="shared" si="25"/>
        <v>8.2909904907864027E-2</v>
      </c>
      <c r="N105" s="303">
        <f t="shared" si="25"/>
        <v>8.4021000590845593E-2</v>
      </c>
      <c r="O105" s="303">
        <f t="shared" si="25"/>
        <v>8.5040991619050738E-2</v>
      </c>
      <c r="P105" s="303">
        <f t="shared" si="25"/>
        <v>8.5470725082468044E-2</v>
      </c>
      <c r="Q105" s="303">
        <f t="shared" si="25"/>
        <v>8.2959505187478785E-2</v>
      </c>
      <c r="R105" s="303">
        <f t="shared" si="25"/>
        <v>8.0648112920865822E-2</v>
      </c>
      <c r="S105" s="303">
        <f t="shared" si="25"/>
        <v>8.648006199048458E-2</v>
      </c>
      <c r="T105" s="303">
        <f t="shared" si="25"/>
        <v>8.7159924899764457E-2</v>
      </c>
      <c r="U105" s="303">
        <f t="shared" si="25"/>
        <v>8.698497595619796E-2</v>
      </c>
      <c r="V105" s="303">
        <f t="shared" si="25"/>
        <v>8.8981192465263509E-2</v>
      </c>
      <c r="W105" s="303">
        <f t="shared" si="25"/>
        <v>8.9850383498993491E-2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1.2825680537934151E-2</v>
      </c>
      <c r="C106" s="304">
        <f t="shared" si="26"/>
        <v>1.2324305929693059E-2</v>
      </c>
      <c r="D106" s="304">
        <f t="shared" si="26"/>
        <v>1.1905856410336726E-2</v>
      </c>
      <c r="E106" s="304">
        <f t="shared" si="26"/>
        <v>1.1658329837127779E-2</v>
      </c>
      <c r="F106" s="304">
        <f t="shared" si="26"/>
        <v>1.1339575748371154E-2</v>
      </c>
      <c r="G106" s="304">
        <f t="shared" si="26"/>
        <v>1.0755802216519625E-2</v>
      </c>
      <c r="H106" s="304">
        <f t="shared" si="26"/>
        <v>1.052904039723826E-2</v>
      </c>
      <c r="I106" s="304">
        <f t="shared" si="26"/>
        <v>1.2860614933573034E-2</v>
      </c>
      <c r="J106" s="304">
        <f t="shared" si="26"/>
        <v>1.3391568824130813E-2</v>
      </c>
      <c r="K106" s="304">
        <f t="shared" si="26"/>
        <v>1.2172449551130064E-2</v>
      </c>
      <c r="L106" s="304">
        <f t="shared" si="26"/>
        <v>1.3171533554532412E-2</v>
      </c>
      <c r="M106" s="304">
        <f t="shared" si="26"/>
        <v>1.3470270924321268E-2</v>
      </c>
      <c r="N106" s="304">
        <f t="shared" si="26"/>
        <v>1.3883978779373687E-2</v>
      </c>
      <c r="O106" s="304">
        <f t="shared" si="26"/>
        <v>1.3268160907143823E-2</v>
      </c>
      <c r="P106" s="304">
        <f t="shared" si="26"/>
        <v>1.2718913470867118E-2</v>
      </c>
      <c r="Q106" s="304">
        <f t="shared" si="26"/>
        <v>1.2667670002245057E-2</v>
      </c>
      <c r="R106" s="304">
        <f t="shared" si="26"/>
        <v>1.2369155333735671E-2</v>
      </c>
      <c r="S106" s="304">
        <f t="shared" si="26"/>
        <v>1.2139488618453971E-2</v>
      </c>
      <c r="T106" s="304">
        <f t="shared" si="26"/>
        <v>1.1750749594103998E-2</v>
      </c>
      <c r="U106" s="304">
        <f t="shared" si="26"/>
        <v>1.1785399652457645E-2</v>
      </c>
      <c r="V106" s="304">
        <f t="shared" si="26"/>
        <v>1.1758686496205348E-2</v>
      </c>
      <c r="W106" s="304">
        <f t="shared" si="26"/>
        <v>1.18087480560296E-2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5.5141877658569068E-3</v>
      </c>
      <c r="C107" s="304">
        <f t="shared" si="27"/>
        <v>5.278366488091317E-3</v>
      </c>
      <c r="D107" s="304">
        <f t="shared" si="27"/>
        <v>5.0638708906690652E-3</v>
      </c>
      <c r="E107" s="304">
        <f t="shared" si="27"/>
        <v>4.9498145225679744E-3</v>
      </c>
      <c r="F107" s="304">
        <f t="shared" si="27"/>
        <v>4.7993787909654754E-3</v>
      </c>
      <c r="G107" s="304">
        <f t="shared" si="27"/>
        <v>4.6517732141497939E-3</v>
      </c>
      <c r="H107" s="304">
        <f t="shared" si="27"/>
        <v>4.5247521789168171E-3</v>
      </c>
      <c r="I107" s="304">
        <f t="shared" si="27"/>
        <v>6.7893535467165632E-3</v>
      </c>
      <c r="J107" s="304">
        <f t="shared" si="27"/>
        <v>7.1605967302493115E-3</v>
      </c>
      <c r="K107" s="304">
        <f t="shared" si="27"/>
        <v>6.8416931952149009E-3</v>
      </c>
      <c r="L107" s="304">
        <f t="shared" si="27"/>
        <v>7.1318778471172366E-3</v>
      </c>
      <c r="M107" s="304">
        <f t="shared" si="27"/>
        <v>6.9324455795240483E-3</v>
      </c>
      <c r="N107" s="304">
        <f t="shared" si="27"/>
        <v>6.8766634196787179E-3</v>
      </c>
      <c r="O107" s="304">
        <f t="shared" si="27"/>
        <v>6.7798312581863621E-3</v>
      </c>
      <c r="P107" s="304">
        <f t="shared" si="27"/>
        <v>6.7199318358739726E-3</v>
      </c>
      <c r="Q107" s="304">
        <f t="shared" si="27"/>
        <v>6.9190330493637915E-3</v>
      </c>
      <c r="R107" s="304">
        <f t="shared" si="27"/>
        <v>7.0858767804647541E-3</v>
      </c>
      <c r="S107" s="304">
        <f t="shared" si="27"/>
        <v>6.6189416732142072E-3</v>
      </c>
      <c r="T107" s="304">
        <f t="shared" si="27"/>
        <v>6.5494900628216461E-3</v>
      </c>
      <c r="U107" s="304">
        <f t="shared" si="27"/>
        <v>6.5658190327060667E-3</v>
      </c>
      <c r="V107" s="304">
        <f t="shared" si="27"/>
        <v>6.4068486597426439E-3</v>
      </c>
      <c r="W107" s="304">
        <f t="shared" si="27"/>
        <v>6.3473756148529417E-3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8.4540382225054764E-2</v>
      </c>
      <c r="C108" s="304">
        <f t="shared" si="28"/>
        <v>8.8071369383315126E-2</v>
      </c>
      <c r="D108" s="304">
        <f t="shared" si="28"/>
        <v>9.1274094319216056E-2</v>
      </c>
      <c r="E108" s="304">
        <f t="shared" si="28"/>
        <v>9.2958154561519346E-2</v>
      </c>
      <c r="F108" s="304">
        <f t="shared" si="28"/>
        <v>9.5113946249242187E-2</v>
      </c>
      <c r="G108" s="304">
        <f t="shared" si="28"/>
        <v>9.7212643485955832E-2</v>
      </c>
      <c r="H108" s="304">
        <f t="shared" si="28"/>
        <v>9.8896980931135817E-2</v>
      </c>
      <c r="I108" s="304">
        <f t="shared" si="28"/>
        <v>6.4957810702668636E-2</v>
      </c>
      <c r="J108" s="304">
        <f t="shared" si="28"/>
        <v>5.9058167564228756E-2</v>
      </c>
      <c r="K108" s="304">
        <f t="shared" si="28"/>
        <v>6.441589952076418E-2</v>
      </c>
      <c r="L108" s="304">
        <f t="shared" si="28"/>
        <v>5.9666767825583882E-2</v>
      </c>
      <c r="M108" s="304">
        <f t="shared" si="28"/>
        <v>6.2507188404018699E-2</v>
      </c>
      <c r="N108" s="304">
        <f t="shared" si="28"/>
        <v>6.3260358391793184E-2</v>
      </c>
      <c r="O108" s="304">
        <f t="shared" si="28"/>
        <v>6.4992999453720543E-2</v>
      </c>
      <c r="P108" s="304">
        <f t="shared" si="28"/>
        <v>6.6031879775726957E-2</v>
      </c>
      <c r="Q108" s="304">
        <f t="shared" si="28"/>
        <v>6.3372802135869932E-2</v>
      </c>
      <c r="R108" s="304">
        <f t="shared" si="28"/>
        <v>6.1193080806665391E-2</v>
      </c>
      <c r="S108" s="304">
        <f t="shared" si="28"/>
        <v>6.7721631698816412E-2</v>
      </c>
      <c r="T108" s="304">
        <f t="shared" si="28"/>
        <v>6.8859685242838822E-2</v>
      </c>
      <c r="U108" s="304">
        <f t="shared" si="28"/>
        <v>6.8633757271034254E-2</v>
      </c>
      <c r="V108" s="304">
        <f t="shared" si="28"/>
        <v>7.0815657309315522E-2</v>
      </c>
      <c r="W108" s="304">
        <f t="shared" si="28"/>
        <v>7.1694259828110951E-2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0.11587439017184106</v>
      </c>
      <c r="C109" s="237">
        <f t="shared" si="29"/>
        <v>0.12071410076811942</v>
      </c>
      <c r="D109" s="237">
        <f t="shared" si="29"/>
        <v>0.12510388218462309</v>
      </c>
      <c r="E109" s="237">
        <f t="shared" si="29"/>
        <v>0.12741212173184988</v>
      </c>
      <c r="F109" s="237">
        <f t="shared" si="29"/>
        <v>0.1303669350480165</v>
      </c>
      <c r="G109" s="237">
        <f t="shared" si="29"/>
        <v>0.13324349245240752</v>
      </c>
      <c r="H109" s="237">
        <f t="shared" si="29"/>
        <v>0.13555211194485622</v>
      </c>
      <c r="I109" s="237">
        <f t="shared" si="29"/>
        <v>8.9033743448570554E-2</v>
      </c>
      <c r="J109" s="237">
        <f t="shared" si="29"/>
        <v>8.0947459321319373E-2</v>
      </c>
      <c r="K109" s="237">
        <f t="shared" si="29"/>
        <v>8.8290978558256725E-2</v>
      </c>
      <c r="L109" s="237">
        <f t="shared" si="29"/>
        <v>8.1781630900473287E-2</v>
      </c>
      <c r="M109" s="237">
        <f t="shared" si="29"/>
        <v>8.5674823640973341E-2</v>
      </c>
      <c r="N109" s="237">
        <f t="shared" si="29"/>
        <v>8.6707148202704906E-2</v>
      </c>
      <c r="O109" s="237">
        <f t="shared" si="29"/>
        <v>8.9081974541945427E-2</v>
      </c>
      <c r="P109" s="237">
        <f t="shared" si="29"/>
        <v>9.0505904983300189E-2</v>
      </c>
      <c r="Q109" s="237">
        <f t="shared" si="29"/>
        <v>8.6861268043786827E-2</v>
      </c>
      <c r="R109" s="237">
        <f t="shared" si="29"/>
        <v>8.3873655814949793E-2</v>
      </c>
      <c r="S109" s="237">
        <f t="shared" si="29"/>
        <v>9.2821945773232356E-2</v>
      </c>
      <c r="T109" s="237">
        <f t="shared" si="29"/>
        <v>9.4381806953484013E-2</v>
      </c>
      <c r="U109" s="237">
        <f t="shared" si="29"/>
        <v>9.4072141143292584E-2</v>
      </c>
      <c r="V109" s="237">
        <f t="shared" si="29"/>
        <v>9.7062739596925185E-2</v>
      </c>
      <c r="W109" s="237">
        <f t="shared" si="29"/>
        <v>9.8266986944634607E-2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131.72035485426721</v>
      </c>
      <c r="C113" s="322">
        <f t="shared" si="30"/>
        <v>132.34820639613676</v>
      </c>
      <c r="D113" s="322">
        <f t="shared" si="30"/>
        <v>134.73373251597144</v>
      </c>
      <c r="E113" s="322">
        <f t="shared" si="30"/>
        <v>135.57751785122878</v>
      </c>
      <c r="F113" s="322">
        <f t="shared" si="30"/>
        <v>133.02735034434653</v>
      </c>
      <c r="G113" s="322">
        <f t="shared" si="30"/>
        <v>128.34525323083119</v>
      </c>
      <c r="H113" s="322">
        <f t="shared" si="30"/>
        <v>123.50731403339454</v>
      </c>
      <c r="I113" s="322">
        <f t="shared" si="30"/>
        <v>122.96907071933951</v>
      </c>
      <c r="J113" s="322">
        <f t="shared" si="30"/>
        <v>122.42142842531693</v>
      </c>
      <c r="K113" s="322">
        <f t="shared" si="30"/>
        <v>117.7008257477482</v>
      </c>
      <c r="L113" s="322">
        <f t="shared" si="30"/>
        <v>120.69507732794621</v>
      </c>
      <c r="M113" s="322">
        <f t="shared" si="30"/>
        <v>120.22046502565036</v>
      </c>
      <c r="N113" s="322">
        <f t="shared" si="30"/>
        <v>121.1244985586965</v>
      </c>
      <c r="O113" s="322">
        <f t="shared" si="30"/>
        <v>119.04107083791192</v>
      </c>
      <c r="P113" s="322">
        <f t="shared" si="30"/>
        <v>117.45295381773012</v>
      </c>
      <c r="Q113" s="322">
        <f t="shared" si="30"/>
        <v>115.43606639028953</v>
      </c>
      <c r="R113" s="322">
        <f t="shared" si="30"/>
        <v>116.98693683766248</v>
      </c>
      <c r="S113" s="322">
        <f t="shared" si="30"/>
        <v>117.23636786090439</v>
      </c>
      <c r="T113" s="322">
        <f t="shared" si="30"/>
        <v>118.42965025500136</v>
      </c>
      <c r="U113" s="322">
        <f t="shared" si="30"/>
        <v>115.68138546140533</v>
      </c>
      <c r="V113" s="322">
        <f t="shared" si="30"/>
        <v>117.22826197195215</v>
      </c>
      <c r="W113" s="322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2">
        <f>IF(B$6=0,0,B$6/FBT!B$5*1000)</f>
        <v>2.6975991148739338</v>
      </c>
      <c r="C114" s="332">
        <f>IF(C$6=0,0,C$6/FBT!C$5*1000)</f>
        <v>2.8236646736272735</v>
      </c>
      <c r="D114" s="332">
        <f>IF(D$6=0,0,D$6/FBT!D$5*1000)</f>
        <v>2.9790938492351744</v>
      </c>
      <c r="E114" s="332">
        <f>IF(E$6=0,0,E$6/FBT!E$5*1000)</f>
        <v>3.0530610124713342</v>
      </c>
      <c r="F114" s="332">
        <f>IF(F$6=0,0,F$6/FBT!F$5*1000)</f>
        <v>3.0651056807973078</v>
      </c>
      <c r="G114" s="332">
        <f>IF(G$6=0,0,G$6/FBT!G$5*1000)</f>
        <v>3.0224761011248833</v>
      </c>
      <c r="H114" s="332">
        <f>IF(H$6=0,0,H$6/FBT!H$5*1000)</f>
        <v>2.9589390699652185</v>
      </c>
      <c r="I114" s="332">
        <f>IF(I$6=0,0,I$6/FBT!I$5*1000)</f>
        <v>1.9350294617417467</v>
      </c>
      <c r="J114" s="332">
        <f>IF(J$6=0,0,J$6/FBT!J$5*1000)</f>
        <v>1.7514499111905533</v>
      </c>
      <c r="K114" s="332">
        <f>IF(K$6=0,0,K$6/FBT!K$5*1000)</f>
        <v>1.8366774624219773</v>
      </c>
      <c r="L114" s="332">
        <f>IF(L$6=0,0,L$6/FBT!L$5*1000)</f>
        <v>1.7445458228239976</v>
      </c>
      <c r="M114" s="332">
        <f>IF(M$6=0,0,M$6/FBT!M$5*1000)</f>
        <v>1.8204077658374682</v>
      </c>
      <c r="N114" s="332">
        <f>IF(N$6=0,0,N$6/FBT!N$5*1000)</f>
        <v>1.8561965089266896</v>
      </c>
      <c r="O114" s="332">
        <f>IF(O$6=0,0,O$6/FBT!O$5*1000)</f>
        <v>1.8742335881634484</v>
      </c>
      <c r="P114" s="332">
        <f>IF(P$6=0,0,P$6/FBT!P$5*1000)</f>
        <v>1.8787885963653992</v>
      </c>
      <c r="Q114" s="332">
        <f>IF(Q$6=0,0,Q$6/FBT!Q$5*1000)</f>
        <v>1.7721673921257173</v>
      </c>
      <c r="R114" s="332">
        <f>IF(R$6=0,0,R$6/FBT!R$5*1000)</f>
        <v>1.7342032653176702</v>
      </c>
      <c r="S114" s="332">
        <f>IF(S$6=0,0,S$6/FBT!S$5*1000)</f>
        <v>1.9233134995114154</v>
      </c>
      <c r="T114" s="332">
        <f>IF(T$6=0,0,T$6/FBT!T$5*1000)</f>
        <v>1.9755398352662015</v>
      </c>
      <c r="U114" s="332">
        <f>IF(U$6=0,0,U$6/FBT!U$5*1000)</f>
        <v>1.9233643727071321</v>
      </c>
      <c r="V114" s="332">
        <f>IF(V$6=0,0,V$6/FBT!V$5*1000)</f>
        <v>2.011045646020452</v>
      </c>
      <c r="W114" s="332">
        <f>IF(W$6=0,0,W$6/FBT!W$5*1000)</f>
        <v>2.1838121858788249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3.1471989673529244</v>
      </c>
      <c r="C115" s="333">
        <f>IF(C$7=0,0,C$7/FBT!C$5*1000)</f>
        <v>3.2942754525651528</v>
      </c>
      <c r="D115" s="333">
        <f>IF(D$7=0,0,D$7/FBT!D$5*1000)</f>
        <v>3.4756094907743709</v>
      </c>
      <c r="E115" s="333">
        <f>IF(E$7=0,0,E$7/FBT!E$5*1000)</f>
        <v>3.5619045145498909</v>
      </c>
      <c r="F115" s="333">
        <f>IF(F$7=0,0,F$7/FBT!F$5*1000)</f>
        <v>3.5759566275968586</v>
      </c>
      <c r="G115" s="333">
        <f>IF(G$7=0,0,G$7/FBT!G$5*1000)</f>
        <v>3.5262221179790298</v>
      </c>
      <c r="H115" s="333">
        <f>IF(H$7=0,0,H$7/FBT!H$5*1000)</f>
        <v>3.452095581626089</v>
      </c>
      <c r="I115" s="333">
        <f>IF(I$7=0,0,I$7/FBT!I$5*1000)</f>
        <v>2.2575343720320382</v>
      </c>
      <c r="J115" s="333">
        <f>IF(J$7=0,0,J$7/FBT!J$5*1000)</f>
        <v>2.0433582297223127</v>
      </c>
      <c r="K115" s="333">
        <f>IF(K$7=0,0,K$7/FBT!K$5*1000)</f>
        <v>2.1427903728256403</v>
      </c>
      <c r="L115" s="333">
        <f>IF(L$7=0,0,L$7/FBT!L$5*1000)</f>
        <v>2.0353034599613311</v>
      </c>
      <c r="M115" s="333">
        <f>IF(M$7=0,0,M$7/FBT!M$5*1000)</f>
        <v>2.1238090601437127</v>
      </c>
      <c r="N115" s="333">
        <f>IF(N$7=0,0,N$7/FBT!N$5*1000)</f>
        <v>2.1655625937478051</v>
      </c>
      <c r="O115" s="333">
        <f>IF(O$7=0,0,O$7/FBT!O$5*1000)</f>
        <v>2.1866058528573569</v>
      </c>
      <c r="P115" s="333">
        <f>IF(P$7=0,0,P$7/FBT!P$5*1000)</f>
        <v>2.1919200290929655</v>
      </c>
      <c r="Q115" s="333">
        <f>IF(Q$7=0,0,Q$7/FBT!Q$5*1000)</f>
        <v>2.0675286241466715</v>
      </c>
      <c r="R115" s="333">
        <f>IF(R$7=0,0,R$7/FBT!R$5*1000)</f>
        <v>2.0232371428706153</v>
      </c>
      <c r="S115" s="333">
        <f>IF(S$7=0,0,S$7/FBT!S$5*1000)</f>
        <v>2.2438657494299843</v>
      </c>
      <c r="T115" s="333">
        <f>IF(T$7=0,0,T$7/FBT!T$5*1000)</f>
        <v>2.3047964744772358</v>
      </c>
      <c r="U115" s="333">
        <f>IF(U$7=0,0,U$7/FBT!U$5*1000)</f>
        <v>2.2439251014916546</v>
      </c>
      <c r="V115" s="333">
        <f>IF(V$7=0,0,V$7/FBT!V$5*1000)</f>
        <v>2.3462199203571945</v>
      </c>
      <c r="W115" s="333">
        <f>IF(W$7=0,0,W$7/FBT!W$5*1000)</f>
        <v>2.5477808835252946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7.1935976396638246</v>
      </c>
      <c r="C116" s="333">
        <f>IF(C$8=0,0,C$8/FBT!C$5*1000)</f>
        <v>7.5297724630060641</v>
      </c>
      <c r="D116" s="333">
        <f>IF(D$8=0,0,D$8/FBT!D$5*1000)</f>
        <v>7.9442502646271311</v>
      </c>
      <c r="E116" s="333">
        <f>IF(E$8=0,0,E$8/FBT!E$5*1000)</f>
        <v>8.1414960332568924</v>
      </c>
      <c r="F116" s="333">
        <f>IF(F$8=0,0,F$8/FBT!F$5*1000)</f>
        <v>8.1736151487928197</v>
      </c>
      <c r="G116" s="333">
        <f>IF(G$8=0,0,G$8/FBT!G$5*1000)</f>
        <v>8.0599362696663572</v>
      </c>
      <c r="H116" s="333">
        <f>IF(H$8=0,0,H$8/FBT!H$5*1000)</f>
        <v>7.8905041865739136</v>
      </c>
      <c r="I116" s="333">
        <f>IF(I$8=0,0,I$8/FBT!I$5*1000)</f>
        <v>5.1600785646446594</v>
      </c>
      <c r="J116" s="333">
        <f>IF(J$8=0,0,J$8/FBT!J$5*1000)</f>
        <v>4.6705330965081435</v>
      </c>
      <c r="K116" s="333">
        <f>IF(K$8=0,0,K$8/FBT!K$5*1000)</f>
        <v>4.8978065664586055</v>
      </c>
      <c r="L116" s="333">
        <f>IF(L$8=0,0,L$8/FBT!L$5*1000)</f>
        <v>4.652122194197327</v>
      </c>
      <c r="M116" s="333">
        <f>IF(M$8=0,0,M$8/FBT!M$5*1000)</f>
        <v>4.8544207088999158</v>
      </c>
      <c r="N116" s="333">
        <f>IF(N$8=0,0,N$8/FBT!N$5*1000)</f>
        <v>4.9498573571378408</v>
      </c>
      <c r="O116" s="333">
        <f>IF(O$8=0,0,O$8/FBT!O$5*1000)</f>
        <v>4.9979562351025297</v>
      </c>
      <c r="P116" s="333">
        <f>IF(P$8=0,0,P$8/FBT!P$5*1000)</f>
        <v>5.0101029236410648</v>
      </c>
      <c r="Q116" s="333">
        <f>IF(Q$8=0,0,Q$8/FBT!Q$5*1000)</f>
        <v>4.7257797123352461</v>
      </c>
      <c r="R116" s="333">
        <f>IF(R$8=0,0,R$8/FBT!R$5*1000)</f>
        <v>4.6245420408471212</v>
      </c>
      <c r="S116" s="333">
        <f>IF(S$8=0,0,S$8/FBT!S$5*1000)</f>
        <v>5.1288359986971095</v>
      </c>
      <c r="T116" s="333">
        <f>IF(T$8=0,0,T$8/FBT!T$5*1000)</f>
        <v>5.2681062273765376</v>
      </c>
      <c r="U116" s="333">
        <f>IF(U$8=0,0,U$8/FBT!U$5*1000)</f>
        <v>5.1289716605523523</v>
      </c>
      <c r="V116" s="333">
        <f>IF(V$8=0,0,V$8/FBT!V$5*1000)</f>
        <v>5.3627883893878705</v>
      </c>
      <c r="W116" s="333">
        <f>IF(W$8=0,0,W$8/FBT!W$5*1000)</f>
        <v>5.8234991623435342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5.3951982297478693</v>
      </c>
      <c r="C117" s="333">
        <f>IF(C$9=0,0,C$9/FBT!C$5*1000)</f>
        <v>5.6473293472545469</v>
      </c>
      <c r="D117" s="333">
        <f>IF(D$9=0,0,D$9/FBT!D$5*1000)</f>
        <v>5.9581876984703488</v>
      </c>
      <c r="E117" s="333">
        <f>IF(E$9=0,0,E$9/FBT!E$5*1000)</f>
        <v>6.1061220249426675</v>
      </c>
      <c r="F117" s="333">
        <f>IF(F$9=0,0,F$9/FBT!F$5*1000)</f>
        <v>6.1302113615946121</v>
      </c>
      <c r="G117" s="333">
        <f>IF(G$9=0,0,G$9/FBT!G$5*1000)</f>
        <v>6.0449522022497666</v>
      </c>
      <c r="H117" s="333">
        <f>IF(H$9=0,0,H$9/FBT!H$5*1000)</f>
        <v>5.9178781399304379</v>
      </c>
      <c r="I117" s="333">
        <f>IF(I$9=0,0,I$9/FBT!I$5*1000)</f>
        <v>3.8700589234834926</v>
      </c>
      <c r="J117" s="333">
        <f>IF(J$9=0,0,J$9/FBT!J$5*1000)</f>
        <v>3.5028998223811065</v>
      </c>
      <c r="K117" s="333">
        <f>IF(K$9=0,0,K$9/FBT!K$5*1000)</f>
        <v>3.6733549248439532</v>
      </c>
      <c r="L117" s="333">
        <f>IF(L$9=0,0,L$9/FBT!L$5*1000)</f>
        <v>3.489091645647997</v>
      </c>
      <c r="M117" s="333">
        <f>IF(M$9=0,0,M$9/FBT!M$5*1000)</f>
        <v>3.6408155316749373</v>
      </c>
      <c r="N117" s="333">
        <f>IF(N$9=0,0,N$9/FBT!N$5*1000)</f>
        <v>3.7123930178533779</v>
      </c>
      <c r="O117" s="333">
        <f>IF(O$9=0,0,O$9/FBT!O$5*1000)</f>
        <v>3.7484671763268977</v>
      </c>
      <c r="P117" s="333">
        <f>IF(P$9=0,0,P$9/FBT!P$5*1000)</f>
        <v>3.7575771927307993</v>
      </c>
      <c r="Q117" s="333">
        <f>IF(Q$9=0,0,Q$9/FBT!Q$5*1000)</f>
        <v>3.5443347842514354</v>
      </c>
      <c r="R117" s="333">
        <f>IF(R$9=0,0,R$9/FBT!R$5*1000)</f>
        <v>3.4684065306353409</v>
      </c>
      <c r="S117" s="333">
        <f>IF(S$9=0,0,S$9/FBT!S$5*1000)</f>
        <v>3.8466269990228317</v>
      </c>
      <c r="T117" s="333">
        <f>IF(T$9=0,0,T$9/FBT!T$5*1000)</f>
        <v>3.9510796705324038</v>
      </c>
      <c r="U117" s="333">
        <f>IF(U$9=0,0,U$9/FBT!U$5*1000)</f>
        <v>3.8467287454142651</v>
      </c>
      <c r="V117" s="333">
        <f>IF(V$9=0,0,V$9/FBT!V$5*1000)</f>
        <v>4.0220912920409049</v>
      </c>
      <c r="W117" s="333">
        <f>IF(W$9=0,0,W$9/FBT!W$5*1000)</f>
        <v>4.3676243717576497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3.237104326967049</v>
      </c>
      <c r="C118" s="334">
        <f>IF(C$10=0,0,C$10/FBT!C$5*1000)</f>
        <v>3.416280565492789</v>
      </c>
      <c r="D118" s="334">
        <f>IF(D$10=0,0,D$10/FBT!D$5*1000)</f>
        <v>3.5836874856893961</v>
      </c>
      <c r="E118" s="334">
        <f>IF(E$10=0,0,E$10/FBT!E$5*1000)</f>
        <v>3.6350246721050077</v>
      </c>
      <c r="F118" s="334">
        <f>IF(F$10=0,0,F$10/FBT!F$5*1000)</f>
        <v>3.6250335567136673</v>
      </c>
      <c r="G118" s="334">
        <f>IF(G$10=0,0,G$10/FBT!G$5*1000)</f>
        <v>3.6079307286468767</v>
      </c>
      <c r="H118" s="334">
        <f>IF(H$10=0,0,H$10/FBT!H$5*1000)</f>
        <v>3.5375143370501805</v>
      </c>
      <c r="I118" s="334">
        <f>IF(I$10=0,0,I$10/FBT!I$5*1000)</f>
        <v>2.453426812735235</v>
      </c>
      <c r="J118" s="334">
        <f>IF(J$10=0,0,J$10/FBT!J$5*1000)</f>
        <v>2.2804487184095525</v>
      </c>
      <c r="K118" s="334">
        <f>IF(K$10=0,0,K$10/FBT!K$5*1000)</f>
        <v>2.3511171776718993</v>
      </c>
      <c r="L118" s="334">
        <f>IF(L$10=0,0,L$10/FBT!L$5*1000)</f>
        <v>2.2647168291745543</v>
      </c>
      <c r="M118" s="334">
        <f>IF(M$10=0,0,M$10/FBT!M$5*1000)</f>
        <v>2.342652494157226</v>
      </c>
      <c r="N118" s="334">
        <f>IF(N$10=0,0,N$10/FBT!N$5*1000)</f>
        <v>2.3752284504934016</v>
      </c>
      <c r="O118" s="334">
        <f>IF(O$10=0,0,O$10/FBT!O$5*1000)</f>
        <v>2.3903027345004797</v>
      </c>
      <c r="P118" s="334">
        <f>IF(P$10=0,0,P$10/FBT!P$5*1000)</f>
        <v>2.3960260105291975</v>
      </c>
      <c r="Q118" s="334">
        <f>IF(Q$10=0,0,Q$10/FBT!Q$5*1000)</f>
        <v>2.2722943065653767</v>
      </c>
      <c r="R118" s="334">
        <f>IF(R$10=0,0,R$10/FBT!R$5*1000)</f>
        <v>2.2369164586370442</v>
      </c>
      <c r="S118" s="334">
        <f>IF(S$10=0,0,S$10/FBT!S$5*1000)</f>
        <v>2.4600556826385604</v>
      </c>
      <c r="T118" s="334">
        <f>IF(T$10=0,0,T$10/FBT!T$5*1000)</f>
        <v>2.5251829024137087</v>
      </c>
      <c r="U118" s="334">
        <f>IF(U$10=0,0,U$10/FBT!U$5*1000)</f>
        <v>2.4616959888923997</v>
      </c>
      <c r="V118" s="334">
        <f>IF(V$10=0,0,V$10/FBT!V$5*1000)</f>
        <v>2.5564287979252538</v>
      </c>
      <c r="W118" s="334">
        <f>IF(W$10=0,0,W$10/FBT!W$5*1000)</f>
        <v>2.7691174694584273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9.0439178396324653</v>
      </c>
      <c r="C119" s="350">
        <f>IF(C$16=0,0,C$16/FBT!C$5*1000)</f>
        <v>9.4042644093430141</v>
      </c>
      <c r="D119" s="350">
        <f>IF(D$16=0,0,D$16/FBT!D$5*1000)</f>
        <v>9.8919571223411662</v>
      </c>
      <c r="E119" s="350">
        <f>IF(E$16=0,0,E$16/FBT!E$5*1000)</f>
        <v>10.149623017926222</v>
      </c>
      <c r="F119" s="350">
        <f>IF(F$16=0,0,F$16/FBT!F$5*1000)</f>
        <v>10.220217124873201</v>
      </c>
      <c r="G119" s="350">
        <f>IF(G$16=0,0,G$16/FBT!G$5*1000)</f>
        <v>10.098898919632322</v>
      </c>
      <c r="H119" s="350">
        <f>IF(H$16=0,0,H$16/FBT!H$5*1000)</f>
        <v>9.9509364943042655</v>
      </c>
      <c r="I119" s="350">
        <f>IF(I$16=0,0,I$16/FBT!I$5*1000)</f>
        <v>7.3843569270060057</v>
      </c>
      <c r="J119" s="350">
        <f>IF(J$16=0,0,J$16/FBT!J$5*1000)</f>
        <v>6.9965373661556569</v>
      </c>
      <c r="K119" s="350">
        <f>IF(K$16=0,0,K$16/FBT!K$5*1000)</f>
        <v>7.0356463881008171</v>
      </c>
      <c r="L119" s="350">
        <f>IF(L$16=0,0,L$16/FBT!L$5*1000)</f>
        <v>6.9142355170108933</v>
      </c>
      <c r="M119" s="350">
        <f>IF(M$16=0,0,M$16/FBT!M$5*1000)</f>
        <v>7.0733206111337905</v>
      </c>
      <c r="N119" s="350">
        <f>IF(N$16=0,0,N$16/FBT!N$5*1000)</f>
        <v>7.1726319692824427</v>
      </c>
      <c r="O119" s="350">
        <f>IF(O$16=0,0,O$16/FBT!O$5*1000)</f>
        <v>7.1517745000565673</v>
      </c>
      <c r="P119" s="350">
        <f>IF(P$16=0,0,P$16/FBT!P$5*1000)</f>
        <v>7.1346061755530314</v>
      </c>
      <c r="Q119" s="350">
        <f>IF(Q$16=0,0,Q$16/FBT!Q$5*1000)</f>
        <v>6.817668778036774</v>
      </c>
      <c r="R119" s="350">
        <f>IF(R$16=0,0,R$16/FBT!R$5*1000)</f>
        <v>6.7344436896414557</v>
      </c>
      <c r="S119" s="350">
        <f>IF(S$16=0,0,S$16/FBT!S$5*1000)</f>
        <v>7.2848769664704616</v>
      </c>
      <c r="T119" s="350">
        <f>IF(T$16=0,0,T$16/FBT!T$5*1000)</f>
        <v>7.4973423464452145</v>
      </c>
      <c r="U119" s="350">
        <f>IF(U$16=0,0,U$16/FBT!U$5*1000)</f>
        <v>7.3057796390595593</v>
      </c>
      <c r="V119" s="350">
        <f>IF(V$16=0,0,V$16/FBT!V$5*1000)</f>
        <v>7.5878568108529256</v>
      </c>
      <c r="W119" s="350">
        <f>IF(W$16=0,0,W$16/FBT!W$5*1000)</f>
        <v>8.2716398276177472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7.5365981996937199</v>
      </c>
      <c r="C120" s="350">
        <f>IF(C$25=0,0,C$25/FBT!C$5*1000)</f>
        <v>7.8368870077858439</v>
      </c>
      <c r="D120" s="350">
        <f>IF(D$25=0,0,D$25/FBT!D$5*1000)</f>
        <v>8.2432976019509745</v>
      </c>
      <c r="E120" s="350">
        <f>IF(E$25=0,0,E$25/FBT!E$5*1000)</f>
        <v>8.4580191816051826</v>
      </c>
      <c r="F120" s="350">
        <f>IF(F$25=0,0,F$25/FBT!F$5*1000)</f>
        <v>8.5168476040610042</v>
      </c>
      <c r="G120" s="350">
        <f>IF(G$25=0,0,G$25/FBT!G$5*1000)</f>
        <v>8.4157490996936026</v>
      </c>
      <c r="H120" s="350">
        <f>IF(H$25=0,0,H$25/FBT!H$5*1000)</f>
        <v>8.2924470785868891</v>
      </c>
      <c r="I120" s="350">
        <f>IF(I$25=0,0,I$25/FBT!I$5*1000)</f>
        <v>6.1536307725050037</v>
      </c>
      <c r="J120" s="350">
        <f>IF(J$25=0,0,J$25/FBT!J$5*1000)</f>
        <v>5.8304478051297144</v>
      </c>
      <c r="K120" s="350">
        <f>IF(K$25=0,0,K$25/FBT!K$5*1000)</f>
        <v>5.8630386567506791</v>
      </c>
      <c r="L120" s="350">
        <f>IF(L$25=0,0,L$25/FBT!L$5*1000)</f>
        <v>5.7618629308424127</v>
      </c>
      <c r="M120" s="350">
        <f>IF(M$25=0,0,M$25/FBT!M$5*1000)</f>
        <v>5.8944338426114937</v>
      </c>
      <c r="N120" s="350">
        <f>IF(N$25=0,0,N$25/FBT!N$5*1000)</f>
        <v>5.9771933077353694</v>
      </c>
      <c r="O120" s="350">
        <f>IF(O$25=0,0,O$25/FBT!O$5*1000)</f>
        <v>5.9598120833804717</v>
      </c>
      <c r="P120" s="350">
        <f>IF(P$25=0,0,P$25/FBT!P$5*1000)</f>
        <v>5.9455051462941952</v>
      </c>
      <c r="Q120" s="350">
        <f>IF(Q$25=0,0,Q$25/FBT!Q$5*1000)</f>
        <v>5.6813906483639816</v>
      </c>
      <c r="R120" s="350">
        <f>IF(R$25=0,0,R$25/FBT!R$5*1000)</f>
        <v>5.6120364080345464</v>
      </c>
      <c r="S120" s="350">
        <f>IF(S$25=0,0,S$25/FBT!S$5*1000)</f>
        <v>6.0707308053920546</v>
      </c>
      <c r="T120" s="350">
        <f>IF(T$25=0,0,T$25/FBT!T$5*1000)</f>
        <v>6.2477852887043444</v>
      </c>
      <c r="U120" s="350">
        <f>IF(U$25=0,0,U$25/FBT!U$5*1000)</f>
        <v>6.0881496992163022</v>
      </c>
      <c r="V120" s="350">
        <f>IF(V$25=0,0,V$25/FBT!V$5*1000)</f>
        <v>6.3232140090441105</v>
      </c>
      <c r="W120" s="350">
        <f>IF(W$25=0,0,W$25/FBT!W$5*1000)</f>
        <v>6.8930331896814572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53.354335668960601</v>
      </c>
      <c r="C121" s="350">
        <f>IF(C$34=0,0,C$34/FBT!C$5*1000)</f>
        <v>51.316009316890344</v>
      </c>
      <c r="D121" s="350">
        <f>IF(D$34=0,0,D$34/FBT!D$5*1000)</f>
        <v>50.118058627739899</v>
      </c>
      <c r="E121" s="350">
        <f>IF(E$34=0,0,E$34/FBT!E$5*1000)</f>
        <v>49.296022418990638</v>
      </c>
      <c r="F121" s="350">
        <f>IF(F$34=0,0,F$34/FBT!F$5*1000)</f>
        <v>46.898747366912268</v>
      </c>
      <c r="G121" s="350">
        <f>IF(G$34=0,0,G$34/FBT!G$5*1000)</f>
        <v>43.856464617024507</v>
      </c>
      <c r="H121" s="350">
        <f>IF(H$34=0,0,H$34/FBT!H$5*1000)</f>
        <v>41.050906257076946</v>
      </c>
      <c r="I121" s="350">
        <f>IF(I$34=0,0,I$34/FBT!I$5*1000)</f>
        <v>61.328111289580256</v>
      </c>
      <c r="J121" s="350">
        <f>IF(J$34=0,0,J$34/FBT!J$5*1000)</f>
        <v>64.393485428256</v>
      </c>
      <c r="K121" s="350">
        <f>IF(K$34=0,0,K$34/FBT!K$5*1000)</f>
        <v>59.153218463950466</v>
      </c>
      <c r="L121" s="350">
        <f>IF(L$34=0,0,L$34/FBT!L$5*1000)</f>
        <v>63.230807452499647</v>
      </c>
      <c r="M121" s="350">
        <f>IF(M$34=0,0,M$34/FBT!M$5*1000)</f>
        <v>61.220961613285802</v>
      </c>
      <c r="N121" s="350">
        <f>IF(N$34=0,0,N$34/FBT!N$5*1000)</f>
        <v>61.18500990479555</v>
      </c>
      <c r="O121" s="350">
        <f>IF(O$34=0,0,O$34/FBT!O$5*1000)</f>
        <v>59.285840902149921</v>
      </c>
      <c r="P121" s="350">
        <f>IF(P$34=0,0,P$34/FBT!P$5*1000)</f>
        <v>57.978114209595205</v>
      </c>
      <c r="Q121" s="350">
        <f>IF(Q$34=0,0,Q$34/FBT!Q$5*1000)</f>
        <v>58.670825485565601</v>
      </c>
      <c r="R121" s="350">
        <f>IF(R$34=0,0,R$34/FBT!R$5*1000)</f>
        <v>60.892841429170659</v>
      </c>
      <c r="S121" s="350">
        <f>IF(S$34=0,0,S$34/FBT!S$5*1000)</f>
        <v>57.001486748792445</v>
      </c>
      <c r="T121" s="350">
        <f>IF(T$34=0,0,T$34/FBT!T$5*1000)</f>
        <v>56.977476231429115</v>
      </c>
      <c r="U121" s="350">
        <f>IF(U$34=0,0,U$34/FBT!U$5*1000)</f>
        <v>55.79402133902628</v>
      </c>
      <c r="V121" s="350">
        <f>IF(V$34=0,0,V$34/FBT!V$5*1000)</f>
        <v>55.171153723567969</v>
      </c>
      <c r="W121" s="350">
        <f>IF(W$34=0,0,W$34/FBT!W$5*1000)</f>
        <v>58.627322657668003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11.300365968262605</v>
      </c>
      <c r="C122" s="350">
        <f>IF(C$45=0,0,C$45/FBT!C$5*1000)</f>
        <v>11.117658541782719</v>
      </c>
      <c r="D122" s="350">
        <f>IF(D$45=0,0,D$45/FBT!D$5*1000)</f>
        <v>11.099783267484863</v>
      </c>
      <c r="E122" s="350">
        <f>IF(E$45=0,0,E$45/FBT!E$5*1000)</f>
        <v>11.04729891893402</v>
      </c>
      <c r="F122" s="350">
        <f>IF(F$45=0,0,F$45/FBT!F$5*1000)</f>
        <v>10.679569321026525</v>
      </c>
      <c r="G122" s="350">
        <f>IF(G$45=0,0,G$45/FBT!G$5*1000)</f>
        <v>10.157182878883336</v>
      </c>
      <c r="H122" s="350">
        <f>IF(H$45=0,0,H$45/FBT!H$5*1000)</f>
        <v>9.6406616625042059</v>
      </c>
      <c r="I122" s="350">
        <f>IF(I$45=0,0,I$45/FBT!I$5*1000)</f>
        <v>11.074306919320811</v>
      </c>
      <c r="J122" s="350">
        <f>IF(J$45=0,0,J$45/FBT!J$5*1000)</f>
        <v>11.296553752252315</v>
      </c>
      <c r="K122" s="350">
        <f>IF(K$45=0,0,K$45/FBT!K$5*1000)</f>
        <v>10.535469785332344</v>
      </c>
      <c r="L122" s="350">
        <f>IF(L$45=0,0,L$45/FBT!L$5*1000)</f>
        <v>11.079744244489204</v>
      </c>
      <c r="M122" s="350">
        <f>IF(M$45=0,0,M$45/FBT!M$5*1000)</f>
        <v>10.982308935541759</v>
      </c>
      <c r="N122" s="350">
        <f>IF(N$45=0,0,N$45/FBT!N$5*1000)</f>
        <v>11.051064036250688</v>
      </c>
      <c r="O122" s="350">
        <f>IF(O$45=0,0,O$45/FBT!O$5*1000)</f>
        <v>10.718293416095761</v>
      </c>
      <c r="P122" s="350">
        <f>IF(P$45=0,0,P$45/FBT!P$5*1000)</f>
        <v>10.491338529813815</v>
      </c>
      <c r="Q122" s="350">
        <f>IF(Q$45=0,0,Q$45/FBT!Q$5*1000)</f>
        <v>10.280634605724046</v>
      </c>
      <c r="R122" s="350">
        <f>IF(R$45=0,0,R$45/FBT!R$5*1000)</f>
        <v>10.413412104990661</v>
      </c>
      <c r="S122" s="350">
        <f>IF(S$45=0,0,S$45/FBT!S$5*1000)</f>
        <v>10.25585927056367</v>
      </c>
      <c r="T122" s="350">
        <f>IF(T$45=0,0,T$45/FBT!T$5*1000)</f>
        <v>10.182417468289151</v>
      </c>
      <c r="U122" s="350">
        <f>IF(U$45=0,0,U$45/FBT!U$5*1000)</f>
        <v>9.9438107613284075</v>
      </c>
      <c r="V122" s="350">
        <f>IF(V$45=0,0,V$45/FBT!V$5*1000)</f>
        <v>10.037856576677145</v>
      </c>
      <c r="W122" s="350">
        <f>IF(W$45=0,0,W$45/FBT!W$5*1000)</f>
        <v>10.601617989341422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13.551423107155486</v>
      </c>
      <c r="C123" s="350">
        <f>IF(C$66=0,0,C$66/FBT!C$5*1000)</f>
        <v>13.985769895005896</v>
      </c>
      <c r="D123" s="350">
        <f>IF(D$66=0,0,D$66/FBT!D$5*1000)</f>
        <v>14.584094108685498</v>
      </c>
      <c r="E123" s="350">
        <f>IF(E$66=0,0,E$66/FBT!E$5*1000)</f>
        <v>14.854726847884102</v>
      </c>
      <c r="F123" s="350">
        <f>IF(F$66=0,0,F$66/FBT!F$5*1000)</f>
        <v>14.799678610027101</v>
      </c>
      <c r="G123" s="350">
        <f>IF(G$66=0,0,G$66/FBT!G$5*1000)</f>
        <v>14.454270515765915</v>
      </c>
      <c r="H123" s="350">
        <f>IF(H$66=0,0,H$66/FBT!H$5*1000)</f>
        <v>14.07375396791319</v>
      </c>
      <c r="I123" s="350">
        <f>IF(I$66=0,0,I$66/FBT!I$5*1000)</f>
        <v>10.404139981755453</v>
      </c>
      <c r="J123" s="350">
        <f>IF(J$66=0,0,J$66/FBT!J$5*1000)</f>
        <v>9.7460106977954144</v>
      </c>
      <c r="K123" s="350">
        <f>IF(K$66=0,0,K$66/FBT!K$5*1000)</f>
        <v>9.8197848670082823</v>
      </c>
      <c r="L123" s="350">
        <f>IF(L$66=0,0,L$66/FBT!L$5*1000)</f>
        <v>9.652006965760668</v>
      </c>
      <c r="M123" s="350">
        <f>IF(M$66=0,0,M$66/FBT!M$5*1000)</f>
        <v>9.9674673232558639</v>
      </c>
      <c r="N123" s="350">
        <f>IF(N$66=0,0,N$66/FBT!N$5*1000)</f>
        <v>10.177001564966114</v>
      </c>
      <c r="O123" s="350">
        <f>IF(O$66=0,0,O$66/FBT!O$5*1000)</f>
        <v>10.123370707449691</v>
      </c>
      <c r="P123" s="350">
        <f>IF(P$66=0,0,P$66/FBT!P$5*1000)</f>
        <v>10.038789125879028</v>
      </c>
      <c r="Q123" s="350">
        <f>IF(Q$66=0,0,Q$66/FBT!Q$5*1000)</f>
        <v>9.5765189485273705</v>
      </c>
      <c r="R123" s="350">
        <f>IF(R$66=0,0,R$66/FBT!R$5*1000)</f>
        <v>9.4347756923500032</v>
      </c>
      <c r="S123" s="350">
        <f>IF(S$66=0,0,S$66/FBT!S$5*1000)</f>
        <v>10.138608360150265</v>
      </c>
      <c r="T123" s="350">
        <f>IF(T$66=0,0,T$66/FBT!T$5*1000)</f>
        <v>10.322319422131294</v>
      </c>
      <c r="U123" s="350">
        <f>IF(U$66=0,0,U$66/FBT!U$5*1000)</f>
        <v>10.062542532940009</v>
      </c>
      <c r="V123" s="350">
        <f>IF(V$66=0,0,V$66/FBT!V$5*1000)</f>
        <v>10.431110540894606</v>
      </c>
      <c r="W123" s="350">
        <f>IF(W$66=0,0,W$66/FBT!W$5*1000)</f>
        <v>11.297712618722194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15.26301579195672</v>
      </c>
      <c r="C124" s="335">
        <f>IF(C$80=0,0,C$80/FBT!C$5*1000)</f>
        <v>15.976294723383116</v>
      </c>
      <c r="D124" s="335">
        <f>IF(D$80=0,0,D$80/FBT!D$5*1000)</f>
        <v>16.855712998972614</v>
      </c>
      <c r="E124" s="335">
        <f>IF(E$80=0,0,E$80/FBT!E$5*1000)</f>
        <v>17.274219208562805</v>
      </c>
      <c r="F124" s="335">
        <f>IF(F$80=0,0,F$80/FBT!F$5*1000)</f>
        <v>17.34236794195116</v>
      </c>
      <c r="G124" s="335">
        <f>IF(G$80=0,0,G$80/FBT!G$5*1000)</f>
        <v>17.101169780164589</v>
      </c>
      <c r="H124" s="335">
        <f>IF(H$80=0,0,H$80/FBT!H$5*1000)</f>
        <v>16.741677257863206</v>
      </c>
      <c r="I124" s="335">
        <f>IF(I$80=0,0,I$80/FBT!I$5*1000)</f>
        <v>10.948396694534802</v>
      </c>
      <c r="J124" s="335">
        <f>IF(J$80=0,0,J$80/FBT!J$5*1000)</f>
        <v>9.9097035975161543</v>
      </c>
      <c r="K124" s="335">
        <f>IF(K$80=0,0,K$80/FBT!K$5*1000)</f>
        <v>10.391921082383551</v>
      </c>
      <c r="L124" s="335">
        <f>IF(L$80=0,0,L$80/FBT!L$5*1000)</f>
        <v>9.8706402655381797</v>
      </c>
      <c r="M124" s="335">
        <f>IF(M$80=0,0,M$80/FBT!M$5*1000)</f>
        <v>10.299867139108398</v>
      </c>
      <c r="N124" s="335">
        <f>IF(N$80=0,0,N$80/FBT!N$5*1000)</f>
        <v>10.502359847507213</v>
      </c>
      <c r="O124" s="335">
        <f>IF(O$80=0,0,O$80/FBT!O$5*1000)</f>
        <v>10.60441364182879</v>
      </c>
      <c r="P124" s="335">
        <f>IF(P$80=0,0,P$80/FBT!P$5*1000)</f>
        <v>10.630185878235427</v>
      </c>
      <c r="Q124" s="335">
        <f>IF(Q$80=0,0,Q$80/FBT!Q$5*1000)</f>
        <v>10.02692310464731</v>
      </c>
      <c r="R124" s="335">
        <f>IF(R$80=0,0,R$80/FBT!R$5*1000)</f>
        <v>9.8121220751673768</v>
      </c>
      <c r="S124" s="335">
        <f>IF(S$80=0,0,S$80/FBT!S$5*1000)</f>
        <v>10.882107780235586</v>
      </c>
      <c r="T124" s="335">
        <f>IF(T$80=0,0,T$80/FBT!T$5*1000)</f>
        <v>11.177604387936171</v>
      </c>
      <c r="U124" s="335">
        <f>IF(U$80=0,0,U$80/FBT!U$5*1000)</f>
        <v>10.882395620776956</v>
      </c>
      <c r="V124" s="335">
        <f>IF(V$80=0,0,V$80/FBT!V$5*1000)</f>
        <v>11.378496265183717</v>
      </c>
      <c r="W124" s="335">
        <f>IF(W$80=0,0,W$80/FBT!W$5*1000)</f>
        <v>12.356009347702383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FI: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130.1345607586878</v>
      </c>
      <c r="C5" s="225">
        <v>123.9378749281851</v>
      </c>
      <c r="D5" s="225">
        <v>122.3067594021868</v>
      </c>
      <c r="E5" s="225">
        <v>118.96715939273091</v>
      </c>
      <c r="F5" s="225">
        <v>112.08532867455</v>
      </c>
      <c r="G5" s="225">
        <v>107.0033297033761</v>
      </c>
      <c r="H5" s="225">
        <v>113.78829201510371</v>
      </c>
      <c r="I5" s="225">
        <v>163.8259662018389</v>
      </c>
      <c r="J5" s="225">
        <v>154.67921600100681</v>
      </c>
      <c r="K5" s="225">
        <v>205.0386414127405</v>
      </c>
      <c r="L5" s="225">
        <v>201.5032503039358</v>
      </c>
      <c r="M5" s="225">
        <v>190.55118863213721</v>
      </c>
      <c r="N5" s="225">
        <v>181.92186562868659</v>
      </c>
      <c r="O5" s="225">
        <v>185.23182718666749</v>
      </c>
      <c r="P5" s="225">
        <v>192.53910047781119</v>
      </c>
      <c r="Q5" s="225">
        <v>190.0141868227623</v>
      </c>
      <c r="R5" s="225">
        <v>198.47219316430369</v>
      </c>
      <c r="S5" s="225">
        <v>202.32255327895061</v>
      </c>
      <c r="T5" s="225">
        <v>208.78439715100529</v>
      </c>
      <c r="U5" s="225">
        <v>199.6224330865619</v>
      </c>
      <c r="V5" s="225">
        <v>201.0610979085786</v>
      </c>
      <c r="W5" s="225">
        <v>216.7040256259574</v>
      </c>
      <c r="DA5" s="89" t="s">
        <v>2230</v>
      </c>
    </row>
    <row r="6" spans="1:105" ht="12" customHeight="1" x14ac:dyDescent="0.25">
      <c r="A6" s="55" t="s">
        <v>92</v>
      </c>
      <c r="B6" s="261">
        <v>2.6155754802333191</v>
      </c>
      <c r="C6" s="261">
        <v>2.577364509548532</v>
      </c>
      <c r="D6" s="261">
        <v>2.6143400756630202</v>
      </c>
      <c r="E6" s="261">
        <v>2.5740270052172711</v>
      </c>
      <c r="F6" s="261">
        <v>2.4686022101062708</v>
      </c>
      <c r="G6" s="261">
        <v>2.402877155802067</v>
      </c>
      <c r="H6" s="261">
        <v>2.5862899730012048</v>
      </c>
      <c r="I6" s="261">
        <v>2.4838507661089522</v>
      </c>
      <c r="J6" s="261">
        <v>2.1531345663091641</v>
      </c>
      <c r="K6" s="261">
        <v>3.0728284179513232</v>
      </c>
      <c r="L6" s="261">
        <v>2.8317237794013361</v>
      </c>
      <c r="M6" s="261">
        <v>2.80635119507268</v>
      </c>
      <c r="N6" s="261">
        <v>2.708786877327789</v>
      </c>
      <c r="O6" s="261">
        <v>2.8127686921362351</v>
      </c>
      <c r="P6" s="261">
        <v>2.961867717652888</v>
      </c>
      <c r="Q6" s="261">
        <v>2.7844157239136549</v>
      </c>
      <c r="R6" s="261">
        <v>2.8071451700549321</v>
      </c>
      <c r="S6" s="261">
        <v>3.1492707054357019</v>
      </c>
      <c r="T6" s="261">
        <v>3.290735871239137</v>
      </c>
      <c r="U6" s="261">
        <v>3.1408308876224011</v>
      </c>
      <c r="V6" s="261">
        <v>3.2551357725268</v>
      </c>
      <c r="W6" s="261">
        <v>3.535112054931842</v>
      </c>
      <c r="DA6" s="67" t="s">
        <v>2231</v>
      </c>
    </row>
    <row r="7" spans="1:105" ht="12" customHeight="1" x14ac:dyDescent="0.25">
      <c r="A7" s="202" t="s">
        <v>93</v>
      </c>
      <c r="B7" s="226">
        <v>0.79081676150126679</v>
      </c>
      <c r="C7" s="226">
        <v>0.77926371081734325</v>
      </c>
      <c r="D7" s="226">
        <v>0.79044323810314243</v>
      </c>
      <c r="E7" s="226">
        <v>0.77825461955360764</v>
      </c>
      <c r="F7" s="226">
        <v>0.74637953291142112</v>
      </c>
      <c r="G7" s="226">
        <v>0.72650762518513001</v>
      </c>
      <c r="H7" s="226">
        <v>0.78196231621255485</v>
      </c>
      <c r="I7" s="226">
        <v>0.75098991933182579</v>
      </c>
      <c r="J7" s="226">
        <v>0.6509981905217882</v>
      </c>
      <c r="K7" s="226">
        <v>0.92906675280369144</v>
      </c>
      <c r="L7" s="226">
        <v>0.85616899440138949</v>
      </c>
      <c r="M7" s="226">
        <v>0.84849761763503573</v>
      </c>
      <c r="N7" s="226">
        <v>0.81899913885658648</v>
      </c>
      <c r="O7" s="226">
        <v>0.85043794177521037</v>
      </c>
      <c r="P7" s="226">
        <v>0.89551789048751251</v>
      </c>
      <c r="Q7" s="226">
        <v>0.84186544877006542</v>
      </c>
      <c r="R7" s="226">
        <v>0.8487376752165976</v>
      </c>
      <c r="S7" s="226">
        <v>0.9521790058000198</v>
      </c>
      <c r="T7" s="226">
        <v>0.99495086428063728</v>
      </c>
      <c r="U7" s="226">
        <v>0.94962723490248135</v>
      </c>
      <c r="V7" s="226">
        <v>0.98418720825710537</v>
      </c>
      <c r="W7" s="226">
        <v>1.0688377712486841</v>
      </c>
      <c r="DA7" s="174" t="s">
        <v>2232</v>
      </c>
    </row>
    <row r="8" spans="1:105" ht="12" customHeight="1" x14ac:dyDescent="0.25">
      <c r="A8" s="202" t="s">
        <v>94</v>
      </c>
      <c r="B8" s="226">
        <v>9.8781375396763149</v>
      </c>
      <c r="C8" s="226">
        <v>9.7338277207468309</v>
      </c>
      <c r="D8" s="226">
        <v>9.873471837480075</v>
      </c>
      <c r="E8" s="226">
        <v>9.7212231038766195</v>
      </c>
      <c r="F8" s="226">
        <v>9.3230695678502933</v>
      </c>
      <c r="G8" s="226">
        <v>9.0748484283243496</v>
      </c>
      <c r="H8" s="226">
        <v>9.7675361555663063</v>
      </c>
      <c r="I8" s="226">
        <v>9.3806581691406308</v>
      </c>
      <c r="J8" s="226">
        <v>8.1316557477194156</v>
      </c>
      <c r="K8" s="226">
        <v>11.605026112892549</v>
      </c>
      <c r="L8" s="226">
        <v>10.694456030304741</v>
      </c>
      <c r="M8" s="226">
        <v>10.59863242298405</v>
      </c>
      <c r="N8" s="226">
        <v>10.230165232137489</v>
      </c>
      <c r="O8" s="226">
        <v>10.62286912314176</v>
      </c>
      <c r="P8" s="226">
        <v>11.18596534889236</v>
      </c>
      <c r="Q8" s="226">
        <v>10.515789621182311</v>
      </c>
      <c r="R8" s="226">
        <v>10.601630996008231</v>
      </c>
      <c r="S8" s="226">
        <v>11.89372259109582</v>
      </c>
      <c r="T8" s="226">
        <v>12.4279883293397</v>
      </c>
      <c r="U8" s="226">
        <v>11.86184827441115</v>
      </c>
      <c r="V8" s="226">
        <v>12.29353888440334</v>
      </c>
      <c r="W8" s="226">
        <v>13.350913923412939</v>
      </c>
      <c r="DA8" s="174" t="s">
        <v>2233</v>
      </c>
    </row>
    <row r="9" spans="1:105" ht="12" customHeight="1" x14ac:dyDescent="0.25">
      <c r="A9" s="202" t="s">
        <v>95</v>
      </c>
      <c r="B9" s="226">
        <v>5.2356981967801106</v>
      </c>
      <c r="C9" s="226">
        <v>5.1592098247856946</v>
      </c>
      <c r="D9" s="226">
        <v>5.2332252398611123</v>
      </c>
      <c r="E9" s="226">
        <v>5.1525290137974498</v>
      </c>
      <c r="F9" s="226">
        <v>4.9414961402176223</v>
      </c>
      <c r="G9" s="226">
        <v>4.8099317671362902</v>
      </c>
      <c r="H9" s="226">
        <v>5.1770762688083387</v>
      </c>
      <c r="I9" s="226">
        <v>4.9720197621777187</v>
      </c>
      <c r="J9" s="226">
        <v>4.3100124050880808</v>
      </c>
      <c r="K9" s="226">
        <v>6.1509990166474866</v>
      </c>
      <c r="L9" s="226">
        <v>5.6683705737554906</v>
      </c>
      <c r="M9" s="226">
        <v>5.6175812942943821</v>
      </c>
      <c r="N9" s="226">
        <v>5.422283041062002</v>
      </c>
      <c r="O9" s="226">
        <v>5.6304274453832814</v>
      </c>
      <c r="P9" s="226">
        <v>5.9288847083981393</v>
      </c>
      <c r="Q9" s="226">
        <v>5.5736722166704453</v>
      </c>
      <c r="R9" s="226">
        <v>5.6191706246021011</v>
      </c>
      <c r="S9" s="226">
        <v>6.3040164882381013</v>
      </c>
      <c r="T9" s="226">
        <v>6.5871927601911358</v>
      </c>
      <c r="U9" s="226">
        <v>6.2871221797999786</v>
      </c>
      <c r="V9" s="226">
        <v>6.515930671200783</v>
      </c>
      <c r="W9" s="226">
        <v>7.0763699810227703</v>
      </c>
      <c r="DA9" s="174" t="s">
        <v>2234</v>
      </c>
    </row>
    <row r="10" spans="1:105" ht="12" customHeight="1" x14ac:dyDescent="0.25">
      <c r="A10" s="56" t="s">
        <v>96</v>
      </c>
      <c r="B10" s="262">
        <v>5.3502113974938688</v>
      </c>
      <c r="C10" s="262">
        <v>5.3627749086796577</v>
      </c>
      <c r="D10" s="262">
        <v>5.4217653054199966</v>
      </c>
      <c r="E10" s="262">
        <v>5.280844929399076</v>
      </c>
      <c r="F10" s="262">
        <v>5.036036422423896</v>
      </c>
      <c r="G10" s="262">
        <v>4.9630175400026459</v>
      </c>
      <c r="H10" s="262">
        <v>5.3595167404166828</v>
      </c>
      <c r="I10" s="262">
        <v>5.2573978756890778</v>
      </c>
      <c r="J10" s="262">
        <v>4.5617895327809217</v>
      </c>
      <c r="K10" s="262">
        <v>6.6766006576557357</v>
      </c>
      <c r="L10" s="262">
        <v>6.1554624273395069</v>
      </c>
      <c r="M10" s="262">
        <v>6.0720104467390046</v>
      </c>
      <c r="N10" s="262">
        <v>5.7854119259151151</v>
      </c>
      <c r="O10" s="262">
        <v>6.0649644218156897</v>
      </c>
      <c r="P10" s="262">
        <v>6.4240964086319714</v>
      </c>
      <c r="Q10" s="262">
        <v>6.0840580381145717</v>
      </c>
      <c r="R10" s="262">
        <v>6.1917624913967968</v>
      </c>
      <c r="S10" s="262">
        <v>6.9327835070846149</v>
      </c>
      <c r="T10" s="262">
        <v>7.2638619593643536</v>
      </c>
      <c r="U10" s="262">
        <v>6.9481776985866954</v>
      </c>
      <c r="V10" s="262">
        <v>7.136139653654026</v>
      </c>
      <c r="W10" s="262">
        <v>7.747271101340246</v>
      </c>
      <c r="DA10" s="68" t="s">
        <v>2235</v>
      </c>
    </row>
    <row r="11" spans="1:105" ht="12" customHeight="1" x14ac:dyDescent="0.25">
      <c r="A11" s="37" t="s">
        <v>160</v>
      </c>
      <c r="B11" s="228">
        <v>0.28262334481881668</v>
      </c>
      <c r="C11" s="228">
        <v>0.17878023246799779</v>
      </c>
      <c r="D11" s="228">
        <v>0.1604510111540878</v>
      </c>
      <c r="E11" s="228">
        <v>0.17201366895720541</v>
      </c>
      <c r="F11" s="228">
        <v>0.15839709294727811</v>
      </c>
      <c r="G11" s="228">
        <v>0.1397496740352398</v>
      </c>
      <c r="H11" s="228">
        <v>0.1277059010336449</v>
      </c>
      <c r="I11" s="228">
        <v>0.5578380450280499</v>
      </c>
      <c r="J11" s="228">
        <v>0.76079337400710911</v>
      </c>
      <c r="K11" s="228">
        <v>0.44824436241514398</v>
      </c>
      <c r="L11" s="228">
        <v>0.53766515617094623</v>
      </c>
      <c r="M11" s="228">
        <v>0.4441482020545125</v>
      </c>
      <c r="N11" s="228">
        <v>0.48063362838558682</v>
      </c>
      <c r="O11" s="228">
        <v>0.37391040147066951</v>
      </c>
      <c r="P11" s="228">
        <v>0.35697033050001409</v>
      </c>
      <c r="Q11" s="228">
        <v>0.27895205081549929</v>
      </c>
      <c r="R11" s="228">
        <v>0.23464731912037179</v>
      </c>
      <c r="S11" s="228">
        <v>0.20165402298295729</v>
      </c>
      <c r="T11" s="228">
        <v>0.16664456789147339</v>
      </c>
      <c r="U11" s="228">
        <v>0.13750363815141811</v>
      </c>
      <c r="V11" s="228">
        <v>0.1971042736374404</v>
      </c>
      <c r="W11" s="228">
        <v>0.14220116316407699</v>
      </c>
      <c r="DA11" s="69" t="s">
        <v>2236</v>
      </c>
    </row>
    <row r="12" spans="1:105" ht="12" customHeight="1" x14ac:dyDescent="0.25">
      <c r="A12" s="37" t="s">
        <v>162</v>
      </c>
      <c r="B12" s="228">
        <v>0.19787417212940109</v>
      </c>
      <c r="C12" s="228">
        <v>0.16278923884884591</v>
      </c>
      <c r="D12" s="228">
        <v>0.14134472085243779</v>
      </c>
      <c r="E12" s="228">
        <v>0.1239991222223403</v>
      </c>
      <c r="F12" s="228">
        <v>0.10530251792952169</v>
      </c>
      <c r="G12" s="228">
        <v>6.5605545338843455E-2</v>
      </c>
      <c r="H12" s="228">
        <v>6.7921618492894881E-2</v>
      </c>
      <c r="I12" s="228">
        <v>0.22302343518164111</v>
      </c>
      <c r="J12" s="228">
        <v>0.26874532936113821</v>
      </c>
      <c r="K12" s="228">
        <v>0.21758334029762441</v>
      </c>
      <c r="L12" s="228">
        <v>0.3608567957663999</v>
      </c>
      <c r="M12" s="228">
        <v>0.38461032649614019</v>
      </c>
      <c r="N12" s="228">
        <v>0.45714160778182839</v>
      </c>
      <c r="O12" s="228">
        <v>0.34993638668493549</v>
      </c>
      <c r="P12" s="228">
        <v>0.2716476869607698</v>
      </c>
      <c r="Q12" s="228">
        <v>0.29829494621465941</v>
      </c>
      <c r="R12" s="228">
        <v>0.29074806299969702</v>
      </c>
      <c r="S12" s="228">
        <v>0.2344402389801003</v>
      </c>
      <c r="T12" s="228">
        <v>0.2136669914748365</v>
      </c>
      <c r="U12" s="228">
        <v>0.21292226877709561</v>
      </c>
      <c r="V12" s="228">
        <v>0.19774473379747079</v>
      </c>
      <c r="W12" s="228">
        <v>0.25719249704075042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4.8697138805456506</v>
      </c>
      <c r="C15" s="228">
        <v>5.0212054373628137</v>
      </c>
      <c r="D15" s="228">
        <v>5.1199695734134707</v>
      </c>
      <c r="E15" s="228">
        <v>4.98483213821953</v>
      </c>
      <c r="F15" s="228">
        <v>4.7723368115470963</v>
      </c>
      <c r="G15" s="228">
        <v>4.7576623206285626</v>
      </c>
      <c r="H15" s="228">
        <v>5.1638892208901428</v>
      </c>
      <c r="I15" s="228">
        <v>4.4765363954793873</v>
      </c>
      <c r="J15" s="228">
        <v>3.532250829412674</v>
      </c>
      <c r="K15" s="228">
        <v>6.0107729549429676</v>
      </c>
      <c r="L15" s="228">
        <v>5.2569404754021596</v>
      </c>
      <c r="M15" s="228">
        <v>5.2432519181883528</v>
      </c>
      <c r="N15" s="228">
        <v>4.8476366897477003</v>
      </c>
      <c r="O15" s="228">
        <v>5.341117633660085</v>
      </c>
      <c r="P15" s="228">
        <v>5.7954783911711871</v>
      </c>
      <c r="Q15" s="228">
        <v>5.5068110410844131</v>
      </c>
      <c r="R15" s="228">
        <v>5.6663671092767283</v>
      </c>
      <c r="S15" s="228">
        <v>6.4966892451215577</v>
      </c>
      <c r="T15" s="228">
        <v>6.8835503999980441</v>
      </c>
      <c r="U15" s="228">
        <v>6.5977517916581796</v>
      </c>
      <c r="V15" s="228">
        <v>6.7412906462191149</v>
      </c>
      <c r="W15" s="228">
        <v>7.3478774411354184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11.283908044245104</v>
      </c>
      <c r="C16" s="263">
        <f t="shared" si="0"/>
        <v>11.203231616169598</v>
      </c>
      <c r="D16" s="263">
        <f t="shared" si="0"/>
        <v>11.4587861122295</v>
      </c>
      <c r="E16" s="263">
        <f t="shared" si="0"/>
        <v>11.368085294302045</v>
      </c>
      <c r="F16" s="263">
        <f t="shared" si="0"/>
        <v>11.00791276914779</v>
      </c>
      <c r="G16" s="263">
        <f t="shared" si="0"/>
        <v>10.784115606153467</v>
      </c>
      <c r="H16" s="263">
        <f t="shared" si="0"/>
        <v>11.741856386074726</v>
      </c>
      <c r="I16" s="263">
        <f t="shared" si="0"/>
        <v>12.05686080884575</v>
      </c>
      <c r="J16" s="263">
        <f t="shared" si="0"/>
        <v>10.570085939300505</v>
      </c>
      <c r="K16" s="263">
        <f t="shared" si="0"/>
        <v>15.091563402012351</v>
      </c>
      <c r="L16" s="263">
        <f t="shared" si="0"/>
        <v>13.857865545345943</v>
      </c>
      <c r="M16" s="263">
        <f t="shared" si="0"/>
        <v>13.536888818135131</v>
      </c>
      <c r="N16" s="263">
        <f t="shared" si="0"/>
        <v>13.020415980725387</v>
      </c>
      <c r="O16" s="263">
        <f t="shared" si="0"/>
        <v>13.622044182663037</v>
      </c>
      <c r="P16" s="263">
        <f t="shared" si="0"/>
        <v>14.4206942349808</v>
      </c>
      <c r="Q16" s="263">
        <f t="shared" si="0"/>
        <v>13.869165350772692</v>
      </c>
      <c r="R16" s="263">
        <f t="shared" si="0"/>
        <v>14.137865195195726</v>
      </c>
      <c r="S16" s="263">
        <f t="shared" si="0"/>
        <v>15.714563628423109</v>
      </c>
      <c r="T16" s="263">
        <f t="shared" si="0"/>
        <v>16.652284241851444</v>
      </c>
      <c r="U16" s="263">
        <f t="shared" si="0"/>
        <v>15.904236607717822</v>
      </c>
      <c r="V16" s="263">
        <f t="shared" si="0"/>
        <v>16.417607025002351</v>
      </c>
      <c r="W16" s="263">
        <f t="shared" si="0"/>
        <v>18.057565029995175</v>
      </c>
      <c r="DA16" s="70"/>
    </row>
    <row r="17" spans="1:105" ht="12" customHeight="1" x14ac:dyDescent="0.25">
      <c r="A17" s="60" t="s">
        <v>2150</v>
      </c>
      <c r="B17" s="331">
        <v>2.261646718044386</v>
      </c>
      <c r="C17" s="331">
        <v>1.7954201137406729</v>
      </c>
      <c r="D17" s="331">
        <v>1.503268908083164</v>
      </c>
      <c r="E17" s="331">
        <v>1.3274122154484329</v>
      </c>
      <c r="F17" s="331">
        <v>1.092810880546033</v>
      </c>
      <c r="G17" s="331">
        <v>0.91774104321468453</v>
      </c>
      <c r="H17" s="331">
        <v>0.857529516206465</v>
      </c>
      <c r="I17" s="331">
        <v>2.9716170365106351</v>
      </c>
      <c r="J17" s="331">
        <v>3.7359880481079881</v>
      </c>
      <c r="K17" s="331">
        <v>3.2148412682750469</v>
      </c>
      <c r="L17" s="331">
        <v>4.397990362406671</v>
      </c>
      <c r="M17" s="331">
        <v>4.0933532327696209</v>
      </c>
      <c r="N17" s="331">
        <v>3.9697611368061851</v>
      </c>
      <c r="O17" s="331">
        <v>3.342221796942471</v>
      </c>
      <c r="P17" s="331">
        <v>3.0764374884954622</v>
      </c>
      <c r="Q17" s="331">
        <v>2.7692196609793558</v>
      </c>
      <c r="R17" s="331">
        <v>2.747735732030633</v>
      </c>
      <c r="S17" s="331">
        <v>2.4178634078218102</v>
      </c>
      <c r="T17" s="331">
        <v>1.9188859104703839</v>
      </c>
      <c r="U17" s="331">
        <v>1.8149754962400391</v>
      </c>
      <c r="V17" s="331">
        <v>1.839827264836124</v>
      </c>
      <c r="W17" s="331">
        <v>1.6098254114808801</v>
      </c>
      <c r="DA17" s="72" t="s">
        <v>2241</v>
      </c>
    </row>
    <row r="18" spans="1:105" ht="12" customHeight="1" x14ac:dyDescent="0.25">
      <c r="A18" s="59" t="s">
        <v>30</v>
      </c>
      <c r="B18" s="232">
        <v>0.42821848055124628</v>
      </c>
      <c r="C18" s="232">
        <v>0.37743536237105751</v>
      </c>
      <c r="D18" s="232">
        <v>0.27900293982050611</v>
      </c>
      <c r="E18" s="232">
        <v>0.16784713070733029</v>
      </c>
      <c r="F18" s="232">
        <v>0.14262635521030381</v>
      </c>
      <c r="G18" s="232">
        <v>0.13224246969193409</v>
      </c>
      <c r="H18" s="232">
        <v>0.1155597937153415</v>
      </c>
      <c r="I18" s="232">
        <v>0.40111190336544128</v>
      </c>
      <c r="J18" s="232">
        <v>0.44368997551097222</v>
      </c>
      <c r="K18" s="232">
        <v>0.87010022535431664</v>
      </c>
      <c r="L18" s="232">
        <v>1.2365758278854939</v>
      </c>
      <c r="M18" s="232">
        <v>1.202730987251432</v>
      </c>
      <c r="N18" s="232">
        <v>0.99062198415479719</v>
      </c>
      <c r="O18" s="232">
        <v>0.80454650456184451</v>
      </c>
      <c r="P18" s="232">
        <v>0.8285740239824918</v>
      </c>
      <c r="Q18" s="232">
        <v>0.4108959823683333</v>
      </c>
      <c r="R18" s="232">
        <v>0.51356294040159634</v>
      </c>
      <c r="S18" s="232">
        <v>0.33492512911156808</v>
      </c>
      <c r="T18" s="232">
        <v>0.36239027675769098</v>
      </c>
      <c r="U18" s="232">
        <v>0.39525373417822462</v>
      </c>
      <c r="V18" s="232">
        <v>0.16498187433965891</v>
      </c>
      <c r="W18" s="232">
        <v>9.446030718550899E-2</v>
      </c>
      <c r="DA18" s="71" t="s">
        <v>2242</v>
      </c>
    </row>
    <row r="19" spans="1:105" ht="12" customHeight="1" x14ac:dyDescent="0.25">
      <c r="A19" s="59" t="s">
        <v>33</v>
      </c>
      <c r="B19" s="232">
        <v>0.1436055471328872</v>
      </c>
      <c r="C19" s="232">
        <v>0.12683581627688789</v>
      </c>
      <c r="D19" s="232">
        <v>9.6587090700523404E-2</v>
      </c>
      <c r="E19" s="232">
        <v>9.0725321731178754E-2</v>
      </c>
      <c r="F19" s="232">
        <v>5.5559364654131672E-2</v>
      </c>
      <c r="G19" s="232">
        <v>5.0800267999218662E-2</v>
      </c>
      <c r="H19" s="232">
        <v>7.0814085848984534E-2</v>
      </c>
      <c r="I19" s="232">
        <v>0.30691783338660938</v>
      </c>
      <c r="J19" s="232">
        <v>0.46770855960489771</v>
      </c>
      <c r="K19" s="232">
        <v>0.40392384530066971</v>
      </c>
      <c r="L19" s="232">
        <v>0.51444512797583986</v>
      </c>
      <c r="M19" s="232">
        <v>0.46625692161489612</v>
      </c>
      <c r="N19" s="232">
        <v>0.36293819819616219</v>
      </c>
      <c r="O19" s="232">
        <v>0.34987416905842672</v>
      </c>
      <c r="P19" s="232">
        <v>0.33969325604858802</v>
      </c>
      <c r="Q19" s="232">
        <v>0.55895388233304033</v>
      </c>
      <c r="R19" s="232">
        <v>0.64899854230839771</v>
      </c>
      <c r="S19" s="232">
        <v>0.79793035390718237</v>
      </c>
      <c r="T19" s="232">
        <v>0.48856636435787398</v>
      </c>
      <c r="U19" s="232">
        <v>0.41592775627879353</v>
      </c>
      <c r="V19" s="232">
        <v>0.5281283049318376</v>
      </c>
      <c r="W19" s="232">
        <v>0.39933855444699551</v>
      </c>
      <c r="DA19" s="71" t="s">
        <v>2243</v>
      </c>
    </row>
    <row r="20" spans="1:105" ht="12" customHeight="1" x14ac:dyDescent="0.25">
      <c r="A20" s="59" t="s">
        <v>160</v>
      </c>
      <c r="B20" s="232">
        <v>0.52078609735748049</v>
      </c>
      <c r="C20" s="232">
        <v>0.33377194719827902</v>
      </c>
      <c r="D20" s="232">
        <v>0.31128988333247731</v>
      </c>
      <c r="E20" s="232">
        <v>0.34595355256882532</v>
      </c>
      <c r="F20" s="232">
        <v>0.32887433823479978</v>
      </c>
      <c r="G20" s="232">
        <v>0.28980536476289098</v>
      </c>
      <c r="H20" s="232">
        <v>0.26935622638937168</v>
      </c>
      <c r="I20" s="232">
        <v>1.128186915979615</v>
      </c>
      <c r="J20" s="232">
        <v>1.4596680247331391</v>
      </c>
      <c r="K20" s="232">
        <v>0.88410467779752988</v>
      </c>
      <c r="L20" s="232">
        <v>0.96122088226380564</v>
      </c>
      <c r="M20" s="232">
        <v>0.79493425608309642</v>
      </c>
      <c r="N20" s="232">
        <v>0.89150858698432967</v>
      </c>
      <c r="O20" s="232">
        <v>0.71711363808243078</v>
      </c>
      <c r="P20" s="232">
        <v>0.69730323000721706</v>
      </c>
      <c r="Q20" s="232">
        <v>0.56178734217295045</v>
      </c>
      <c r="R20" s="232">
        <v>0.47150228292919433</v>
      </c>
      <c r="S20" s="232">
        <v>0.41303704062932373</v>
      </c>
      <c r="T20" s="232">
        <v>0.35751449869149171</v>
      </c>
      <c r="U20" s="232">
        <v>0.29433378963471452</v>
      </c>
      <c r="V20" s="232">
        <v>0.42722765172855809</v>
      </c>
      <c r="W20" s="232">
        <v>0.31936292132772792</v>
      </c>
      <c r="DA20" s="71" t="s">
        <v>2244</v>
      </c>
    </row>
    <row r="21" spans="1:105" ht="12" customHeight="1" x14ac:dyDescent="0.25">
      <c r="A21" s="59" t="s">
        <v>70</v>
      </c>
      <c r="B21" s="232">
        <v>0.8131474790322718</v>
      </c>
      <c r="C21" s="232">
        <v>0.6607366069314442</v>
      </c>
      <c r="D21" s="232">
        <v>0.54873336374664972</v>
      </c>
      <c r="E21" s="232">
        <v>0.4794710131765581</v>
      </c>
      <c r="F21" s="232">
        <v>0.35235015211491022</v>
      </c>
      <c r="G21" s="232">
        <v>0.31210140001593978</v>
      </c>
      <c r="H21" s="232">
        <v>0.26197006551132762</v>
      </c>
      <c r="I21" s="232">
        <v>0.69515209926064958</v>
      </c>
      <c r="J21" s="232">
        <v>0.86164975195328419</v>
      </c>
      <c r="K21" s="232">
        <v>0.63783337819220798</v>
      </c>
      <c r="L21" s="232">
        <v>1.05606774624767</v>
      </c>
      <c r="M21" s="232">
        <v>0.95754058799051545</v>
      </c>
      <c r="N21" s="232">
        <v>0.89706208803144971</v>
      </c>
      <c r="O21" s="232">
        <v>0.81562341174756081</v>
      </c>
      <c r="P21" s="232">
        <v>0.69293847797064889</v>
      </c>
      <c r="Q21" s="232">
        <v>0.65122489329765088</v>
      </c>
      <c r="R21" s="232">
        <v>0.54342986796133175</v>
      </c>
      <c r="S21" s="232">
        <v>0.40327784010053841</v>
      </c>
      <c r="T21" s="232">
        <v>0.26299602562350111</v>
      </c>
      <c r="U21" s="232">
        <v>0.26460236359529371</v>
      </c>
      <c r="V21" s="232">
        <v>0.30113682394314661</v>
      </c>
      <c r="W21" s="232">
        <v>0.2328781553829577</v>
      </c>
      <c r="DA21" s="71" t="s">
        <v>2245</v>
      </c>
    </row>
    <row r="22" spans="1:105" ht="12" customHeight="1" x14ac:dyDescent="0.25">
      <c r="A22" s="59" t="s">
        <v>162</v>
      </c>
      <c r="B22" s="232">
        <v>0.35588911397050033</v>
      </c>
      <c r="C22" s="232">
        <v>0.29664038096300399</v>
      </c>
      <c r="D22" s="232">
        <v>0.267655630483008</v>
      </c>
      <c r="E22" s="232">
        <v>0.2434151972645405</v>
      </c>
      <c r="F22" s="232">
        <v>0.21340067033188809</v>
      </c>
      <c r="G22" s="232">
        <v>0.13279154074470079</v>
      </c>
      <c r="H22" s="232">
        <v>0.13982934474143971</v>
      </c>
      <c r="I22" s="232">
        <v>0.44024828451831949</v>
      </c>
      <c r="J22" s="232">
        <v>0.50327173630569455</v>
      </c>
      <c r="K22" s="232">
        <v>0.41887914163032303</v>
      </c>
      <c r="L22" s="232">
        <v>0.62968077803386258</v>
      </c>
      <c r="M22" s="232">
        <v>0.67189047982968075</v>
      </c>
      <c r="N22" s="232">
        <v>0.82763027943944645</v>
      </c>
      <c r="O22" s="232">
        <v>0.65506407349220863</v>
      </c>
      <c r="P22" s="232">
        <v>0.51792850048651673</v>
      </c>
      <c r="Q22" s="232">
        <v>0.58635756080738166</v>
      </c>
      <c r="R22" s="232">
        <v>0.57024209843011298</v>
      </c>
      <c r="S22" s="232">
        <v>0.4686930440731979</v>
      </c>
      <c r="T22" s="232">
        <v>0.44741874503982659</v>
      </c>
      <c r="U22" s="232">
        <v>0.44485785255301258</v>
      </c>
      <c r="V22" s="232">
        <v>0.41835260989292311</v>
      </c>
      <c r="W22" s="232">
        <v>0.56378547313769045</v>
      </c>
      <c r="DA22" s="71" t="s">
        <v>2246</v>
      </c>
    </row>
    <row r="23" spans="1:105" ht="12" customHeight="1" x14ac:dyDescent="0.25">
      <c r="A23" s="60" t="s">
        <v>2157</v>
      </c>
      <c r="B23" s="331">
        <v>8.7259214209906109</v>
      </c>
      <c r="C23" s="331">
        <v>9.115800830122355</v>
      </c>
      <c r="D23" s="331">
        <v>9.6593172680084365</v>
      </c>
      <c r="E23" s="331">
        <v>9.7490405396671296</v>
      </c>
      <c r="F23" s="331">
        <v>9.6354137853629638</v>
      </c>
      <c r="G23" s="331">
        <v>9.5941329878195667</v>
      </c>
      <c r="H23" s="331">
        <v>10.591304958920899</v>
      </c>
      <c r="I23" s="331">
        <v>8.8038280356655232</v>
      </c>
      <c r="J23" s="331">
        <v>6.5901516934602498</v>
      </c>
      <c r="K23" s="331">
        <v>11.528576309239289</v>
      </c>
      <c r="L23" s="331">
        <v>9.1390460718274991</v>
      </c>
      <c r="M23" s="331">
        <v>9.1255811415274266</v>
      </c>
      <c r="N23" s="331">
        <v>8.7437542583585444</v>
      </c>
      <c r="O23" s="331">
        <v>9.9611408512342212</v>
      </c>
      <c r="P23" s="331">
        <v>11.008682565840459</v>
      </c>
      <c r="Q23" s="331">
        <v>10.784476494610139</v>
      </c>
      <c r="R23" s="331">
        <v>11.072085063417591</v>
      </c>
      <c r="S23" s="331">
        <v>12.93989362511871</v>
      </c>
      <c r="T23" s="331">
        <v>14.360563992045719</v>
      </c>
      <c r="U23" s="331">
        <v>13.73341073187567</v>
      </c>
      <c r="V23" s="331">
        <v>14.208978846728019</v>
      </c>
      <c r="W23" s="331">
        <v>16.04721790572772</v>
      </c>
      <c r="DA23" s="72" t="s">
        <v>2247</v>
      </c>
    </row>
    <row r="24" spans="1:105" ht="12" customHeight="1" x14ac:dyDescent="0.25">
      <c r="A24" s="60" t="s">
        <v>2159</v>
      </c>
      <c r="B24" s="331">
        <v>0.296339905210108</v>
      </c>
      <c r="C24" s="331">
        <v>0.29201067230656902</v>
      </c>
      <c r="D24" s="331">
        <v>0.29619993613790008</v>
      </c>
      <c r="E24" s="331">
        <v>0.29163253918648169</v>
      </c>
      <c r="F24" s="331">
        <v>0.27968810323879428</v>
      </c>
      <c r="G24" s="331">
        <v>0.27224157511921598</v>
      </c>
      <c r="H24" s="331">
        <v>0.29302191094736157</v>
      </c>
      <c r="I24" s="331">
        <v>0.28141573666959191</v>
      </c>
      <c r="J24" s="331">
        <v>0.24394619773226639</v>
      </c>
      <c r="K24" s="331">
        <v>0.34814582449801529</v>
      </c>
      <c r="L24" s="331">
        <v>0.32082911111177159</v>
      </c>
      <c r="M24" s="331">
        <v>0.31795444383808291</v>
      </c>
      <c r="N24" s="331">
        <v>0.30690058556065669</v>
      </c>
      <c r="O24" s="331">
        <v>0.31868153448634451</v>
      </c>
      <c r="P24" s="331">
        <v>0.33557418064488048</v>
      </c>
      <c r="Q24" s="331">
        <v>0.31546919518319633</v>
      </c>
      <c r="R24" s="331">
        <v>0.31804439974750232</v>
      </c>
      <c r="S24" s="331">
        <v>0.35680659548258797</v>
      </c>
      <c r="T24" s="331">
        <v>0.37283433933534171</v>
      </c>
      <c r="U24" s="331">
        <v>0.35585037960211169</v>
      </c>
      <c r="V24" s="331">
        <v>0.36880091343820659</v>
      </c>
      <c r="W24" s="331">
        <v>0.40052171278657311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5.1290491110205014</v>
      </c>
      <c r="C25" s="263">
        <f t="shared" si="1"/>
        <v>5.0923780073498168</v>
      </c>
      <c r="D25" s="263">
        <f t="shared" si="1"/>
        <v>5.2085391419225013</v>
      </c>
      <c r="E25" s="263">
        <f t="shared" si="1"/>
        <v>5.1673114974100196</v>
      </c>
      <c r="F25" s="263">
        <f t="shared" si="1"/>
        <v>5.0035967132489958</v>
      </c>
      <c r="G25" s="263">
        <f t="shared" si="1"/>
        <v>4.901870730069759</v>
      </c>
      <c r="H25" s="263">
        <f t="shared" si="1"/>
        <v>5.3372074482157847</v>
      </c>
      <c r="I25" s="263">
        <f t="shared" si="1"/>
        <v>5.4803912767480663</v>
      </c>
      <c r="J25" s="263">
        <f t="shared" si="1"/>
        <v>4.804584517863864</v>
      </c>
      <c r="K25" s="263">
        <f t="shared" si="1"/>
        <v>6.8598015463692503</v>
      </c>
      <c r="L25" s="263">
        <f t="shared" si="1"/>
        <v>6.2990297933390647</v>
      </c>
      <c r="M25" s="263">
        <f t="shared" si="1"/>
        <v>6.1531312809705137</v>
      </c>
      <c r="N25" s="263">
        <f t="shared" si="1"/>
        <v>5.9183709003297222</v>
      </c>
      <c r="O25" s="263">
        <f t="shared" si="1"/>
        <v>6.1918382648468366</v>
      </c>
      <c r="P25" s="263">
        <f t="shared" si="1"/>
        <v>6.5548610159003644</v>
      </c>
      <c r="Q25" s="263">
        <f t="shared" si="1"/>
        <v>6.3041660685330463</v>
      </c>
      <c r="R25" s="263">
        <f t="shared" si="1"/>
        <v>6.4263023614526</v>
      </c>
      <c r="S25" s="263">
        <f t="shared" si="1"/>
        <v>7.1429834674650525</v>
      </c>
      <c r="T25" s="263">
        <f t="shared" si="1"/>
        <v>7.5692201099324725</v>
      </c>
      <c r="U25" s="263">
        <f t="shared" si="1"/>
        <v>7.2291984580535562</v>
      </c>
      <c r="V25" s="263">
        <f t="shared" si="1"/>
        <v>7.4625486477283474</v>
      </c>
      <c r="W25" s="263">
        <f t="shared" si="1"/>
        <v>8.2079841045432609</v>
      </c>
      <c r="DA25" s="70"/>
    </row>
    <row r="26" spans="1:105" ht="12" customHeight="1" x14ac:dyDescent="0.25">
      <c r="A26" s="60" t="s">
        <v>2162</v>
      </c>
      <c r="B26" s="331">
        <v>1.0280212354747209</v>
      </c>
      <c r="C26" s="331">
        <v>0.81610005170030586</v>
      </c>
      <c r="D26" s="331">
        <v>0.68330404912871123</v>
      </c>
      <c r="E26" s="331">
        <v>0.60336918884019664</v>
      </c>
      <c r="F26" s="331">
        <v>0.49673221843001508</v>
      </c>
      <c r="G26" s="331">
        <v>0.41715501964303842</v>
      </c>
      <c r="H26" s="331">
        <v>0.38978614373021131</v>
      </c>
      <c r="I26" s="331">
        <v>1.350735016595743</v>
      </c>
      <c r="J26" s="331">
        <v>1.69817638550363</v>
      </c>
      <c r="K26" s="331">
        <v>1.461291485579566</v>
      </c>
      <c r="L26" s="331">
        <v>1.999086528366669</v>
      </c>
      <c r="M26" s="331">
        <v>1.8606151058043729</v>
      </c>
      <c r="N26" s="331">
        <v>1.8044368803664479</v>
      </c>
      <c r="O26" s="331">
        <v>1.519191725882941</v>
      </c>
      <c r="P26" s="331">
        <v>1.3983806765888469</v>
      </c>
      <c r="Q26" s="331">
        <v>1.2587362095360719</v>
      </c>
      <c r="R26" s="331">
        <v>1.2489707872866509</v>
      </c>
      <c r="S26" s="331">
        <v>1.0990288217371871</v>
      </c>
      <c r="T26" s="331">
        <v>0.8722208683956294</v>
      </c>
      <c r="U26" s="331">
        <v>0.82498886192729048</v>
      </c>
      <c r="V26" s="331">
        <v>0.83628512038005676</v>
      </c>
      <c r="W26" s="331">
        <v>0.73173882340040031</v>
      </c>
      <c r="DA26" s="72" t="s">
        <v>2249</v>
      </c>
    </row>
    <row r="27" spans="1:105" ht="12" customHeight="1" x14ac:dyDescent="0.25">
      <c r="A27" s="59" t="s">
        <v>30</v>
      </c>
      <c r="B27" s="232">
        <v>0.19464476388693011</v>
      </c>
      <c r="C27" s="232">
        <v>0.17156152835048069</v>
      </c>
      <c r="D27" s="232">
        <v>0.12681951810023009</v>
      </c>
      <c r="E27" s="232">
        <v>7.6294150321513737E-2</v>
      </c>
      <c r="F27" s="232">
        <v>6.4830161459228999E-2</v>
      </c>
      <c r="G27" s="232">
        <v>6.0110213496333692E-2</v>
      </c>
      <c r="H27" s="232">
        <v>5.2527178961518872E-2</v>
      </c>
      <c r="I27" s="232">
        <v>0.18232359243883689</v>
      </c>
      <c r="J27" s="232">
        <v>0.20167726159589641</v>
      </c>
      <c r="K27" s="232">
        <v>0.3955001024337802</v>
      </c>
      <c r="L27" s="232">
        <v>0.56207992176613342</v>
      </c>
      <c r="M27" s="232">
        <v>0.54669590329610562</v>
      </c>
      <c r="N27" s="232">
        <v>0.45028272007036252</v>
      </c>
      <c r="O27" s="232">
        <v>0.36570295661902019</v>
      </c>
      <c r="P27" s="232">
        <v>0.3766245563556781</v>
      </c>
      <c r="Q27" s="232">
        <v>0.1867709010765152</v>
      </c>
      <c r="R27" s="232">
        <v>0.23343770018254381</v>
      </c>
      <c r="S27" s="232">
        <v>0.15223869505071269</v>
      </c>
      <c r="T27" s="232">
        <v>0.16472285307167769</v>
      </c>
      <c r="U27" s="232">
        <v>0.17966078826282941</v>
      </c>
      <c r="V27" s="232">
        <v>7.4991761063481363E-2</v>
      </c>
      <c r="W27" s="232">
        <v>4.2936503266140472E-2</v>
      </c>
      <c r="DA27" s="71" t="s">
        <v>2250</v>
      </c>
    </row>
    <row r="28" spans="1:105" ht="12" customHeight="1" x14ac:dyDescent="0.25">
      <c r="A28" s="59" t="s">
        <v>33</v>
      </c>
      <c r="B28" s="232">
        <v>6.527524869676686E-2</v>
      </c>
      <c r="C28" s="232">
        <v>5.7652643762221761E-2</v>
      </c>
      <c r="D28" s="232">
        <v>4.3903223045692462E-2</v>
      </c>
      <c r="E28" s="232">
        <v>4.1238782605081237E-2</v>
      </c>
      <c r="F28" s="232">
        <v>2.5254256660968939E-2</v>
      </c>
      <c r="G28" s="232">
        <v>2.3091030908735748E-2</v>
      </c>
      <c r="H28" s="232">
        <v>3.2188220840447507E-2</v>
      </c>
      <c r="I28" s="232">
        <v>0.13950810608482239</v>
      </c>
      <c r="J28" s="232">
        <v>0.21259479982040791</v>
      </c>
      <c r="K28" s="232">
        <v>0.18360174786394071</v>
      </c>
      <c r="L28" s="232">
        <v>0.2338386945344727</v>
      </c>
      <c r="M28" s="232">
        <v>0.21193496437040729</v>
      </c>
      <c r="N28" s="232">
        <v>0.1649719082709829</v>
      </c>
      <c r="O28" s="232">
        <v>0.1590337132083757</v>
      </c>
      <c r="P28" s="232">
        <v>0.1544060254766309</v>
      </c>
      <c r="Q28" s="232">
        <v>0.25406994651501852</v>
      </c>
      <c r="R28" s="232">
        <v>0.29499933741290801</v>
      </c>
      <c r="S28" s="232">
        <v>0.36269561541235562</v>
      </c>
      <c r="T28" s="232">
        <v>0.22207562016266999</v>
      </c>
      <c r="U28" s="232">
        <v>0.18905807103581529</v>
      </c>
      <c r="V28" s="232">
        <v>0.24005832042356259</v>
      </c>
      <c r="W28" s="232">
        <v>0.18151752474863431</v>
      </c>
      <c r="DA28" s="71" t="s">
        <v>2251</v>
      </c>
    </row>
    <row r="29" spans="1:105" ht="12" customHeight="1" x14ac:dyDescent="0.25">
      <c r="A29" s="59" t="s">
        <v>160</v>
      </c>
      <c r="B29" s="232">
        <v>0.2367209533443092</v>
      </c>
      <c r="C29" s="232">
        <v>0.15171452145376321</v>
      </c>
      <c r="D29" s="232">
        <v>0.14149540151476239</v>
      </c>
      <c r="E29" s="232">
        <v>0.15725161480401151</v>
      </c>
      <c r="F29" s="232">
        <v>0.14948833556127261</v>
      </c>
      <c r="G29" s="232">
        <v>0.13172971125585961</v>
      </c>
      <c r="H29" s="232">
        <v>0.1224346483588053</v>
      </c>
      <c r="I29" s="232">
        <v>0.51281223453618852</v>
      </c>
      <c r="J29" s="232">
        <v>0.66348546578779022</v>
      </c>
      <c r="K29" s="232">
        <v>0.40186576263524071</v>
      </c>
      <c r="L29" s="232">
        <v>0.43691858284718438</v>
      </c>
      <c r="M29" s="232">
        <v>0.36133375276504393</v>
      </c>
      <c r="N29" s="232">
        <v>0.40523117590196789</v>
      </c>
      <c r="O29" s="232">
        <v>0.32596074458292301</v>
      </c>
      <c r="P29" s="232">
        <v>0.3169560136396441</v>
      </c>
      <c r="Q29" s="232">
        <v>0.25535788280588662</v>
      </c>
      <c r="R29" s="232">
        <v>0.2143192195132701</v>
      </c>
      <c r="S29" s="232">
        <v>0.18774410937696531</v>
      </c>
      <c r="T29" s="232">
        <v>0.16250659031431439</v>
      </c>
      <c r="U29" s="232">
        <v>0.13378808619759749</v>
      </c>
      <c r="V29" s="232">
        <v>0.19419438714934459</v>
      </c>
      <c r="W29" s="232">
        <v>0.14516496423987629</v>
      </c>
      <c r="DA29" s="71" t="s">
        <v>2252</v>
      </c>
    </row>
    <row r="30" spans="1:105" ht="12" customHeight="1" x14ac:dyDescent="0.25">
      <c r="A30" s="59" t="s">
        <v>70</v>
      </c>
      <c r="B30" s="232">
        <v>0.36961249046921452</v>
      </c>
      <c r="C30" s="232">
        <v>0.30033482133247469</v>
      </c>
      <c r="D30" s="232">
        <v>0.24942425624847719</v>
      </c>
      <c r="E30" s="232">
        <v>0.2179413696257082</v>
      </c>
      <c r="F30" s="232">
        <v>0.16015916005223191</v>
      </c>
      <c r="G30" s="232">
        <v>0.1418642727345181</v>
      </c>
      <c r="H30" s="232">
        <v>0.1190773025051489</v>
      </c>
      <c r="I30" s="232">
        <v>0.31597822693665878</v>
      </c>
      <c r="J30" s="232">
        <v>0.39165897816058381</v>
      </c>
      <c r="K30" s="232">
        <v>0.28992426281464001</v>
      </c>
      <c r="L30" s="232">
        <v>0.48003079374894059</v>
      </c>
      <c r="M30" s="232">
        <v>0.43524572181387078</v>
      </c>
      <c r="N30" s="232">
        <v>0.40775549455974991</v>
      </c>
      <c r="O30" s="232">
        <v>0.37073791443070953</v>
      </c>
      <c r="P30" s="232">
        <v>0.31497203544120411</v>
      </c>
      <c r="Q30" s="232">
        <v>0.29601131513529599</v>
      </c>
      <c r="R30" s="232">
        <v>0.24701357634605989</v>
      </c>
      <c r="S30" s="232">
        <v>0.1833081091366083</v>
      </c>
      <c r="T30" s="232">
        <v>0.1195436480106824</v>
      </c>
      <c r="U30" s="232">
        <v>0.12027380163422451</v>
      </c>
      <c r="V30" s="232">
        <v>0.13688037451961221</v>
      </c>
      <c r="W30" s="232">
        <v>0.10585370699225349</v>
      </c>
      <c r="DA30" s="71" t="s">
        <v>2253</v>
      </c>
    </row>
    <row r="31" spans="1:105" ht="12" customHeight="1" x14ac:dyDescent="0.25">
      <c r="A31" s="59" t="s">
        <v>162</v>
      </c>
      <c r="B31" s="232">
        <v>0.16176777907750009</v>
      </c>
      <c r="C31" s="232">
        <v>0.13483653680136551</v>
      </c>
      <c r="D31" s="232">
        <v>0.1216616502195491</v>
      </c>
      <c r="E31" s="232">
        <v>0.11064327148388201</v>
      </c>
      <c r="F31" s="232">
        <v>9.7000304696312739E-2</v>
      </c>
      <c r="G31" s="232">
        <v>6.0359791247591277E-2</v>
      </c>
      <c r="H31" s="232">
        <v>6.3558793064290742E-2</v>
      </c>
      <c r="I31" s="232">
        <v>0.20011285659923611</v>
      </c>
      <c r="J31" s="232">
        <v>0.2287598801389521</v>
      </c>
      <c r="K31" s="232">
        <v>0.19039960983196491</v>
      </c>
      <c r="L31" s="232">
        <v>0.28621853546993758</v>
      </c>
      <c r="M31" s="232">
        <v>0.30540476355894569</v>
      </c>
      <c r="N31" s="232">
        <v>0.37619558156338478</v>
      </c>
      <c r="O31" s="232">
        <v>0.29775639704191298</v>
      </c>
      <c r="P31" s="232">
        <v>0.23542204567568939</v>
      </c>
      <c r="Q31" s="232">
        <v>0.26652616400335538</v>
      </c>
      <c r="R31" s="232">
        <v>0.25920095383186947</v>
      </c>
      <c r="S31" s="232">
        <v>0.21304229276054451</v>
      </c>
      <c r="T31" s="232">
        <v>0.20337215683628479</v>
      </c>
      <c r="U31" s="232">
        <v>0.20220811479682391</v>
      </c>
      <c r="V31" s="232">
        <v>0.19016027722405601</v>
      </c>
      <c r="W31" s="232">
        <v>0.25626612415349559</v>
      </c>
      <c r="DA31" s="71" t="s">
        <v>2254</v>
      </c>
    </row>
    <row r="32" spans="1:105" ht="12" customHeight="1" x14ac:dyDescent="0.25">
      <c r="A32" s="60" t="s">
        <v>2169</v>
      </c>
      <c r="B32" s="331">
        <v>3.966327918632095</v>
      </c>
      <c r="C32" s="331">
        <v>4.1435458318737979</v>
      </c>
      <c r="D32" s="331">
        <v>4.3905987581856536</v>
      </c>
      <c r="E32" s="331">
        <v>4.4313820634850583</v>
      </c>
      <c r="F32" s="331">
        <v>4.3797335388013474</v>
      </c>
      <c r="G32" s="331">
        <v>4.3609695399179857</v>
      </c>
      <c r="H32" s="331">
        <v>4.8142295267822268</v>
      </c>
      <c r="I32" s="331">
        <v>4.0017400162115999</v>
      </c>
      <c r="J32" s="331">
        <v>2.9955234970273859</v>
      </c>
      <c r="K32" s="331">
        <v>5.2402619587451316</v>
      </c>
      <c r="L32" s="331">
        <v>4.1541118508306818</v>
      </c>
      <c r="M32" s="331">
        <v>4.1479914279670123</v>
      </c>
      <c r="N32" s="331">
        <v>3.9744337537993388</v>
      </c>
      <c r="O32" s="331">
        <v>4.5277912960155566</v>
      </c>
      <c r="P32" s="331">
        <v>5.0039466208365724</v>
      </c>
      <c r="Q32" s="331">
        <v>4.9020347702773401</v>
      </c>
      <c r="R32" s="331">
        <v>5.0327659379170848</v>
      </c>
      <c r="S32" s="331">
        <v>5.8817698295994161</v>
      </c>
      <c r="T32" s="331">
        <v>6.5275290872935061</v>
      </c>
      <c r="U32" s="331">
        <v>6.2424594235798514</v>
      </c>
      <c r="V32" s="331">
        <v>6.4586267485127413</v>
      </c>
      <c r="W32" s="331">
        <v>7.2941899571489639</v>
      </c>
      <c r="DA32" s="72" t="s">
        <v>2255</v>
      </c>
    </row>
    <row r="33" spans="1:105" ht="12" customHeight="1" x14ac:dyDescent="0.25">
      <c r="A33" s="60" t="s">
        <v>2171</v>
      </c>
      <c r="B33" s="331">
        <v>0.1346999569136855</v>
      </c>
      <c r="C33" s="331">
        <v>0.13273212377571311</v>
      </c>
      <c r="D33" s="331">
        <v>0.13463633460813629</v>
      </c>
      <c r="E33" s="331">
        <v>0.13256024508476441</v>
      </c>
      <c r="F33" s="331">
        <v>0.12713095601763369</v>
      </c>
      <c r="G33" s="331">
        <v>0.1237461705087345</v>
      </c>
      <c r="H33" s="331">
        <v>0.1331917777033462</v>
      </c>
      <c r="I33" s="331">
        <v>0.1279162439407236</v>
      </c>
      <c r="J33" s="331">
        <v>0.1108846353328484</v>
      </c>
      <c r="K33" s="331">
        <v>0.15824810204455239</v>
      </c>
      <c r="L33" s="331">
        <v>0.14583141414171441</v>
      </c>
      <c r="M33" s="331">
        <v>0.1445247471991285</v>
      </c>
      <c r="N33" s="331">
        <v>0.13950026616393491</v>
      </c>
      <c r="O33" s="331">
        <v>0.1448552429483384</v>
      </c>
      <c r="P33" s="331">
        <v>0.15253371847494571</v>
      </c>
      <c r="Q33" s="331">
        <v>0.14339508871963461</v>
      </c>
      <c r="R33" s="331">
        <v>0.1445656362488647</v>
      </c>
      <c r="S33" s="331">
        <v>0.16218481612844909</v>
      </c>
      <c r="T33" s="331">
        <v>0.16947015424333711</v>
      </c>
      <c r="U33" s="331">
        <v>0.16175017254641441</v>
      </c>
      <c r="V33" s="331">
        <v>0.16763677883554839</v>
      </c>
      <c r="W33" s="331">
        <v>0.18205532399389679</v>
      </c>
      <c r="DA33" s="72" t="s">
        <v>2256</v>
      </c>
    </row>
    <row r="34" spans="1:105" ht="12" customHeight="1" x14ac:dyDescent="0.25">
      <c r="A34" s="57" t="s">
        <v>2173</v>
      </c>
      <c r="B34" s="263">
        <v>46.110103684593113</v>
      </c>
      <c r="C34" s="263">
        <v>41.636098538840272</v>
      </c>
      <c r="D34" s="263">
        <v>39.265576092460933</v>
      </c>
      <c r="E34" s="263">
        <v>37.391196861236992</v>
      </c>
      <c r="F34" s="263">
        <v>34.067767542196293</v>
      </c>
      <c r="G34" s="263">
        <v>31.277129300900089</v>
      </c>
      <c r="H34" s="263">
        <v>32.320536035748333</v>
      </c>
      <c r="I34" s="263">
        <v>77.341456379952405</v>
      </c>
      <c r="J34" s="263">
        <v>77.789450204082399</v>
      </c>
      <c r="K34" s="263">
        <v>97.69248297481974</v>
      </c>
      <c r="L34" s="263">
        <v>100.7253880272478</v>
      </c>
      <c r="M34" s="263">
        <v>91.968672979788948</v>
      </c>
      <c r="N34" s="263">
        <v>87.032548721023289</v>
      </c>
      <c r="O34" s="263">
        <v>87.231469651731942</v>
      </c>
      <c r="P34" s="263">
        <v>89.707608096076228</v>
      </c>
      <c r="Q34" s="263">
        <v>91.92572925760031</v>
      </c>
      <c r="R34" s="263">
        <v>98.65677685760167</v>
      </c>
      <c r="S34" s="263">
        <v>92.938984312871568</v>
      </c>
      <c r="T34" s="263">
        <v>94.771682098921815</v>
      </c>
      <c r="U34" s="263">
        <v>90.746280065592188</v>
      </c>
      <c r="V34" s="263">
        <v>88.968997434203004</v>
      </c>
      <c r="W34" s="263">
        <v>94.995094308217389</v>
      </c>
      <c r="DA34" s="70" t="s">
        <v>2257</v>
      </c>
    </row>
    <row r="35" spans="1:105" ht="12" customHeight="1" x14ac:dyDescent="0.25">
      <c r="A35" s="64" t="s">
        <v>30</v>
      </c>
      <c r="B35" s="231">
        <v>8.1037843758756818</v>
      </c>
      <c r="C35" s="231">
        <v>8.1579702672631349</v>
      </c>
      <c r="D35" s="231">
        <v>6.8399855261031712</v>
      </c>
      <c r="E35" s="231">
        <v>4.3927513852100519</v>
      </c>
      <c r="F35" s="231">
        <v>4.0771001867273462</v>
      </c>
      <c r="G35" s="231">
        <v>4.1532542953809628</v>
      </c>
      <c r="H35" s="231">
        <v>3.9094146827127791</v>
      </c>
      <c r="I35" s="231">
        <v>2.8738812666976341</v>
      </c>
      <c r="J35" s="231">
        <v>2.612339449179069</v>
      </c>
      <c r="K35" s="231">
        <v>5.8594771686777936</v>
      </c>
      <c r="L35" s="231">
        <v>7.272576984988536</v>
      </c>
      <c r="M35" s="231">
        <v>8.1422364483120742</v>
      </c>
      <c r="N35" s="231">
        <v>6.9857742014069082</v>
      </c>
      <c r="O35" s="231">
        <v>5.8055026030351442</v>
      </c>
      <c r="P35" s="231">
        <v>6.0981078840151692</v>
      </c>
      <c r="Q35" s="231">
        <v>2.5698992923784192</v>
      </c>
      <c r="R35" s="231">
        <v>2.8361809212657141</v>
      </c>
      <c r="S35" s="231">
        <v>2.5173943955151632</v>
      </c>
      <c r="T35" s="231">
        <v>2.777071213993727</v>
      </c>
      <c r="U35" s="231">
        <v>2.9921241324533181</v>
      </c>
      <c r="V35" s="231">
        <v>1.393494014834042</v>
      </c>
      <c r="W35" s="231">
        <v>0.81451642424034243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2.744739507030046</v>
      </c>
      <c r="C37" s="231">
        <v>2.7687827836738732</v>
      </c>
      <c r="D37" s="231">
        <v>2.3915140406281519</v>
      </c>
      <c r="E37" s="231">
        <v>2.3980523885587912</v>
      </c>
      <c r="F37" s="231">
        <v>1.6040441473552089</v>
      </c>
      <c r="G37" s="231">
        <v>1.6113542237417171</v>
      </c>
      <c r="H37" s="231">
        <v>2.4195359632680979</v>
      </c>
      <c r="I37" s="231">
        <v>2.2209196248760041</v>
      </c>
      <c r="J37" s="231">
        <v>2.7812034344610699</v>
      </c>
      <c r="K37" s="231">
        <v>2.7472395124277029</v>
      </c>
      <c r="L37" s="231">
        <v>3.055723680538089</v>
      </c>
      <c r="M37" s="231">
        <v>3.1879239206610692</v>
      </c>
      <c r="N37" s="231">
        <v>2.5849176257093882</v>
      </c>
      <c r="O37" s="231">
        <v>2.549811048344607</v>
      </c>
      <c r="P37" s="231">
        <v>2.5249812709853061</v>
      </c>
      <c r="Q37" s="231">
        <v>3.5307554136929911</v>
      </c>
      <c r="R37" s="231">
        <v>3.6198570687503429</v>
      </c>
      <c r="S37" s="231">
        <v>6.0572564435050023</v>
      </c>
      <c r="T37" s="231">
        <v>3.781303104493253</v>
      </c>
      <c r="U37" s="231">
        <v>3.180013585009033</v>
      </c>
      <c r="V37" s="231">
        <v>4.5052175296349466</v>
      </c>
      <c r="W37" s="231">
        <v>3.4777565779946431</v>
      </c>
      <c r="DA37" s="73" t="s">
        <v>2260</v>
      </c>
    </row>
    <row r="38" spans="1:105" ht="12" customHeight="1" x14ac:dyDescent="0.25">
      <c r="A38" s="64" t="s">
        <v>160</v>
      </c>
      <c r="B38" s="231">
        <v>10.14309895863973</v>
      </c>
      <c r="C38" s="231">
        <v>7.4246873947720582</v>
      </c>
      <c r="D38" s="231">
        <v>7.8541686022694384</v>
      </c>
      <c r="E38" s="231">
        <v>9.3181416347415915</v>
      </c>
      <c r="F38" s="231">
        <v>9.6754327022055158</v>
      </c>
      <c r="G38" s="231">
        <v>9.3672649039772438</v>
      </c>
      <c r="H38" s="231">
        <v>9.3782285136380992</v>
      </c>
      <c r="I38" s="231">
        <v>8.3190386071023852</v>
      </c>
      <c r="J38" s="231">
        <v>8.8448993768138777</v>
      </c>
      <c r="K38" s="231">
        <v>6.1274825554324499</v>
      </c>
      <c r="L38" s="231">
        <v>5.8180785641331791</v>
      </c>
      <c r="M38" s="231">
        <v>5.5385391761498184</v>
      </c>
      <c r="N38" s="231">
        <v>6.4702479338143428</v>
      </c>
      <c r="O38" s="231">
        <v>5.3255622273626537</v>
      </c>
      <c r="P38" s="231">
        <v>5.2817066465811164</v>
      </c>
      <c r="Q38" s="231">
        <v>3.6161377813352358</v>
      </c>
      <c r="R38" s="231">
        <v>2.6798646759869782</v>
      </c>
      <c r="S38" s="231">
        <v>3.1950770648547948</v>
      </c>
      <c r="T38" s="231">
        <v>2.8196353639330911</v>
      </c>
      <c r="U38" s="231">
        <v>2.29315049319912</v>
      </c>
      <c r="V38" s="231">
        <v>3.7137873993615429</v>
      </c>
      <c r="W38" s="231">
        <v>2.834156281925762</v>
      </c>
      <c r="DA38" s="73" t="s">
        <v>2261</v>
      </c>
    </row>
    <row r="39" spans="1:105" ht="12" customHeight="1" x14ac:dyDescent="0.25">
      <c r="A39" s="64" t="s">
        <v>70</v>
      </c>
      <c r="B39" s="231">
        <v>15.353874635830371</v>
      </c>
      <c r="C39" s="231">
        <v>14.249318675399319</v>
      </c>
      <c r="D39" s="231">
        <v>13.422517215266801</v>
      </c>
      <c r="E39" s="231">
        <v>12.52019978971429</v>
      </c>
      <c r="F39" s="231">
        <v>10.049680675226741</v>
      </c>
      <c r="G39" s="231">
        <v>9.7800142604893026</v>
      </c>
      <c r="H39" s="231">
        <v>8.8426584405104833</v>
      </c>
      <c r="I39" s="231">
        <v>4.9694612608411264</v>
      </c>
      <c r="J39" s="231">
        <v>5.0618230500767574</v>
      </c>
      <c r="K39" s="231">
        <v>4.2857124358942444</v>
      </c>
      <c r="L39" s="231">
        <v>6.197057886773762</v>
      </c>
      <c r="M39" s="231">
        <v>6.4678300702167419</v>
      </c>
      <c r="N39" s="231">
        <v>6.3118298744946761</v>
      </c>
      <c r="O39" s="231">
        <v>5.8722502455638246</v>
      </c>
      <c r="P39" s="231">
        <v>5.0884401048780754</v>
      </c>
      <c r="Q39" s="231">
        <v>4.0638849349933537</v>
      </c>
      <c r="R39" s="231">
        <v>2.9944009957570068</v>
      </c>
      <c r="S39" s="231">
        <v>3.024364178983328</v>
      </c>
      <c r="T39" s="231">
        <v>2.0108786597144088</v>
      </c>
      <c r="U39" s="231">
        <v>1.9985892363172351</v>
      </c>
      <c r="V39" s="231">
        <v>2.5378090380090139</v>
      </c>
      <c r="W39" s="231">
        <v>2.003574263887848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6.7857839619409406</v>
      </c>
      <c r="C41" s="231">
        <v>6.4600020434954928</v>
      </c>
      <c r="D41" s="231">
        <v>6.6112813803617989</v>
      </c>
      <c r="E41" s="231">
        <v>6.4184955795832179</v>
      </c>
      <c r="F41" s="231">
        <v>6.1462501670176923</v>
      </c>
      <c r="G41" s="231">
        <v>4.2019495697742473</v>
      </c>
      <c r="H41" s="231">
        <v>4.766133014979161</v>
      </c>
      <c r="I41" s="231">
        <v>3.178072481896383</v>
      </c>
      <c r="J41" s="231">
        <v>2.9854883969802768</v>
      </c>
      <c r="K41" s="231">
        <v>2.8421119095069241</v>
      </c>
      <c r="L41" s="231">
        <v>3.7312200695646611</v>
      </c>
      <c r="M41" s="231">
        <v>4.5828595905163718</v>
      </c>
      <c r="N41" s="231">
        <v>5.8803856328753126</v>
      </c>
      <c r="O41" s="231">
        <v>4.7625034976102132</v>
      </c>
      <c r="P41" s="231">
        <v>3.8405767965803741</v>
      </c>
      <c r="Q41" s="231">
        <v>3.6949587453581061</v>
      </c>
      <c r="R41" s="231">
        <v>3.1729438377532531</v>
      </c>
      <c r="S41" s="231">
        <v>3.5493995508415122</v>
      </c>
      <c r="T41" s="231">
        <v>3.4545183960449131</v>
      </c>
      <c r="U41" s="231">
        <v>3.3930303209705461</v>
      </c>
      <c r="V41" s="231">
        <v>3.5601984884214719</v>
      </c>
      <c r="W41" s="231">
        <v>4.8980952707243217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2.9788222452763442</v>
      </c>
      <c r="C43" s="231">
        <v>2.5753373742363901</v>
      </c>
      <c r="D43" s="231">
        <v>2.1461093278315579</v>
      </c>
      <c r="E43" s="231">
        <v>2.343556083429049</v>
      </c>
      <c r="F43" s="231">
        <v>2.5152596636637932</v>
      </c>
      <c r="G43" s="231">
        <v>2.163292047536622</v>
      </c>
      <c r="H43" s="231">
        <v>3.0045654206397061</v>
      </c>
      <c r="I43" s="231">
        <v>2.395073338326887</v>
      </c>
      <c r="J43" s="231">
        <v>2.2748870129862691</v>
      </c>
      <c r="K43" s="231">
        <v>1.9744366517723539</v>
      </c>
      <c r="L43" s="231">
        <v>1.940102116547715</v>
      </c>
      <c r="M43" s="231">
        <v>2.2405524777742571</v>
      </c>
      <c r="N43" s="231">
        <v>2.1032143369431902</v>
      </c>
      <c r="O43" s="231">
        <v>1.9401021165616259</v>
      </c>
      <c r="P43" s="231">
        <v>2.4723337685950231</v>
      </c>
      <c r="Q43" s="231">
        <v>1.0730546639148919</v>
      </c>
      <c r="R43" s="231">
        <v>1.1674978138677581</v>
      </c>
      <c r="S43" s="231">
        <v>2.3950733383290692</v>
      </c>
      <c r="T43" s="231">
        <v>2.7298582347682969</v>
      </c>
      <c r="U43" s="231">
        <v>3.553979792357647</v>
      </c>
      <c r="V43" s="231">
        <v>3.5883143275644311</v>
      </c>
      <c r="W43" s="231">
        <v>3.7685783634720642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53.385009800211989</v>
      </c>
      <c r="J44" s="231">
        <v>53.228809483585081</v>
      </c>
      <c r="K44" s="231">
        <v>73.856022741108276</v>
      </c>
      <c r="L44" s="231">
        <v>72.710628724701834</v>
      </c>
      <c r="M44" s="231">
        <v>61.808731296158612</v>
      </c>
      <c r="N44" s="231">
        <v>56.696179115779472</v>
      </c>
      <c r="O44" s="231">
        <v>60.975737913253873</v>
      </c>
      <c r="P44" s="231">
        <v>64.401461624441168</v>
      </c>
      <c r="Q44" s="231">
        <v>73.37703842592731</v>
      </c>
      <c r="R44" s="231">
        <v>82.186031544220626</v>
      </c>
      <c r="S44" s="231">
        <v>72.2004193408427</v>
      </c>
      <c r="T44" s="231">
        <v>77.198417125974117</v>
      </c>
      <c r="U44" s="231">
        <v>73.335392505285284</v>
      </c>
      <c r="V44" s="231">
        <v>69.670176636377562</v>
      </c>
      <c r="W44" s="231">
        <v>77.198417125972412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8.9232211618436459</v>
      </c>
      <c r="C45" s="263">
        <f t="shared" si="2"/>
        <v>8.2556894054561276</v>
      </c>
      <c r="D45" s="263">
        <f t="shared" si="2"/>
        <v>7.9509856806375687</v>
      </c>
      <c r="E45" s="263">
        <f t="shared" si="2"/>
        <v>7.6442997014969647</v>
      </c>
      <c r="F45" s="263">
        <f t="shared" si="2"/>
        <v>7.0737310903224877</v>
      </c>
      <c r="G45" s="263">
        <f t="shared" si="2"/>
        <v>6.6165885746540551</v>
      </c>
      <c r="H45" s="263">
        <f t="shared" si="2"/>
        <v>6.9303554996334009</v>
      </c>
      <c r="I45" s="263">
        <f t="shared" si="2"/>
        <v>12.141783683849617</v>
      </c>
      <c r="J45" s="263">
        <f t="shared" si="2"/>
        <v>11.880674231366006</v>
      </c>
      <c r="K45" s="263">
        <f t="shared" si="2"/>
        <v>15.032197516176069</v>
      </c>
      <c r="L45" s="263">
        <f t="shared" si="2"/>
        <v>15.276367497284458</v>
      </c>
      <c r="M45" s="263">
        <f t="shared" si="2"/>
        <v>14.322589071716914</v>
      </c>
      <c r="N45" s="263">
        <f t="shared" si="2"/>
        <v>13.680185101287581</v>
      </c>
      <c r="O45" s="263">
        <f t="shared" si="2"/>
        <v>13.682195972684688</v>
      </c>
      <c r="P45" s="263">
        <f t="shared" si="2"/>
        <v>14.059807029618399</v>
      </c>
      <c r="Q45" s="263">
        <f t="shared" si="2"/>
        <v>13.956299006289438</v>
      </c>
      <c r="R45" s="263">
        <f t="shared" si="2"/>
        <v>14.6095708769732</v>
      </c>
      <c r="S45" s="263">
        <f t="shared" si="2"/>
        <v>14.538818877577818</v>
      </c>
      <c r="T45" s="263">
        <f t="shared" si="2"/>
        <v>14.694830032753121</v>
      </c>
      <c r="U45" s="263">
        <f t="shared" si="2"/>
        <v>14.034800852322864</v>
      </c>
      <c r="V45" s="263">
        <f t="shared" si="2"/>
        <v>14.099147431417467</v>
      </c>
      <c r="W45" s="263">
        <f t="shared" si="2"/>
        <v>14.998786574817773</v>
      </c>
      <c r="DA45" s="70"/>
    </row>
    <row r="46" spans="1:105" ht="12" customHeight="1" x14ac:dyDescent="0.25">
      <c r="A46" s="165" t="s">
        <v>2186</v>
      </c>
      <c r="B46" s="348">
        <v>3.398240888962837</v>
      </c>
      <c r="C46" s="348">
        <v>3.072597233860682</v>
      </c>
      <c r="D46" s="348">
        <v>2.897494648168895</v>
      </c>
      <c r="E46" s="348">
        <v>2.755936326244028</v>
      </c>
      <c r="F46" s="348">
        <v>2.508732204315729</v>
      </c>
      <c r="G46" s="348">
        <v>2.3025769611833051</v>
      </c>
      <c r="H46" s="348">
        <v>2.3794163749867181</v>
      </c>
      <c r="I46" s="348">
        <v>4.5891515667964571</v>
      </c>
      <c r="J46" s="348">
        <v>4.5951696006568543</v>
      </c>
      <c r="K46" s="348">
        <v>5.5504206965363876</v>
      </c>
      <c r="L46" s="348">
        <v>5.803351681027288</v>
      </c>
      <c r="M46" s="348">
        <v>5.4742169207706679</v>
      </c>
      <c r="N46" s="348">
        <v>5.2589257935430558</v>
      </c>
      <c r="O46" s="348">
        <v>5.1535975804412306</v>
      </c>
      <c r="P46" s="348">
        <v>5.2267299925709381</v>
      </c>
      <c r="Q46" s="348">
        <v>5.1306379336544179</v>
      </c>
      <c r="R46" s="348">
        <v>5.3008570376933228</v>
      </c>
      <c r="S46" s="348">
        <v>5.314856119992327</v>
      </c>
      <c r="T46" s="348">
        <v>5.217484507857443</v>
      </c>
      <c r="U46" s="348">
        <v>4.969130011652565</v>
      </c>
      <c r="V46" s="348">
        <v>5.052648910999392</v>
      </c>
      <c r="W46" s="348">
        <v>5.2859491392659894</v>
      </c>
      <c r="DA46" s="167" t="s">
        <v>2268</v>
      </c>
    </row>
    <row r="47" spans="1:105" ht="12" customHeight="1" x14ac:dyDescent="0.25">
      <c r="A47" s="59" t="s">
        <v>30</v>
      </c>
      <c r="B47" s="232">
        <v>0.64342036199051644</v>
      </c>
      <c r="C47" s="232">
        <v>0.64592506316882092</v>
      </c>
      <c r="D47" s="232">
        <v>0.53776774109172321</v>
      </c>
      <c r="E47" s="232">
        <v>0.34847954492861982</v>
      </c>
      <c r="F47" s="232">
        <v>0.32742292090053099</v>
      </c>
      <c r="G47" s="232">
        <v>0.33179126754103178</v>
      </c>
      <c r="H47" s="232">
        <v>0.32064769813727118</v>
      </c>
      <c r="I47" s="232">
        <v>0.61944836672214854</v>
      </c>
      <c r="J47" s="232">
        <v>0.54572730461938335</v>
      </c>
      <c r="K47" s="232">
        <v>1.5022272939338139</v>
      </c>
      <c r="L47" s="232">
        <v>1.631718993933853</v>
      </c>
      <c r="M47" s="232">
        <v>1.6084637574979479</v>
      </c>
      <c r="N47" s="232">
        <v>1.3123226623941859</v>
      </c>
      <c r="O47" s="232">
        <v>1.2405846084348719</v>
      </c>
      <c r="P47" s="232">
        <v>1.407710287762886</v>
      </c>
      <c r="Q47" s="232">
        <v>0.76128251710433159</v>
      </c>
      <c r="R47" s="232">
        <v>0.99075165606061566</v>
      </c>
      <c r="S47" s="232">
        <v>0.73621978249030395</v>
      </c>
      <c r="T47" s="232">
        <v>0.98534553016647719</v>
      </c>
      <c r="U47" s="232">
        <v>1.0821452944084291</v>
      </c>
      <c r="V47" s="232">
        <v>0.45308356042389969</v>
      </c>
      <c r="W47" s="232">
        <v>0.31016554708421729</v>
      </c>
      <c r="DA47" s="71" t="s">
        <v>2269</v>
      </c>
    </row>
    <row r="48" spans="1:105" ht="12" customHeight="1" x14ac:dyDescent="0.25">
      <c r="A48" s="59" t="s">
        <v>33</v>
      </c>
      <c r="B48" s="232">
        <v>0.21577474424070489</v>
      </c>
      <c r="C48" s="232">
        <v>0.21706082897493781</v>
      </c>
      <c r="D48" s="232">
        <v>0.18616800818678789</v>
      </c>
      <c r="E48" s="232">
        <v>0.1883613898977605</v>
      </c>
      <c r="F48" s="232">
        <v>0.12754591836557919</v>
      </c>
      <c r="G48" s="232">
        <v>0.12745591752898811</v>
      </c>
      <c r="H48" s="232">
        <v>0.19649025749478771</v>
      </c>
      <c r="I48" s="232">
        <v>0.47398182156669427</v>
      </c>
      <c r="J48" s="232">
        <v>0.57526954781128048</v>
      </c>
      <c r="K48" s="232">
        <v>0.69737417299745408</v>
      </c>
      <c r="L48" s="232">
        <v>0.6788341383724994</v>
      </c>
      <c r="M48" s="232">
        <v>0.62354538799568071</v>
      </c>
      <c r="N48" s="232">
        <v>0.4808009817667338</v>
      </c>
      <c r="O48" s="232">
        <v>0.53949461785208697</v>
      </c>
      <c r="P48" s="232">
        <v>0.57712368162940908</v>
      </c>
      <c r="Q48" s="232">
        <v>1.035594984489995</v>
      </c>
      <c r="R48" s="232">
        <v>1.2520303355031031</v>
      </c>
      <c r="S48" s="232">
        <v>1.7539803990051419</v>
      </c>
      <c r="T48" s="232">
        <v>1.32842052942719</v>
      </c>
      <c r="U48" s="232">
        <v>1.1387476584041569</v>
      </c>
      <c r="V48" s="232">
        <v>1.4503790414365261</v>
      </c>
      <c r="W48" s="232">
        <v>1.3112498244222739</v>
      </c>
      <c r="DA48" s="71" t="s">
        <v>2270</v>
      </c>
    </row>
    <row r="49" spans="1:105" ht="12" customHeight="1" x14ac:dyDescent="0.25">
      <c r="A49" s="59" t="s">
        <v>160</v>
      </c>
      <c r="B49" s="232">
        <v>0.78250798249067566</v>
      </c>
      <c r="C49" s="232">
        <v>0.57120155547608698</v>
      </c>
      <c r="D49" s="232">
        <v>0.59999961825530812</v>
      </c>
      <c r="E49" s="232">
        <v>0.71825914483957587</v>
      </c>
      <c r="F49" s="232">
        <v>0.75498666621109933</v>
      </c>
      <c r="G49" s="232">
        <v>0.72711050798483001</v>
      </c>
      <c r="H49" s="232">
        <v>0.74739190157647051</v>
      </c>
      <c r="I49" s="232">
        <v>1.7422907088951809</v>
      </c>
      <c r="J49" s="232">
        <v>1.795354280563447</v>
      </c>
      <c r="K49" s="232">
        <v>1.5264059690838241</v>
      </c>
      <c r="L49" s="232">
        <v>1.2683754085972181</v>
      </c>
      <c r="M49" s="232">
        <v>1.063099690667533</v>
      </c>
      <c r="N49" s="232">
        <v>1.181022570801068</v>
      </c>
      <c r="O49" s="232">
        <v>1.1057659648752021</v>
      </c>
      <c r="P49" s="232">
        <v>1.184687067370811</v>
      </c>
      <c r="Q49" s="232">
        <v>1.0408446426312301</v>
      </c>
      <c r="R49" s="232">
        <v>0.90960937968608946</v>
      </c>
      <c r="S49" s="232">
        <v>0.90792243932005523</v>
      </c>
      <c r="T49" s="232">
        <v>0.97208820393080253</v>
      </c>
      <c r="U49" s="232">
        <v>0.80584166042308847</v>
      </c>
      <c r="V49" s="232">
        <v>1.173279345573454</v>
      </c>
      <c r="W49" s="232">
        <v>1.04864549103673</v>
      </c>
      <c r="DA49" s="71" t="s">
        <v>2271</v>
      </c>
    </row>
    <row r="50" spans="1:105" ht="12" customHeight="1" x14ac:dyDescent="0.25">
      <c r="A50" s="59" t="s">
        <v>70</v>
      </c>
      <c r="B50" s="232">
        <v>1.2217960435455979</v>
      </c>
      <c r="C50" s="232">
        <v>1.1307534405071751</v>
      </c>
      <c r="D50" s="232">
        <v>1.0576630542801551</v>
      </c>
      <c r="E50" s="232">
        <v>0.99546438341906174</v>
      </c>
      <c r="F50" s="232">
        <v>0.80887936745701672</v>
      </c>
      <c r="G50" s="232">
        <v>0.78305040244522339</v>
      </c>
      <c r="H50" s="232">
        <v>0.72689726925261555</v>
      </c>
      <c r="I50" s="232">
        <v>1.0735428913914959</v>
      </c>
      <c r="J50" s="232">
        <v>1.059807123471507</v>
      </c>
      <c r="K50" s="232">
        <v>1.10121878121818</v>
      </c>
      <c r="L50" s="232">
        <v>1.393530232092492</v>
      </c>
      <c r="M50" s="232">
        <v>1.280560115637934</v>
      </c>
      <c r="N50" s="232">
        <v>1.188379549947846</v>
      </c>
      <c r="O50" s="232">
        <v>1.2576648399513159</v>
      </c>
      <c r="P50" s="232">
        <v>1.1772715484581151</v>
      </c>
      <c r="Q50" s="232">
        <v>1.2065489740569499</v>
      </c>
      <c r="R50" s="232">
        <v>1.0483701203487741</v>
      </c>
      <c r="S50" s="232">
        <v>0.88647013292059085</v>
      </c>
      <c r="T50" s="232">
        <v>0.71509081484804282</v>
      </c>
      <c r="U50" s="232">
        <v>0.72444148630075167</v>
      </c>
      <c r="V50" s="232">
        <v>0.82700081395613034</v>
      </c>
      <c r="W50" s="232">
        <v>0.76466806662469988</v>
      </c>
      <c r="DA50" s="71" t="s">
        <v>2272</v>
      </c>
    </row>
    <row r="51" spans="1:105" ht="12" customHeight="1" x14ac:dyDescent="0.25">
      <c r="A51" s="59" t="s">
        <v>162</v>
      </c>
      <c r="B51" s="232">
        <v>0.53474175669534174</v>
      </c>
      <c r="C51" s="232">
        <v>0.50765634573366181</v>
      </c>
      <c r="D51" s="232">
        <v>0.51589622635492094</v>
      </c>
      <c r="E51" s="232">
        <v>0.50537186315900939</v>
      </c>
      <c r="F51" s="232">
        <v>0.48989733138150221</v>
      </c>
      <c r="G51" s="232">
        <v>0.33316886568323162</v>
      </c>
      <c r="H51" s="232">
        <v>0.38798924852557293</v>
      </c>
      <c r="I51" s="232">
        <v>0.67988777822093616</v>
      </c>
      <c r="J51" s="232">
        <v>0.61901134419123682</v>
      </c>
      <c r="K51" s="232">
        <v>0.72319447930311598</v>
      </c>
      <c r="L51" s="232">
        <v>0.8308929080312264</v>
      </c>
      <c r="M51" s="232">
        <v>0.89854796897157185</v>
      </c>
      <c r="N51" s="232">
        <v>1.0964000286332221</v>
      </c>
      <c r="O51" s="232">
        <v>1.0100875493277539</v>
      </c>
      <c r="P51" s="232">
        <v>0.87993740734971626</v>
      </c>
      <c r="Q51" s="232">
        <v>1.0863668153719119</v>
      </c>
      <c r="R51" s="232">
        <v>1.100095546094741</v>
      </c>
      <c r="S51" s="232">
        <v>1.030263366256235</v>
      </c>
      <c r="T51" s="232">
        <v>1.216539429484931</v>
      </c>
      <c r="U51" s="232">
        <v>1.2179539121161389</v>
      </c>
      <c r="V51" s="232">
        <v>1.1489061496093811</v>
      </c>
      <c r="W51" s="232">
        <v>1.851220210098067</v>
      </c>
      <c r="DA51" s="71" t="s">
        <v>2273</v>
      </c>
    </row>
    <row r="52" spans="1:105" ht="12" customHeight="1" x14ac:dyDescent="0.25">
      <c r="A52" s="165" t="s">
        <v>2193</v>
      </c>
      <c r="B52" s="348">
        <v>3.168823958738558</v>
      </c>
      <c r="C52" s="348">
        <v>2.8613569707144491</v>
      </c>
      <c r="D52" s="348">
        <v>2.6984475924532951</v>
      </c>
      <c r="E52" s="348">
        <v>2.5696346568699608</v>
      </c>
      <c r="F52" s="348">
        <v>2.3412386739984412</v>
      </c>
      <c r="G52" s="348">
        <v>2.149457684311658</v>
      </c>
      <c r="H52" s="348">
        <v>2.221163709583533</v>
      </c>
      <c r="I52" s="348">
        <v>5.3151357380793742</v>
      </c>
      <c r="J52" s="348">
        <v>5.3459232108853483</v>
      </c>
      <c r="K52" s="348">
        <v>6.7137190312305668</v>
      </c>
      <c r="L52" s="348">
        <v>6.9221493193178238</v>
      </c>
      <c r="M52" s="348">
        <v>6.3203617234355436</v>
      </c>
      <c r="N52" s="348">
        <v>5.9811365305910194</v>
      </c>
      <c r="O52" s="348">
        <v>5.99480697070618</v>
      </c>
      <c r="P52" s="348">
        <v>6.1649745955994977</v>
      </c>
      <c r="Q52" s="348">
        <v>6.3174105026645062</v>
      </c>
      <c r="R52" s="348">
        <v>6.7799881851653776</v>
      </c>
      <c r="S52" s="348">
        <v>6.3870444145164402</v>
      </c>
      <c r="T52" s="348">
        <v>6.5129928767729597</v>
      </c>
      <c r="U52" s="348">
        <v>6.2363552336649928</v>
      </c>
      <c r="V52" s="348">
        <v>6.1142150662448573</v>
      </c>
      <c r="W52" s="348">
        <v>6.5283464306563559</v>
      </c>
      <c r="DA52" s="167" t="s">
        <v>2274</v>
      </c>
    </row>
    <row r="53" spans="1:105" ht="12" customHeight="1" x14ac:dyDescent="0.25">
      <c r="A53" s="64" t="s">
        <v>30</v>
      </c>
      <c r="B53" s="231">
        <v>0.55691625120562005</v>
      </c>
      <c r="C53" s="231">
        <v>0.56064006740062788</v>
      </c>
      <c r="D53" s="231">
        <v>0.47006422195018638</v>
      </c>
      <c r="E53" s="231">
        <v>0.30188298706616618</v>
      </c>
      <c r="F53" s="231">
        <v>0.28019049452269901</v>
      </c>
      <c r="G53" s="231">
        <v>0.28542403218092338</v>
      </c>
      <c r="H53" s="231">
        <v>0.26866664616423042</v>
      </c>
      <c r="I53" s="231">
        <v>0.19750169886354571</v>
      </c>
      <c r="J53" s="231">
        <v>0.1795277644904209</v>
      </c>
      <c r="K53" s="231">
        <v>0.4026807609194733</v>
      </c>
      <c r="L53" s="231">
        <v>0.49979319824220109</v>
      </c>
      <c r="M53" s="231">
        <v>0.55955879239861039</v>
      </c>
      <c r="N53" s="231">
        <v>0.48008325488004738</v>
      </c>
      <c r="O53" s="231">
        <v>0.39897146766043229</v>
      </c>
      <c r="P53" s="231">
        <v>0.41908017596361369</v>
      </c>
      <c r="Q53" s="231">
        <v>0.17661115023593041</v>
      </c>
      <c r="R53" s="231">
        <v>0.19491081859412421</v>
      </c>
      <c r="S53" s="231">
        <v>0.1730028570022073</v>
      </c>
      <c r="T53" s="231">
        <v>0.1908486230744886</v>
      </c>
      <c r="U53" s="231">
        <v>0.20562770154008519</v>
      </c>
      <c r="V53" s="231">
        <v>9.5765068124111286E-2</v>
      </c>
      <c r="W53" s="231">
        <v>5.5975999914770751E-2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0.18862669166539339</v>
      </c>
      <c r="C55" s="231">
        <v>0.1902790174028651</v>
      </c>
      <c r="D55" s="231">
        <v>0.1643519832755071</v>
      </c>
      <c r="E55" s="231">
        <v>0.1648013180615423</v>
      </c>
      <c r="F55" s="231">
        <v>0.1102347016997041</v>
      </c>
      <c r="G55" s="231">
        <v>0.1107370719687502</v>
      </c>
      <c r="H55" s="231">
        <v>0.16627773344164801</v>
      </c>
      <c r="I55" s="231">
        <v>0.1526282258196538</v>
      </c>
      <c r="J55" s="231">
        <v>0.1911326015992231</v>
      </c>
      <c r="K55" s="231">
        <v>0.18879849949855859</v>
      </c>
      <c r="L55" s="231">
        <v>0.20999845232205111</v>
      </c>
      <c r="M55" s="231">
        <v>0.21908364742632211</v>
      </c>
      <c r="N55" s="231">
        <v>0.17764325493048999</v>
      </c>
      <c r="O55" s="231">
        <v>0.1752306261447516</v>
      </c>
      <c r="P55" s="231">
        <v>0.17352424973049549</v>
      </c>
      <c r="Q55" s="231">
        <v>0.24264405094136901</v>
      </c>
      <c r="R55" s="231">
        <v>0.2487673826354449</v>
      </c>
      <c r="S55" s="231">
        <v>0.41627274303474671</v>
      </c>
      <c r="T55" s="231">
        <v>0.25986243611016602</v>
      </c>
      <c r="U55" s="231">
        <v>0.21854002554884169</v>
      </c>
      <c r="V55" s="231">
        <v>0.30961199620998281</v>
      </c>
      <c r="W55" s="231">
        <v>0.23900181275654589</v>
      </c>
      <c r="DA55" s="73" t="s">
        <v>2277</v>
      </c>
    </row>
    <row r="56" spans="1:105" ht="12" customHeight="1" x14ac:dyDescent="0.25">
      <c r="A56" s="64" t="s">
        <v>160</v>
      </c>
      <c r="B56" s="231">
        <v>0.69706403646047943</v>
      </c>
      <c r="C56" s="231">
        <v>0.51024667963518755</v>
      </c>
      <c r="D56" s="231">
        <v>0.53976191016806518</v>
      </c>
      <c r="E56" s="231">
        <v>0.64037050675629992</v>
      </c>
      <c r="F56" s="231">
        <v>0.66492461538653613</v>
      </c>
      <c r="G56" s="231">
        <v>0.64374640444567144</v>
      </c>
      <c r="H56" s="231">
        <v>0.64449985642672136</v>
      </c>
      <c r="I56" s="231">
        <v>0.57170916448546916</v>
      </c>
      <c r="J56" s="231">
        <v>0.6078478862159794</v>
      </c>
      <c r="K56" s="231">
        <v>0.42109889106353771</v>
      </c>
      <c r="L56" s="231">
        <v>0.39983572524493488</v>
      </c>
      <c r="M56" s="231">
        <v>0.38062494410872261</v>
      </c>
      <c r="N56" s="231">
        <v>0.44465475098248991</v>
      </c>
      <c r="O56" s="231">
        <v>0.36598853247555357</v>
      </c>
      <c r="P56" s="231">
        <v>0.36297464606021329</v>
      </c>
      <c r="Q56" s="231">
        <v>0.24851178210261921</v>
      </c>
      <c r="R56" s="231">
        <v>0.18416829963195541</v>
      </c>
      <c r="S56" s="231">
        <v>0.21957523284665509</v>
      </c>
      <c r="T56" s="231">
        <v>0.1937737585075773</v>
      </c>
      <c r="U56" s="231">
        <v>0.15759214669193031</v>
      </c>
      <c r="V56" s="231">
        <v>0.2552225553266409</v>
      </c>
      <c r="W56" s="231">
        <v>0.19477167933535941</v>
      </c>
      <c r="DA56" s="73" t="s">
        <v>2278</v>
      </c>
    </row>
    <row r="57" spans="1:105" ht="12" customHeight="1" x14ac:dyDescent="0.25">
      <c r="A57" s="64" t="s">
        <v>70</v>
      </c>
      <c r="B57" s="231">
        <v>1.0551640945831211</v>
      </c>
      <c r="C57" s="231">
        <v>0.97925571200555395</v>
      </c>
      <c r="D57" s="231">
        <v>0.92243544775480635</v>
      </c>
      <c r="E57" s="231">
        <v>0.86042550095363579</v>
      </c>
      <c r="F57" s="231">
        <v>0.69064405318114841</v>
      </c>
      <c r="G57" s="231">
        <v>0.67211177223612262</v>
      </c>
      <c r="H57" s="231">
        <v>0.60769388238426392</v>
      </c>
      <c r="I57" s="231">
        <v>0.34151621113439801</v>
      </c>
      <c r="J57" s="231">
        <v>0.34786358898034342</v>
      </c>
      <c r="K57" s="231">
        <v>0.29452695096981979</v>
      </c>
      <c r="L57" s="231">
        <v>0.42588031550794192</v>
      </c>
      <c r="M57" s="231">
        <v>0.4444885881790086</v>
      </c>
      <c r="N57" s="231">
        <v>0.43376778908574692</v>
      </c>
      <c r="O57" s="231">
        <v>0.4035585648892957</v>
      </c>
      <c r="P57" s="231">
        <v>0.34969279243523921</v>
      </c>
      <c r="Q57" s="231">
        <v>0.27928230297748152</v>
      </c>
      <c r="R57" s="231">
        <v>0.20578417438249849</v>
      </c>
      <c r="S57" s="231">
        <v>0.20784333377058209</v>
      </c>
      <c r="T57" s="231">
        <v>0.13819358374481891</v>
      </c>
      <c r="U57" s="231">
        <v>0.1373490178864025</v>
      </c>
      <c r="V57" s="231">
        <v>0.17440581216982309</v>
      </c>
      <c r="W57" s="231">
        <v>0.137691603860808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0.46633932867531469</v>
      </c>
      <c r="C59" s="231">
        <v>0.44395062281693509</v>
      </c>
      <c r="D59" s="231">
        <v>0.45434699039838988</v>
      </c>
      <c r="E59" s="231">
        <v>0.4410981747247032</v>
      </c>
      <c r="F59" s="231">
        <v>0.42238865735090991</v>
      </c>
      <c r="G59" s="231">
        <v>0.28877051678721027</v>
      </c>
      <c r="H59" s="231">
        <v>0.32754288716655428</v>
      </c>
      <c r="I59" s="231">
        <v>0.21840662714896339</v>
      </c>
      <c r="J59" s="231">
        <v>0.2051716739914452</v>
      </c>
      <c r="K59" s="231">
        <v>0.19531841380940079</v>
      </c>
      <c r="L59" s="231">
        <v>0.2564205804575817</v>
      </c>
      <c r="M59" s="231">
        <v>0.31494779038667431</v>
      </c>
      <c r="N59" s="231">
        <v>0.404117652988568</v>
      </c>
      <c r="O59" s="231">
        <v>0.32729345589925429</v>
      </c>
      <c r="P59" s="231">
        <v>0.26393590115577409</v>
      </c>
      <c r="Q59" s="231">
        <v>0.25392859402208579</v>
      </c>
      <c r="R59" s="231">
        <v>0.21805417141501479</v>
      </c>
      <c r="S59" s="231">
        <v>0.24392533169689201</v>
      </c>
      <c r="T59" s="231">
        <v>0.23740481552957091</v>
      </c>
      <c r="U59" s="231">
        <v>0.23317917147539199</v>
      </c>
      <c r="V59" s="231">
        <v>0.2446674669210149</v>
      </c>
      <c r="W59" s="231">
        <v>0.33661172727402439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0.20471355614862921</v>
      </c>
      <c r="C61" s="231">
        <v>0.17698487145328001</v>
      </c>
      <c r="D61" s="231">
        <v>0.1474870389063398</v>
      </c>
      <c r="E61" s="231">
        <v>0.16105616930761421</v>
      </c>
      <c r="F61" s="231">
        <v>0.17285615185744399</v>
      </c>
      <c r="G61" s="231">
        <v>0.14866788669297981</v>
      </c>
      <c r="H61" s="231">
        <v>0.2064827040001159</v>
      </c>
      <c r="I61" s="231">
        <v>0.16459658883747211</v>
      </c>
      <c r="J61" s="231">
        <v>0.15633702581724521</v>
      </c>
      <c r="K61" s="231">
        <v>0.13568918018369849</v>
      </c>
      <c r="L61" s="231">
        <v>0.13332960843829059</v>
      </c>
      <c r="M61" s="231">
        <v>0.15397745407270511</v>
      </c>
      <c r="N61" s="231">
        <v>0.14453916709571199</v>
      </c>
      <c r="O61" s="231">
        <v>0.13332960843924671</v>
      </c>
      <c r="P61" s="231">
        <v>0.16990615621929339</v>
      </c>
      <c r="Q61" s="231">
        <v>7.3743519453108891E-2</v>
      </c>
      <c r="R61" s="231">
        <v>8.0233934620173003E-2</v>
      </c>
      <c r="S61" s="231">
        <v>0.1645965888376221</v>
      </c>
      <c r="T61" s="231">
        <v>0.18760400621662279</v>
      </c>
      <c r="U61" s="231">
        <v>0.24424009956539261</v>
      </c>
      <c r="V61" s="231">
        <v>0.2465996713095733</v>
      </c>
      <c r="W61" s="231">
        <v>0.25898795392525248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3.6687772217898722</v>
      </c>
      <c r="J62" s="231">
        <v>3.6580426697906909</v>
      </c>
      <c r="K62" s="231">
        <v>5.0756063347860776</v>
      </c>
      <c r="L62" s="231">
        <v>4.9968914391048216</v>
      </c>
      <c r="M62" s="231">
        <v>4.2476805068635013</v>
      </c>
      <c r="N62" s="231">
        <v>3.896330660627966</v>
      </c>
      <c r="O62" s="231">
        <v>4.1904347151976458</v>
      </c>
      <c r="P62" s="231">
        <v>4.425860674034868</v>
      </c>
      <c r="Q62" s="231">
        <v>5.0426891029319112</v>
      </c>
      <c r="R62" s="231">
        <v>5.6480694038861676</v>
      </c>
      <c r="S62" s="231">
        <v>4.9618283273277353</v>
      </c>
      <c r="T62" s="231">
        <v>5.3053056535897154</v>
      </c>
      <c r="U62" s="231">
        <v>5.0398270709569486</v>
      </c>
      <c r="V62" s="231">
        <v>4.7879424961837111</v>
      </c>
      <c r="W62" s="231">
        <v>5.3053056535895946</v>
      </c>
      <c r="DA62" s="73" t="s">
        <v>2284</v>
      </c>
    </row>
    <row r="63" spans="1:105" ht="12" customHeight="1" x14ac:dyDescent="0.25">
      <c r="A63" s="166" t="s">
        <v>2205</v>
      </c>
      <c r="B63" s="349">
        <v>0.9221892671777816</v>
      </c>
      <c r="C63" s="349">
        <v>0.90871699412725893</v>
      </c>
      <c r="D63" s="349">
        <v>0.92175369311617994</v>
      </c>
      <c r="E63" s="349">
        <v>0.90754027003854187</v>
      </c>
      <c r="F63" s="349">
        <v>0.87037001237229861</v>
      </c>
      <c r="G63" s="349">
        <v>0.84719693244320859</v>
      </c>
      <c r="H63" s="349">
        <v>0.91186389876176377</v>
      </c>
      <c r="I63" s="349">
        <v>0.87574628799191001</v>
      </c>
      <c r="J63" s="349">
        <v>0.75914367711639386</v>
      </c>
      <c r="K63" s="349">
        <v>1.083405701089083</v>
      </c>
      <c r="L63" s="349">
        <v>0.99839798037220884</v>
      </c>
      <c r="M63" s="349">
        <v>0.98945221485128321</v>
      </c>
      <c r="N63" s="349">
        <v>0.95505337323351625</v>
      </c>
      <c r="O63" s="349">
        <v>0.99171487060673047</v>
      </c>
      <c r="P63" s="349">
        <v>1.044283615847398</v>
      </c>
      <c r="Q63" s="349">
        <v>0.98171829310969605</v>
      </c>
      <c r="R63" s="349">
        <v>0.98973215141307402</v>
      </c>
      <c r="S63" s="349">
        <v>1.110357420742887</v>
      </c>
      <c r="T63" s="349">
        <v>1.1602346498916389</v>
      </c>
      <c r="U63" s="349">
        <v>1.1073817431288471</v>
      </c>
      <c r="V63" s="349">
        <v>1.147682907764106</v>
      </c>
      <c r="W63" s="349">
        <v>1.246395839067175</v>
      </c>
      <c r="DA63" s="168" t="s">
        <v>2285</v>
      </c>
    </row>
    <row r="64" spans="1:105" ht="12" customHeight="1" x14ac:dyDescent="0.25">
      <c r="A64" s="60" t="s">
        <v>2207</v>
      </c>
      <c r="B64" s="264">
        <v>1.071399662938465</v>
      </c>
      <c r="C64" s="264">
        <v>1.0557475735907771</v>
      </c>
      <c r="D64" s="264">
        <v>1.070893612912299</v>
      </c>
      <c r="E64" s="264">
        <v>1.054380455324609</v>
      </c>
      <c r="F64" s="264">
        <v>1.011196043021888</v>
      </c>
      <c r="G64" s="264">
        <v>0.98427355442987274</v>
      </c>
      <c r="H64" s="264">
        <v>1.059403647983213</v>
      </c>
      <c r="I64" s="264">
        <v>1.0174422010414279</v>
      </c>
      <c r="J64" s="264">
        <v>0.88197326593649483</v>
      </c>
      <c r="K64" s="264">
        <v>1.2587009459834451</v>
      </c>
      <c r="L64" s="264">
        <v>1.159938960169022</v>
      </c>
      <c r="M64" s="264">
        <v>1.149545768115098</v>
      </c>
      <c r="N64" s="264">
        <v>1.1095811874953969</v>
      </c>
      <c r="O64" s="264">
        <v>1.1521745219946029</v>
      </c>
      <c r="P64" s="264">
        <v>1.213248900038836</v>
      </c>
      <c r="Q64" s="264">
        <v>1.1405604963904681</v>
      </c>
      <c r="R64" s="264">
        <v>1.149870998464898</v>
      </c>
      <c r="S64" s="264">
        <v>1.2900134589137551</v>
      </c>
      <c r="T64" s="264">
        <v>1.347960833059431</v>
      </c>
      <c r="U64" s="264">
        <v>1.2865563161056941</v>
      </c>
      <c r="V64" s="264">
        <v>1.3333782167100949</v>
      </c>
      <c r="W64" s="264">
        <v>1.4480629187446801</v>
      </c>
      <c r="DA64" s="72" t="s">
        <v>2286</v>
      </c>
    </row>
    <row r="65" spans="1:105" ht="12" customHeight="1" x14ac:dyDescent="0.25">
      <c r="A65" s="101" t="s">
        <v>2209</v>
      </c>
      <c r="B65" s="280">
        <v>0.36256738402600341</v>
      </c>
      <c r="C65" s="280">
        <v>0.35727063316296109</v>
      </c>
      <c r="D65" s="280">
        <v>0.3623961339869004</v>
      </c>
      <c r="E65" s="280">
        <v>0.35680799301982441</v>
      </c>
      <c r="F65" s="280">
        <v>0.34219415661413077</v>
      </c>
      <c r="G65" s="280">
        <v>0.33308344228601039</v>
      </c>
      <c r="H65" s="280">
        <v>0.35850786831817349</v>
      </c>
      <c r="I65" s="280">
        <v>0.34430788994044781</v>
      </c>
      <c r="J65" s="280">
        <v>0.29846447677091681</v>
      </c>
      <c r="K65" s="280">
        <v>0.42595114133658679</v>
      </c>
      <c r="L65" s="280">
        <v>0.39252955639811449</v>
      </c>
      <c r="M65" s="280">
        <v>0.38901244454432099</v>
      </c>
      <c r="N65" s="280">
        <v>0.3754882164245914</v>
      </c>
      <c r="O65" s="280">
        <v>0.38990202893594428</v>
      </c>
      <c r="P65" s="280">
        <v>0.41056992556172889</v>
      </c>
      <c r="Q65" s="280">
        <v>0.38597178047034991</v>
      </c>
      <c r="R65" s="280">
        <v>0.3891225042365275</v>
      </c>
      <c r="S65" s="280">
        <v>0.43654746341240902</v>
      </c>
      <c r="T65" s="280">
        <v>0.45615716517164889</v>
      </c>
      <c r="U65" s="280">
        <v>0.43537754777076543</v>
      </c>
      <c r="V65" s="280">
        <v>0.45122232969901788</v>
      </c>
      <c r="W65" s="280">
        <v>0.49003224708357218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18.740810409000876</v>
      </c>
      <c r="C66" s="263">
        <f t="shared" si="3"/>
        <v>18.295877204890825</v>
      </c>
      <c r="D66" s="263">
        <f t="shared" si="3"/>
        <v>18.420191306530739</v>
      </c>
      <c r="E66" s="263">
        <f t="shared" si="3"/>
        <v>18.067742359022244</v>
      </c>
      <c r="F66" s="263">
        <f t="shared" si="3"/>
        <v>17.243101074041046</v>
      </c>
      <c r="G66" s="263">
        <f t="shared" si="3"/>
        <v>16.67679631702126</v>
      </c>
      <c r="H66" s="263">
        <f t="shared" si="3"/>
        <v>17.888934003951643</v>
      </c>
      <c r="I66" s="263">
        <f t="shared" si="3"/>
        <v>18.693194399807897</v>
      </c>
      <c r="J66" s="263">
        <f t="shared" si="3"/>
        <v>16.592264481432967</v>
      </c>
      <c r="K66" s="263">
        <f t="shared" si="3"/>
        <v>23.040471933163499</v>
      </c>
      <c r="L66" s="263">
        <f t="shared" si="3"/>
        <v>21.732800559260184</v>
      </c>
      <c r="M66" s="263">
        <f t="shared" si="3"/>
        <v>21.377172842892751</v>
      </c>
      <c r="N66" s="263">
        <f t="shared" si="3"/>
        <v>20.654731834395722</v>
      </c>
      <c r="O66" s="263">
        <f t="shared" si="3"/>
        <v>21.233704715478904</v>
      </c>
      <c r="P66" s="263">
        <f t="shared" si="3"/>
        <v>22.194231615999058</v>
      </c>
      <c r="Q66" s="263">
        <f t="shared" si="3"/>
        <v>21.044195109133689</v>
      </c>
      <c r="R66" s="263">
        <f t="shared" si="3"/>
        <v>21.318689966978379</v>
      </c>
      <c r="S66" s="263">
        <f t="shared" si="3"/>
        <v>23.397763569449562</v>
      </c>
      <c r="T66" s="263">
        <f t="shared" si="3"/>
        <v>24.304646790946684</v>
      </c>
      <c r="U66" s="263">
        <f t="shared" si="3"/>
        <v>23.214720314487277</v>
      </c>
      <c r="V66" s="263">
        <f t="shared" si="3"/>
        <v>23.919682461247259</v>
      </c>
      <c r="W66" s="263">
        <f t="shared" si="3"/>
        <v>25.936991632863194</v>
      </c>
      <c r="DA66" s="70"/>
    </row>
    <row r="67" spans="1:105" ht="12" customHeight="1" x14ac:dyDescent="0.25">
      <c r="A67" s="165" t="s">
        <v>2212</v>
      </c>
      <c r="B67" s="348">
        <v>1.594510563761169</v>
      </c>
      <c r="C67" s="348">
        <v>1.4492639768699771</v>
      </c>
      <c r="D67" s="348">
        <v>1.3703109263808659</v>
      </c>
      <c r="E67" s="348">
        <v>1.297196821766021</v>
      </c>
      <c r="F67" s="348">
        <v>1.1826266223539119</v>
      </c>
      <c r="G67" s="348">
        <v>1.068305723944968</v>
      </c>
      <c r="H67" s="348">
        <v>1.1064375498300369</v>
      </c>
      <c r="I67" s="348">
        <v>1.976058452351237</v>
      </c>
      <c r="J67" s="348">
        <v>1.961853597634633</v>
      </c>
      <c r="K67" s="348">
        <v>2.3332815676905581</v>
      </c>
      <c r="L67" s="348">
        <v>2.5118786231828079</v>
      </c>
      <c r="M67" s="348">
        <v>2.4301457255652781</v>
      </c>
      <c r="N67" s="348">
        <v>2.3889170065931249</v>
      </c>
      <c r="O67" s="348">
        <v>2.3073958171365851</v>
      </c>
      <c r="P67" s="348">
        <v>2.292482041901811</v>
      </c>
      <c r="Q67" s="348">
        <v>2.236515129608899</v>
      </c>
      <c r="R67" s="348">
        <v>2.2800613330796691</v>
      </c>
      <c r="S67" s="348">
        <v>2.2684379501002891</v>
      </c>
      <c r="T67" s="348">
        <v>2.2565112127815601</v>
      </c>
      <c r="U67" s="348">
        <v>2.167180205464331</v>
      </c>
      <c r="V67" s="348">
        <v>2.1719136808388328</v>
      </c>
      <c r="W67" s="348">
        <v>2.3397345493519781</v>
      </c>
      <c r="DA67" s="167" t="s">
        <v>2288</v>
      </c>
    </row>
    <row r="68" spans="1:105" ht="12" customHeight="1" x14ac:dyDescent="0.25">
      <c r="A68" s="165" t="s">
        <v>2214</v>
      </c>
      <c r="B68" s="348">
        <v>0.59689758779562851</v>
      </c>
      <c r="C68" s="348">
        <v>0.53898136844482702</v>
      </c>
      <c r="D68" s="348">
        <v>0.50829483735962344</v>
      </c>
      <c r="E68" s="348">
        <v>0.4840309048951727</v>
      </c>
      <c r="F68" s="348">
        <v>0.44100894690275361</v>
      </c>
      <c r="G68" s="348">
        <v>0.40488399593682189</v>
      </c>
      <c r="H68" s="348">
        <v>0.41839094806559629</v>
      </c>
      <c r="I68" s="348">
        <v>1.001189003294729</v>
      </c>
      <c r="J68" s="348">
        <v>1.0069883056515341</v>
      </c>
      <c r="K68" s="348">
        <v>1.264634055744261</v>
      </c>
      <c r="L68" s="348">
        <v>1.3038951626415849</v>
      </c>
      <c r="M68" s="348">
        <v>1.190539050397831</v>
      </c>
      <c r="N68" s="348">
        <v>1.1266406761224079</v>
      </c>
      <c r="O68" s="348">
        <v>1.1292157174737401</v>
      </c>
      <c r="P68" s="348">
        <v>1.1612694529107079</v>
      </c>
      <c r="Q68" s="348">
        <v>1.18998314177614</v>
      </c>
      <c r="R68" s="348">
        <v>1.2771168880643919</v>
      </c>
      <c r="S68" s="348">
        <v>1.203099778911684</v>
      </c>
      <c r="T68" s="348">
        <v>1.226824142993244</v>
      </c>
      <c r="U68" s="348">
        <v>1.1747151132665361</v>
      </c>
      <c r="V68" s="348">
        <v>1.1517081011209149</v>
      </c>
      <c r="W68" s="348">
        <v>1.2297162251651861</v>
      </c>
      <c r="DA68" s="167" t="s">
        <v>2289</v>
      </c>
    </row>
    <row r="69" spans="1:105" ht="12" customHeight="1" x14ac:dyDescent="0.25">
      <c r="A69" s="64" t="s">
        <v>30</v>
      </c>
      <c r="B69" s="231">
        <v>0.1049038921938564</v>
      </c>
      <c r="C69" s="231">
        <v>0.10560533125551989</v>
      </c>
      <c r="D69" s="231">
        <v>8.8543953165132083E-2</v>
      </c>
      <c r="E69" s="231">
        <v>5.6864385375344308E-2</v>
      </c>
      <c r="F69" s="231">
        <v>5.2778264896242447E-2</v>
      </c>
      <c r="G69" s="231">
        <v>5.3764083624107457E-2</v>
      </c>
      <c r="H69" s="231">
        <v>5.0607567698525383E-2</v>
      </c>
      <c r="I69" s="231">
        <v>3.7202536074019681E-2</v>
      </c>
      <c r="J69" s="231">
        <v>3.3816864225342441E-2</v>
      </c>
      <c r="K69" s="231">
        <v>7.585122366350186E-2</v>
      </c>
      <c r="L69" s="231">
        <v>9.4143871137035123E-2</v>
      </c>
      <c r="M69" s="231">
        <v>0.1054016561858878</v>
      </c>
      <c r="N69" s="231">
        <v>9.0431194825050451E-2</v>
      </c>
      <c r="O69" s="231">
        <v>7.5152520224125746E-2</v>
      </c>
      <c r="P69" s="231">
        <v>7.894031015381088E-2</v>
      </c>
      <c r="Q69" s="231">
        <v>3.3267474282668318E-2</v>
      </c>
      <c r="R69" s="231">
        <v>3.6714503225486E-2</v>
      </c>
      <c r="S69" s="231">
        <v>3.2587795778809131E-2</v>
      </c>
      <c r="T69" s="231">
        <v>3.5949325122064321E-2</v>
      </c>
      <c r="U69" s="231">
        <v>3.8733195857966182E-2</v>
      </c>
      <c r="V69" s="231">
        <v>1.8038849397339528E-2</v>
      </c>
      <c r="W69" s="231">
        <v>1.05439556626161E-2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3.5530789565780478E-2</v>
      </c>
      <c r="C71" s="231">
        <v>3.5842030978933043E-2</v>
      </c>
      <c r="D71" s="231">
        <v>3.0958268317824059E-2</v>
      </c>
      <c r="E71" s="231">
        <v>3.104290755729883E-2</v>
      </c>
      <c r="F71" s="231">
        <v>2.0764431345096621E-2</v>
      </c>
      <c r="G71" s="231">
        <v>2.0859060647853221E-2</v>
      </c>
      <c r="H71" s="231">
        <v>3.1321013501473857E-2</v>
      </c>
      <c r="I71" s="231">
        <v>2.8749915112843371E-2</v>
      </c>
      <c r="J71" s="231">
        <v>3.6002816921737318E-2</v>
      </c>
      <c r="K71" s="231">
        <v>3.5563152260116297E-2</v>
      </c>
      <c r="L71" s="231">
        <v>3.9556495174236768E-2</v>
      </c>
      <c r="M71" s="231">
        <v>4.1267833864237942E-2</v>
      </c>
      <c r="N71" s="231">
        <v>3.3461887355327742E-2</v>
      </c>
      <c r="O71" s="231">
        <v>3.3007430963554317E-2</v>
      </c>
      <c r="P71" s="231">
        <v>3.2686008259483902E-2</v>
      </c>
      <c r="Q71" s="231">
        <v>4.5705804609454552E-2</v>
      </c>
      <c r="R71" s="231">
        <v>4.68592299701115E-2</v>
      </c>
      <c r="S71" s="231">
        <v>7.8411486222611571E-2</v>
      </c>
      <c r="T71" s="231">
        <v>4.8949156940419077E-2</v>
      </c>
      <c r="U71" s="231">
        <v>4.116543417540508E-2</v>
      </c>
      <c r="V71" s="231">
        <v>5.8320265214068773E-2</v>
      </c>
      <c r="W71" s="231">
        <v>4.5019732042784283E-2</v>
      </c>
      <c r="DA71" s="73" t="s">
        <v>2292</v>
      </c>
    </row>
    <row r="72" spans="1:105" ht="12" customHeight="1" x14ac:dyDescent="0.25">
      <c r="A72" s="64" t="s">
        <v>160</v>
      </c>
      <c r="B72" s="231">
        <v>0.13130292099532581</v>
      </c>
      <c r="C72" s="231">
        <v>9.6112947964522882E-2</v>
      </c>
      <c r="D72" s="231">
        <v>0.1016726035773641</v>
      </c>
      <c r="E72" s="231">
        <v>0.1206238073668377</v>
      </c>
      <c r="F72" s="231">
        <v>0.12524895802294869</v>
      </c>
      <c r="G72" s="231">
        <v>0.12125971053270269</v>
      </c>
      <c r="H72" s="231">
        <v>0.1214016350055874</v>
      </c>
      <c r="I72" s="231">
        <v>0.1076903689335509</v>
      </c>
      <c r="J72" s="231">
        <v>0.1144976627775252</v>
      </c>
      <c r="K72" s="231">
        <v>7.9320566737730067E-2</v>
      </c>
      <c r="L72" s="231">
        <v>7.5315316666635948E-2</v>
      </c>
      <c r="M72" s="231">
        <v>7.1696665372280116E-2</v>
      </c>
      <c r="N72" s="231">
        <v>8.3757681625510547E-2</v>
      </c>
      <c r="O72" s="231">
        <v>6.8939668167140297E-2</v>
      </c>
      <c r="P72" s="231">
        <v>6.8371955490566488E-2</v>
      </c>
      <c r="Q72" s="231">
        <v>4.6811083609357651E-2</v>
      </c>
      <c r="R72" s="231">
        <v>3.4690981648124557E-2</v>
      </c>
      <c r="S72" s="231">
        <v>4.136043167194612E-2</v>
      </c>
      <c r="T72" s="231">
        <v>3.650032016209212E-2</v>
      </c>
      <c r="U72" s="231">
        <v>2.9684947299310951E-2</v>
      </c>
      <c r="V72" s="231">
        <v>4.8075162776209372E-2</v>
      </c>
      <c r="W72" s="231">
        <v>3.6688294168433347E-2</v>
      </c>
      <c r="DA72" s="73" t="s">
        <v>2293</v>
      </c>
    </row>
    <row r="73" spans="1:105" ht="12" customHeight="1" x14ac:dyDescent="0.25">
      <c r="A73" s="64" t="s">
        <v>70</v>
      </c>
      <c r="B73" s="231">
        <v>0.19875667155582341</v>
      </c>
      <c r="C73" s="231">
        <v>0.18445813965755589</v>
      </c>
      <c r="D73" s="231">
        <v>0.17375515359370319</v>
      </c>
      <c r="E73" s="231">
        <v>0.1620746095979147</v>
      </c>
      <c r="F73" s="231">
        <v>0.1300936166657011</v>
      </c>
      <c r="G73" s="231">
        <v>0.12660277150154109</v>
      </c>
      <c r="H73" s="231">
        <v>0.11446865374551229</v>
      </c>
      <c r="I73" s="231">
        <v>6.4329923426977992E-2</v>
      </c>
      <c r="J73" s="231">
        <v>6.5525551386879058E-2</v>
      </c>
      <c r="K73" s="231">
        <v>5.5478760847500683E-2</v>
      </c>
      <c r="L73" s="231">
        <v>8.0221222865761888E-2</v>
      </c>
      <c r="M73" s="231">
        <v>8.3726382260865873E-2</v>
      </c>
      <c r="N73" s="231">
        <v>8.1706951960750077E-2</v>
      </c>
      <c r="O73" s="231">
        <v>7.6016571779701128E-2</v>
      </c>
      <c r="P73" s="231">
        <v>6.5870110486416222E-2</v>
      </c>
      <c r="Q73" s="231">
        <v>5.260719280462256E-2</v>
      </c>
      <c r="R73" s="231">
        <v>3.8762669966786407E-2</v>
      </c>
      <c r="S73" s="231">
        <v>3.9150544865372811E-2</v>
      </c>
      <c r="T73" s="231">
        <v>2.603092436190494E-2</v>
      </c>
      <c r="U73" s="231">
        <v>2.5871837164197699E-2</v>
      </c>
      <c r="V73" s="231">
        <v>3.2852064342238141E-2</v>
      </c>
      <c r="W73" s="231">
        <v>2.593636859427963E-2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8.7842311218618838E-2</v>
      </c>
      <c r="C75" s="231">
        <v>8.3625048065239849E-2</v>
      </c>
      <c r="D75" s="231">
        <v>8.5583366612439107E-2</v>
      </c>
      <c r="E75" s="231">
        <v>8.3087744823489768E-2</v>
      </c>
      <c r="F75" s="231">
        <v>7.9563514404049504E-2</v>
      </c>
      <c r="G75" s="231">
        <v>5.4394446375430207E-2</v>
      </c>
      <c r="H75" s="231">
        <v>6.1697829161567012E-2</v>
      </c>
      <c r="I75" s="231">
        <v>4.1140306498973697E-2</v>
      </c>
      <c r="J75" s="231">
        <v>3.8647295931906578E-2</v>
      </c>
      <c r="K75" s="231">
        <v>3.6791280163543633E-2</v>
      </c>
      <c r="L75" s="231">
        <v>4.8300829559876877E-2</v>
      </c>
      <c r="M75" s="231">
        <v>5.9325345557600682E-2</v>
      </c>
      <c r="N75" s="231">
        <v>7.6121884773469858E-2</v>
      </c>
      <c r="O75" s="231">
        <v>6.1650844878529877E-2</v>
      </c>
      <c r="P75" s="231">
        <v>4.9716457835436677E-2</v>
      </c>
      <c r="Q75" s="231">
        <v>4.7831424912747458E-2</v>
      </c>
      <c r="R75" s="231">
        <v>4.1073915945210551E-2</v>
      </c>
      <c r="S75" s="231">
        <v>4.5947153893043373E-2</v>
      </c>
      <c r="T75" s="231">
        <v>4.47189126205286E-2</v>
      </c>
      <c r="U75" s="231">
        <v>4.3922946427497681E-2</v>
      </c>
      <c r="V75" s="231">
        <v>4.6086946677642703E-2</v>
      </c>
      <c r="W75" s="231">
        <v>6.3406087131949201E-2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3.8561002266223769E-2</v>
      </c>
      <c r="C77" s="231">
        <v>3.33378705230555E-2</v>
      </c>
      <c r="D77" s="231">
        <v>2.7781492093160959E-2</v>
      </c>
      <c r="E77" s="231">
        <v>3.033745017428743E-2</v>
      </c>
      <c r="F77" s="231">
        <v>3.2560161568715211E-2</v>
      </c>
      <c r="G77" s="231">
        <v>2.800392325518733E-2</v>
      </c>
      <c r="H77" s="231">
        <v>3.8894248952930421E-2</v>
      </c>
      <c r="I77" s="231">
        <v>3.100434360373434E-2</v>
      </c>
      <c r="J77" s="231">
        <v>2.944852563870546E-2</v>
      </c>
      <c r="K77" s="231">
        <v>2.5559180754824089E-2</v>
      </c>
      <c r="L77" s="231">
        <v>2.5114718486991039E-2</v>
      </c>
      <c r="M77" s="231">
        <v>2.9004063371035851E-2</v>
      </c>
      <c r="N77" s="231">
        <v>2.7226214300577329E-2</v>
      </c>
      <c r="O77" s="231">
        <v>2.511471848717111E-2</v>
      </c>
      <c r="P77" s="231">
        <v>3.200448371997771E-2</v>
      </c>
      <c r="Q77" s="231">
        <v>1.3890746046568991E-2</v>
      </c>
      <c r="R77" s="231">
        <v>1.511331732457552E-2</v>
      </c>
      <c r="S77" s="231">
        <v>3.1004343603762599E-2</v>
      </c>
      <c r="T77" s="231">
        <v>3.5338150755485742E-2</v>
      </c>
      <c r="U77" s="231">
        <v>4.6006445347497787E-2</v>
      </c>
      <c r="V77" s="231">
        <v>4.6450907615099679E-2</v>
      </c>
      <c r="W77" s="231">
        <v>4.8784434534396598E-2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0.69107160964462955</v>
      </c>
      <c r="J78" s="231">
        <v>0.68904958876943745</v>
      </c>
      <c r="K78" s="231">
        <v>0.9560698913170449</v>
      </c>
      <c r="L78" s="231">
        <v>0.9412427087510471</v>
      </c>
      <c r="M78" s="231">
        <v>0.8001171037859226</v>
      </c>
      <c r="N78" s="231">
        <v>0.73393486128172181</v>
      </c>
      <c r="O78" s="231">
        <v>0.78933396297351766</v>
      </c>
      <c r="P78" s="231">
        <v>0.83368012696501659</v>
      </c>
      <c r="Q78" s="231">
        <v>0.94986941551071991</v>
      </c>
      <c r="R78" s="231">
        <v>1.0639022699840981</v>
      </c>
      <c r="S78" s="231">
        <v>0.9346380228761384</v>
      </c>
      <c r="T78" s="231">
        <v>0.99933735303074955</v>
      </c>
      <c r="U78" s="231">
        <v>0.94933030699466059</v>
      </c>
      <c r="V78" s="231">
        <v>0.90188390509831662</v>
      </c>
      <c r="W78" s="231">
        <v>0.99933735303072702</v>
      </c>
      <c r="DA78" s="73" t="s">
        <v>2299</v>
      </c>
    </row>
    <row r="79" spans="1:105" ht="12" customHeight="1" x14ac:dyDescent="0.25">
      <c r="A79" s="165" t="s">
        <v>2226</v>
      </c>
      <c r="B79" s="348">
        <v>16.549402257444079</v>
      </c>
      <c r="C79" s="348">
        <v>16.30763185957602</v>
      </c>
      <c r="D79" s="348">
        <v>16.541585542790251</v>
      </c>
      <c r="E79" s="348">
        <v>16.286514632361051</v>
      </c>
      <c r="F79" s="348">
        <v>15.61946550478438</v>
      </c>
      <c r="G79" s="348">
        <v>15.203606597139469</v>
      </c>
      <c r="H79" s="348">
        <v>16.36410550605601</v>
      </c>
      <c r="I79" s="348">
        <v>15.71594694416193</v>
      </c>
      <c r="J79" s="348">
        <v>13.623422578146799</v>
      </c>
      <c r="K79" s="348">
        <v>19.44255630972868</v>
      </c>
      <c r="L79" s="348">
        <v>17.91702677343579</v>
      </c>
      <c r="M79" s="348">
        <v>17.756488066929641</v>
      </c>
      <c r="N79" s="348">
        <v>17.139174151680191</v>
      </c>
      <c r="O79" s="348">
        <v>17.797093180868579</v>
      </c>
      <c r="P79" s="348">
        <v>18.74048012118654</v>
      </c>
      <c r="Q79" s="348">
        <v>17.61769683774865</v>
      </c>
      <c r="R79" s="348">
        <v>17.761511745834319</v>
      </c>
      <c r="S79" s="348">
        <v>19.926225840437588</v>
      </c>
      <c r="T79" s="348">
        <v>20.821311435171879</v>
      </c>
      <c r="U79" s="348">
        <v>19.87282499575641</v>
      </c>
      <c r="V79" s="348">
        <v>20.596060679287511</v>
      </c>
      <c r="W79" s="348">
        <v>22.367540858346029</v>
      </c>
      <c r="DA79" s="167" t="s">
        <v>2300</v>
      </c>
    </row>
    <row r="80" spans="1:105" ht="12" customHeight="1" x14ac:dyDescent="0.25">
      <c r="A80" s="132" t="s">
        <v>2228</v>
      </c>
      <c r="B80" s="318">
        <v>16.077028972299701</v>
      </c>
      <c r="C80" s="318">
        <v>15.842159480900349</v>
      </c>
      <c r="D80" s="318">
        <v>16.069435371878189</v>
      </c>
      <c r="E80" s="318">
        <v>15.82164500741856</v>
      </c>
      <c r="F80" s="318">
        <v>15.17363561208384</v>
      </c>
      <c r="G80" s="318">
        <v>14.769646658126989</v>
      </c>
      <c r="H80" s="318">
        <v>15.897021187474779</v>
      </c>
      <c r="I80" s="318">
        <v>15.267363160186941</v>
      </c>
      <c r="J80" s="318">
        <v>13.234566184541739</v>
      </c>
      <c r="K80" s="318">
        <v>18.88760308224883</v>
      </c>
      <c r="L80" s="318">
        <v>17.405617076255901</v>
      </c>
      <c r="M80" s="318">
        <v>17.249660661907839</v>
      </c>
      <c r="N80" s="318">
        <v>16.64996687562591</v>
      </c>
      <c r="O80" s="318">
        <v>17.289106775009959</v>
      </c>
      <c r="P80" s="318">
        <v>18.205566411173489</v>
      </c>
      <c r="Q80" s="318">
        <v>17.11483098178206</v>
      </c>
      <c r="R80" s="318">
        <v>17.254540948823429</v>
      </c>
      <c r="S80" s="318">
        <v>19.357467125509231</v>
      </c>
      <c r="T80" s="318">
        <v>20.227004092184789</v>
      </c>
      <c r="U80" s="318">
        <v>19.305590513065511</v>
      </c>
      <c r="V80" s="318">
        <v>20.008182718938109</v>
      </c>
      <c r="W80" s="318">
        <v>21.729099143564131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0.99999999999999956</v>
      </c>
      <c r="D84" s="234">
        <f t="shared" si="4"/>
        <v>0.99999999999999978</v>
      </c>
      <c r="E84" s="234">
        <f t="shared" si="4"/>
        <v>0.99999999999999944</v>
      </c>
      <c r="F84" s="234">
        <f t="shared" si="4"/>
        <v>0.99999999999999967</v>
      </c>
      <c r="G84" s="234">
        <f t="shared" si="4"/>
        <v>1.0000000000000002</v>
      </c>
      <c r="H84" s="234">
        <f t="shared" si="4"/>
        <v>1.0000000000000004</v>
      </c>
      <c r="I84" s="234">
        <f t="shared" si="4"/>
        <v>1</v>
      </c>
      <c r="J84" s="234">
        <f t="shared" si="4"/>
        <v>1.0000000000000002</v>
      </c>
      <c r="K84" s="234">
        <f t="shared" si="4"/>
        <v>1</v>
      </c>
      <c r="L84" s="234">
        <f t="shared" si="4"/>
        <v>1.0000000000000002</v>
      </c>
      <c r="M84" s="234">
        <f t="shared" si="4"/>
        <v>1</v>
      </c>
      <c r="N84" s="234">
        <f t="shared" si="4"/>
        <v>1</v>
      </c>
      <c r="O84" s="234">
        <f t="shared" si="4"/>
        <v>1.0000000000000002</v>
      </c>
      <c r="P84" s="234">
        <f t="shared" si="4"/>
        <v>1.0000000000000002</v>
      </c>
      <c r="Q84" s="234">
        <f t="shared" si="4"/>
        <v>1</v>
      </c>
      <c r="R84" s="234">
        <f t="shared" si="4"/>
        <v>1</v>
      </c>
      <c r="S84" s="234">
        <f t="shared" si="4"/>
        <v>0.99999999999999989</v>
      </c>
      <c r="T84" s="234">
        <f t="shared" si="4"/>
        <v>0.99999999999999978</v>
      </c>
      <c r="U84" s="234">
        <f t="shared" si="4"/>
        <v>1.0000000000000004</v>
      </c>
      <c r="V84" s="234">
        <f t="shared" si="4"/>
        <v>1.0000000000000002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2.0099007250529356E-2</v>
      </c>
      <c r="C85" s="301">
        <f t="shared" si="5"/>
        <v>2.0795616441236928E-2</v>
      </c>
      <c r="D85" s="301">
        <f t="shared" si="5"/>
        <v>2.1375270577369879E-2</v>
      </c>
      <c r="E85" s="301">
        <f t="shared" si="5"/>
        <v>2.1636450078798372E-2</v>
      </c>
      <c r="F85" s="301">
        <f t="shared" si="5"/>
        <v>2.2024311649868851E-2</v>
      </c>
      <c r="G85" s="301">
        <f t="shared" si="5"/>
        <v>2.245609704355072E-2</v>
      </c>
      <c r="H85" s="301">
        <f t="shared" si="5"/>
        <v>2.2728963825715154E-2</v>
      </c>
      <c r="I85" s="301">
        <f t="shared" si="5"/>
        <v>1.5161520628840776E-2</v>
      </c>
      <c r="J85" s="301">
        <f t="shared" si="5"/>
        <v>1.3919999221454222E-2</v>
      </c>
      <c r="K85" s="301">
        <f t="shared" si="5"/>
        <v>1.4986582025608304E-2</v>
      </c>
      <c r="L85" s="301">
        <f t="shared" si="5"/>
        <v>1.4052993066514453E-2</v>
      </c>
      <c r="M85" s="301">
        <f t="shared" si="5"/>
        <v>1.4727544945890608E-2</v>
      </c>
      <c r="N85" s="301">
        <f t="shared" si="5"/>
        <v>1.4889836732746492E-2</v>
      </c>
      <c r="O85" s="301">
        <f t="shared" si="5"/>
        <v>1.5185126308243268E-2</v>
      </c>
      <c r="P85" s="301">
        <f t="shared" si="5"/>
        <v>1.5383201179929803E-2</v>
      </c>
      <c r="Q85" s="301">
        <f t="shared" si="5"/>
        <v>1.4653725442673644E-2</v>
      </c>
      <c r="R85" s="301">
        <f t="shared" si="5"/>
        <v>1.4143770597279883E-2</v>
      </c>
      <c r="S85" s="301">
        <f t="shared" si="5"/>
        <v>1.5565593921176301E-2</v>
      </c>
      <c r="T85" s="301">
        <f t="shared" si="5"/>
        <v>1.5761407059834462E-2</v>
      </c>
      <c r="U85" s="301">
        <f t="shared" si="5"/>
        <v>1.573385735790751E-2</v>
      </c>
      <c r="V85" s="301">
        <f t="shared" si="5"/>
        <v>1.6189784132218818E-2</v>
      </c>
      <c r="W85" s="301">
        <f t="shared" si="5"/>
        <v>1.6313088991865947E-2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6.0769157469836221E-3</v>
      </c>
      <c r="C86" s="235">
        <f t="shared" si="6"/>
        <v>6.2875348739752229E-3</v>
      </c>
      <c r="D86" s="235">
        <f t="shared" si="6"/>
        <v>6.4627927513302231E-3</v>
      </c>
      <c r="E86" s="235">
        <f t="shared" si="6"/>
        <v>6.5417601254515647E-3</v>
      </c>
      <c r="F86" s="235">
        <f t="shared" si="6"/>
        <v>6.6590297029739043E-3</v>
      </c>
      <c r="G86" s="235">
        <f t="shared" si="6"/>
        <v>6.7895796065326345E-3</v>
      </c>
      <c r="H86" s="235">
        <f t="shared" si="6"/>
        <v>6.8720806188809032E-3</v>
      </c>
      <c r="I86" s="235">
        <f t="shared" si="6"/>
        <v>4.5840713578126063E-3</v>
      </c>
      <c r="J86" s="235">
        <f t="shared" si="6"/>
        <v>4.2086985398060908E-3</v>
      </c>
      <c r="K86" s="235">
        <f t="shared" si="6"/>
        <v>4.531178837327011E-3</v>
      </c>
      <c r="L86" s="235">
        <f t="shared" si="6"/>
        <v>4.2489091025082418E-3</v>
      </c>
      <c r="M86" s="235">
        <f t="shared" si="6"/>
        <v>4.4528592223745033E-3</v>
      </c>
      <c r="N86" s="235">
        <f t="shared" si="6"/>
        <v>4.5019279899438406E-3</v>
      </c>
      <c r="O86" s="235">
        <f t="shared" si="6"/>
        <v>4.5912085125531963E-3</v>
      </c>
      <c r="P86" s="235">
        <f t="shared" si="6"/>
        <v>4.6510962618250872E-3</v>
      </c>
      <c r="Q86" s="235">
        <f t="shared" si="6"/>
        <v>4.4305399657096345E-3</v>
      </c>
      <c r="R86" s="235">
        <f t="shared" si="6"/>
        <v>4.2763556026912874E-3</v>
      </c>
      <c r="S86" s="235">
        <f t="shared" si="6"/>
        <v>4.7062425338573631E-3</v>
      </c>
      <c r="T86" s="235">
        <f t="shared" si="6"/>
        <v>4.7654464502969044E-3</v>
      </c>
      <c r="U86" s="235">
        <f t="shared" si="6"/>
        <v>4.7571168240930928E-3</v>
      </c>
      <c r="V86" s="235">
        <f t="shared" si="6"/>
        <v>4.894965851149435E-3</v>
      </c>
      <c r="W86" s="235">
        <f t="shared" si="6"/>
        <v>4.9322469583170294E-3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7.590710324825721E-2</v>
      </c>
      <c r="C87" s="235">
        <f t="shared" si="7"/>
        <v>7.8537958847422762E-2</v>
      </c>
      <c r="D87" s="235">
        <f t="shared" si="7"/>
        <v>8.0727115048586109E-2</v>
      </c>
      <c r="E87" s="235">
        <f t="shared" si="7"/>
        <v>8.171350104935432E-2</v>
      </c>
      <c r="F87" s="235">
        <f t="shared" si="7"/>
        <v>8.3178322070328034E-2</v>
      </c>
      <c r="G87" s="235">
        <f t="shared" si="7"/>
        <v>8.4809028405758352E-2</v>
      </c>
      <c r="H87" s="235">
        <f t="shared" si="7"/>
        <v>8.5839553284355566E-2</v>
      </c>
      <c r="I87" s="235">
        <f t="shared" si="7"/>
        <v>5.7259898333719306E-2</v>
      </c>
      <c r="J87" s="235">
        <f t="shared" si="7"/>
        <v>5.2571094927624192E-2</v>
      </c>
      <c r="K87" s="235">
        <f t="shared" si="7"/>
        <v>5.6599214825715512E-2</v>
      </c>
      <c r="L87" s="235">
        <f t="shared" si="7"/>
        <v>5.3073367373349285E-2</v>
      </c>
      <c r="M87" s="235">
        <f t="shared" si="7"/>
        <v>5.5620920021889321E-2</v>
      </c>
      <c r="N87" s="235">
        <f t="shared" si="7"/>
        <v>5.6233840812834827E-2</v>
      </c>
      <c r="O87" s="235">
        <f t="shared" si="7"/>
        <v>5.7349048943066125E-2</v>
      </c>
      <c r="P87" s="235">
        <f t="shared" si="7"/>
        <v>5.8097110255178872E-2</v>
      </c>
      <c r="Q87" s="235">
        <f t="shared" si="7"/>
        <v>5.5342128906359096E-2</v>
      </c>
      <c r="R87" s="235">
        <f t="shared" si="7"/>
        <v>5.3416203181831885E-2</v>
      </c>
      <c r="S87" s="235">
        <f t="shared" si="7"/>
        <v>5.8785945503057407E-2</v>
      </c>
      <c r="T87" s="235">
        <f t="shared" si="7"/>
        <v>5.9525465020027521E-2</v>
      </c>
      <c r="U87" s="235">
        <f t="shared" si="7"/>
        <v>5.9421419181217572E-2</v>
      </c>
      <c r="V87" s="235">
        <f t="shared" si="7"/>
        <v>6.1143299287031376E-2</v>
      </c>
      <c r="W87" s="235">
        <f t="shared" si="7"/>
        <v>6.1608979735601782E-2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4.0232957073477307E-2</v>
      </c>
      <c r="C88" s="235">
        <f t="shared" si="8"/>
        <v>4.1627386525508535E-2</v>
      </c>
      <c r="D88" s="235">
        <f t="shared" si="8"/>
        <v>4.2787702539419457E-2</v>
      </c>
      <c r="E88" s="235">
        <f t="shared" si="8"/>
        <v>4.3310515608665341E-2</v>
      </c>
      <c r="F88" s="235">
        <f t="shared" si="8"/>
        <v>4.4086913056798967E-2</v>
      </c>
      <c r="G88" s="235">
        <f t="shared" si="8"/>
        <v>4.4951234512700687E-2</v>
      </c>
      <c r="H88" s="235">
        <f t="shared" si="8"/>
        <v>4.5497442462016729E-2</v>
      </c>
      <c r="I88" s="235">
        <f t="shared" si="8"/>
        <v>3.0349399899476433E-2</v>
      </c>
      <c r="J88" s="235">
        <f t="shared" si="8"/>
        <v>2.7864198672044128E-2</v>
      </c>
      <c r="K88" s="235">
        <f t="shared" si="8"/>
        <v>2.9999218558347713E-2</v>
      </c>
      <c r="L88" s="235">
        <f t="shared" si="8"/>
        <v>2.8130417574930674E-2</v>
      </c>
      <c r="M88" s="235">
        <f t="shared" si="8"/>
        <v>2.9480694057171339E-2</v>
      </c>
      <c r="N88" s="235">
        <f t="shared" si="8"/>
        <v>2.9805559778774509E-2</v>
      </c>
      <c r="O88" s="235">
        <f t="shared" si="8"/>
        <v>3.0396652297281584E-2</v>
      </c>
      <c r="P88" s="235">
        <f t="shared" si="8"/>
        <v>3.0793146398237187E-2</v>
      </c>
      <c r="Q88" s="235">
        <f t="shared" si="8"/>
        <v>2.9332926713884506E-2</v>
      </c>
      <c r="R88" s="235">
        <f t="shared" si="8"/>
        <v>2.8312130455223586E-2</v>
      </c>
      <c r="S88" s="235">
        <f t="shared" si="8"/>
        <v>3.1158248974579167E-2</v>
      </c>
      <c r="T88" s="235">
        <f t="shared" si="8"/>
        <v>3.1550215677404694E-2</v>
      </c>
      <c r="U88" s="235">
        <f t="shared" si="8"/>
        <v>3.1495068377779496E-2</v>
      </c>
      <c r="V88" s="235">
        <f t="shared" si="8"/>
        <v>3.2407714565268822E-2</v>
      </c>
      <c r="W88" s="235">
        <f t="shared" si="8"/>
        <v>3.2654538652811919E-2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4.1112917016832423E-2</v>
      </c>
      <c r="C89" s="302">
        <f t="shared" si="9"/>
        <v>4.3269863322951754E-2</v>
      </c>
      <c r="D89" s="302">
        <f t="shared" si="9"/>
        <v>4.4329236846112181E-2</v>
      </c>
      <c r="E89" s="302">
        <f t="shared" si="9"/>
        <v>4.4389098271785284E-2</v>
      </c>
      <c r="F89" s="302">
        <f t="shared" si="9"/>
        <v>4.4930380112873543E-2</v>
      </c>
      <c r="G89" s="302">
        <f t="shared" si="9"/>
        <v>4.6381898149904545E-2</v>
      </c>
      <c r="H89" s="302">
        <f t="shared" si="9"/>
        <v>4.7100775005088281E-2</v>
      </c>
      <c r="I89" s="302">
        <f t="shared" si="9"/>
        <v>3.2091358882704792E-2</v>
      </c>
      <c r="J89" s="302">
        <f t="shared" si="9"/>
        <v>2.9491935960880671E-2</v>
      </c>
      <c r="K89" s="302">
        <f t="shared" si="9"/>
        <v>3.2562645809849147E-2</v>
      </c>
      <c r="L89" s="302">
        <f t="shared" si="9"/>
        <v>3.0547707880914897E-2</v>
      </c>
      <c r="M89" s="302">
        <f t="shared" si="9"/>
        <v>3.186550811006033E-2</v>
      </c>
      <c r="N89" s="302">
        <f t="shared" si="9"/>
        <v>3.180163036434272E-2</v>
      </c>
      <c r="O89" s="302">
        <f t="shared" si="9"/>
        <v>3.2742561113451189E-2</v>
      </c>
      <c r="P89" s="302">
        <f t="shared" si="9"/>
        <v>3.3365152286936671E-2</v>
      </c>
      <c r="Q89" s="302">
        <f t="shared" si="9"/>
        <v>3.2018967319474623E-2</v>
      </c>
      <c r="R89" s="302">
        <f t="shared" si="9"/>
        <v>3.1197128387002775E-2</v>
      </c>
      <c r="S89" s="302">
        <f t="shared" si="9"/>
        <v>3.4265994545482507E-2</v>
      </c>
      <c r="T89" s="302">
        <f t="shared" si="9"/>
        <v>3.479121073453921E-2</v>
      </c>
      <c r="U89" s="302">
        <f t="shared" si="9"/>
        <v>3.4806597591032121E-2</v>
      </c>
      <c r="V89" s="302">
        <f t="shared" si="9"/>
        <v>3.5492393744406936E-2</v>
      </c>
      <c r="W89" s="302">
        <f t="shared" si="9"/>
        <v>3.5750471542750413E-2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8.6709541096997092E-2</v>
      </c>
      <c r="C90" s="303">
        <f t="shared" si="10"/>
        <v>9.039393020625236E-2</v>
      </c>
      <c r="D90" s="303">
        <f t="shared" si="10"/>
        <v>9.3688902953834793E-2</v>
      </c>
      <c r="E90" s="303">
        <f t="shared" si="10"/>
        <v>9.5556499393030431E-2</v>
      </c>
      <c r="F90" s="303">
        <f t="shared" si="10"/>
        <v>9.8210112771407149E-2</v>
      </c>
      <c r="G90" s="303">
        <f t="shared" si="10"/>
        <v>0.10078299092232093</v>
      </c>
      <c r="H90" s="303">
        <f t="shared" si="10"/>
        <v>0.10319037379097112</v>
      </c>
      <c r="I90" s="303">
        <f t="shared" si="10"/>
        <v>7.359554219867262E-2</v>
      </c>
      <c r="J90" s="303">
        <f t="shared" si="10"/>
        <v>6.8335528279582849E-2</v>
      </c>
      <c r="K90" s="303">
        <f t="shared" si="10"/>
        <v>7.3603508577845103E-2</v>
      </c>
      <c r="L90" s="303">
        <f t="shared" si="10"/>
        <v>6.8772416943367137E-2</v>
      </c>
      <c r="M90" s="303">
        <f t="shared" si="10"/>
        <v>7.1040694709432431E-2</v>
      </c>
      <c r="N90" s="303">
        <f t="shared" si="10"/>
        <v>7.1571473476975192E-2</v>
      </c>
      <c r="O90" s="303">
        <f t="shared" si="10"/>
        <v>7.3540516171313339E-2</v>
      </c>
      <c r="P90" s="303">
        <f t="shared" si="10"/>
        <v>7.4897484195126832E-2</v>
      </c>
      <c r="Q90" s="303">
        <f t="shared" si="10"/>
        <v>7.2990157117633001E-2</v>
      </c>
      <c r="R90" s="303">
        <f t="shared" si="10"/>
        <v>7.1233480971774232E-2</v>
      </c>
      <c r="S90" s="303">
        <f t="shared" si="10"/>
        <v>7.7670844766162969E-2</v>
      </c>
      <c r="T90" s="303">
        <f t="shared" si="10"/>
        <v>7.9758279206120566E-2</v>
      </c>
      <c r="U90" s="303">
        <f t="shared" si="10"/>
        <v>7.9671589819874086E-2</v>
      </c>
      <c r="V90" s="303">
        <f t="shared" si="10"/>
        <v>8.165481635073607E-2</v>
      </c>
      <c r="W90" s="303">
        <f t="shared" si="10"/>
        <v>8.3328239878494401E-2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1.737929343949008E-2</v>
      </c>
      <c r="C91" s="304">
        <f t="shared" si="11"/>
        <v>1.4486452303470719E-2</v>
      </c>
      <c r="D91" s="304">
        <f t="shared" si="11"/>
        <v>1.2290971614576898E-2</v>
      </c>
      <c r="E91" s="304">
        <f t="shared" si="11"/>
        <v>1.1157803735284782E-2</v>
      </c>
      <c r="F91" s="304">
        <f t="shared" si="11"/>
        <v>9.7498119822542455E-3</v>
      </c>
      <c r="G91" s="304">
        <f t="shared" si="11"/>
        <v>8.5767521978872448E-3</v>
      </c>
      <c r="H91" s="304">
        <f t="shared" si="11"/>
        <v>7.53618409258345E-3</v>
      </c>
      <c r="I91" s="304">
        <f t="shared" si="11"/>
        <v>1.8138864707500073E-2</v>
      </c>
      <c r="J91" s="304">
        <f t="shared" si="11"/>
        <v>2.4153135403037408E-2</v>
      </c>
      <c r="K91" s="304">
        <f t="shared" si="11"/>
        <v>1.567919708267871E-2</v>
      </c>
      <c r="L91" s="304">
        <f t="shared" si="11"/>
        <v>2.1825902836668878E-2</v>
      </c>
      <c r="M91" s="304">
        <f t="shared" si="11"/>
        <v>2.1481646281786882E-2</v>
      </c>
      <c r="N91" s="304">
        <f t="shared" si="11"/>
        <v>2.1821242449814718E-2</v>
      </c>
      <c r="O91" s="304">
        <f t="shared" si="11"/>
        <v>1.804345315653743E-2</v>
      </c>
      <c r="P91" s="304">
        <f t="shared" si="11"/>
        <v>1.5978247955147171E-2</v>
      </c>
      <c r="Q91" s="304">
        <f t="shared" si="11"/>
        <v>1.4573752135478043E-2</v>
      </c>
      <c r="R91" s="304">
        <f t="shared" si="11"/>
        <v>1.3844436785942809E-2</v>
      </c>
      <c r="S91" s="304">
        <f t="shared" si="11"/>
        <v>1.1950538230348449E-2</v>
      </c>
      <c r="T91" s="304">
        <f t="shared" si="11"/>
        <v>9.1907534119157926E-3</v>
      </c>
      <c r="U91" s="304">
        <f t="shared" si="11"/>
        <v>9.0920417519057828E-3</v>
      </c>
      <c r="V91" s="304">
        <f t="shared" si="11"/>
        <v>9.1505879753659928E-3</v>
      </c>
      <c r="W91" s="304">
        <f t="shared" si="11"/>
        <v>7.4286825398413399E-3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6.7053066995564181E-2</v>
      </c>
      <c r="C92" s="304">
        <f t="shared" si="12"/>
        <v>7.3551372697042289E-2</v>
      </c>
      <c r="D92" s="304">
        <f t="shared" si="12"/>
        <v>7.8976152382921619E-2</v>
      </c>
      <c r="E92" s="304">
        <f t="shared" si="12"/>
        <v>8.1947325542874247E-2</v>
      </c>
      <c r="F92" s="304">
        <f t="shared" si="12"/>
        <v>8.5964986669578039E-2</v>
      </c>
      <c r="G92" s="304">
        <f t="shared" si="12"/>
        <v>8.9662004111605312E-2</v>
      </c>
      <c r="H92" s="304">
        <f t="shared" si="12"/>
        <v>9.307903977955008E-2</v>
      </c>
      <c r="I92" s="304">
        <f t="shared" si="12"/>
        <v>5.373890500861702E-2</v>
      </c>
      <c r="J92" s="304">
        <f t="shared" si="12"/>
        <v>4.2605282492622375E-2</v>
      </c>
      <c r="K92" s="304">
        <f t="shared" si="12"/>
        <v>5.6226359235537433E-2</v>
      </c>
      <c r="L92" s="304">
        <f t="shared" si="12"/>
        <v>4.5354335764027094E-2</v>
      </c>
      <c r="M92" s="304">
        <f t="shared" si="12"/>
        <v>4.7890444594100849E-2</v>
      </c>
      <c r="N92" s="304">
        <f t="shared" si="12"/>
        <v>4.8063239831791685E-2</v>
      </c>
      <c r="O92" s="304">
        <f t="shared" si="12"/>
        <v>5.3776616052034487E-2</v>
      </c>
      <c r="P92" s="304">
        <f t="shared" si="12"/>
        <v>5.7176347757525406E-2</v>
      </c>
      <c r="Q92" s="304">
        <f t="shared" si="12"/>
        <v>5.6756164762947259E-2</v>
      </c>
      <c r="R92" s="304">
        <f t="shared" si="12"/>
        <v>5.5786580915401333E-2</v>
      </c>
      <c r="S92" s="304">
        <f t="shared" si="12"/>
        <v>6.395675329026683E-2</v>
      </c>
      <c r="T92" s="304">
        <f t="shared" si="12"/>
        <v>6.8781787279148576E-2</v>
      </c>
      <c r="U92" s="304">
        <f t="shared" si="12"/>
        <v>6.8796930883617061E-2</v>
      </c>
      <c r="V92" s="304">
        <f t="shared" si="12"/>
        <v>7.0669955523612854E-2</v>
      </c>
      <c r="W92" s="304">
        <f t="shared" si="12"/>
        <v>7.4051314272426422E-2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2.2771806619428293E-3</v>
      </c>
      <c r="C93" s="304">
        <f t="shared" si="13"/>
        <v>2.3561052057393473E-3</v>
      </c>
      <c r="D93" s="304">
        <f t="shared" si="13"/>
        <v>2.421778956336277E-3</v>
      </c>
      <c r="E93" s="304">
        <f t="shared" si="13"/>
        <v>2.4513701148713898E-3</v>
      </c>
      <c r="F93" s="304">
        <f t="shared" si="13"/>
        <v>2.4953141195748667E-3</v>
      </c>
      <c r="G93" s="304">
        <f t="shared" si="13"/>
        <v>2.5442346128283747E-3</v>
      </c>
      <c r="H93" s="304">
        <f t="shared" si="13"/>
        <v>2.5751499188375838E-3</v>
      </c>
      <c r="I93" s="304">
        <f t="shared" si="13"/>
        <v>1.7177724825555346E-3</v>
      </c>
      <c r="J93" s="304">
        <f t="shared" si="13"/>
        <v>1.577110383923064E-3</v>
      </c>
      <c r="K93" s="304">
        <f t="shared" si="13"/>
        <v>1.6979522596289624E-3</v>
      </c>
      <c r="L93" s="304">
        <f t="shared" si="13"/>
        <v>1.5921783426711559E-3</v>
      </c>
      <c r="M93" s="304">
        <f t="shared" si="13"/>
        <v>1.6686038335446973E-3</v>
      </c>
      <c r="N93" s="304">
        <f t="shared" si="13"/>
        <v>1.6869911953687807E-3</v>
      </c>
      <c r="O93" s="304">
        <f t="shared" si="13"/>
        <v>1.7204469627414138E-3</v>
      </c>
      <c r="P93" s="304">
        <f t="shared" si="13"/>
        <v>1.7428884824542592E-3</v>
      </c>
      <c r="Q93" s="304">
        <f t="shared" si="13"/>
        <v>1.6602402192077031E-3</v>
      </c>
      <c r="R93" s="304">
        <f t="shared" si="13"/>
        <v>1.6024632704300884E-3</v>
      </c>
      <c r="S93" s="304">
        <f t="shared" si="13"/>
        <v>1.7635532455476861E-3</v>
      </c>
      <c r="T93" s="304">
        <f t="shared" si="13"/>
        <v>1.7857385150562078E-3</v>
      </c>
      <c r="U93" s="304">
        <f t="shared" si="13"/>
        <v>1.7826171843512446E-3</v>
      </c>
      <c r="V93" s="304">
        <f t="shared" si="13"/>
        <v>1.8342728517572226E-3</v>
      </c>
      <c r="W93" s="304">
        <f t="shared" si="13"/>
        <v>1.8482430662266273E-3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3.9413427771362308E-2</v>
      </c>
      <c r="C94" s="303">
        <f t="shared" si="14"/>
        <v>4.1088150093751073E-2</v>
      </c>
      <c r="D94" s="303">
        <f t="shared" si="14"/>
        <v>4.2585864979015828E-2</v>
      </c>
      <c r="E94" s="303">
        <f t="shared" si="14"/>
        <v>4.343477245137746E-2</v>
      </c>
      <c r="F94" s="303">
        <f t="shared" si="14"/>
        <v>4.4640960350639615E-2</v>
      </c>
      <c r="G94" s="303">
        <f t="shared" si="14"/>
        <v>4.5810450419236801E-2</v>
      </c>
      <c r="H94" s="303">
        <f t="shared" si="14"/>
        <v>4.6904715359532327E-2</v>
      </c>
      <c r="I94" s="303">
        <f t="shared" si="14"/>
        <v>3.3452519181214821E-2</v>
      </c>
      <c r="J94" s="303">
        <f t="shared" si="14"/>
        <v>3.1061603763446737E-2</v>
      </c>
      <c r="K94" s="303">
        <f t="shared" si="14"/>
        <v>3.3456140262656864E-2</v>
      </c>
      <c r="L94" s="303">
        <f t="shared" si="14"/>
        <v>3.1260189519712329E-2</v>
      </c>
      <c r="M94" s="303">
        <f t="shared" si="14"/>
        <v>3.229122486792383E-2</v>
      </c>
      <c r="N94" s="303">
        <f t="shared" si="14"/>
        <v>3.253248794407964E-2</v>
      </c>
      <c r="O94" s="303">
        <f t="shared" si="14"/>
        <v>3.3427507350596977E-2</v>
      </c>
      <c r="P94" s="303">
        <f t="shared" si="14"/>
        <v>3.4044310997784925E-2</v>
      </c>
      <c r="Q94" s="303">
        <f t="shared" si="14"/>
        <v>3.3177344144378666E-2</v>
      </c>
      <c r="R94" s="303">
        <f t="shared" si="14"/>
        <v>3.2378854987170087E-2</v>
      </c>
      <c r="S94" s="303">
        <f t="shared" si="14"/>
        <v>3.5304929439165002E-2</v>
      </c>
      <c r="T94" s="303">
        <f t="shared" si="14"/>
        <v>3.6253763275509339E-2</v>
      </c>
      <c r="U94" s="303">
        <f t="shared" si="14"/>
        <v>3.6214359009033685E-2</v>
      </c>
      <c r="V94" s="303">
        <f t="shared" si="14"/>
        <v>3.7115825613970976E-2</v>
      </c>
      <c r="W94" s="303">
        <f t="shared" si="14"/>
        <v>3.7876472672042909E-2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7.899678836131855E-3</v>
      </c>
      <c r="C95" s="304">
        <f t="shared" si="15"/>
        <v>6.5847510470321453E-3</v>
      </c>
      <c r="D95" s="304">
        <f t="shared" si="15"/>
        <v>5.5868052793531381E-3</v>
      </c>
      <c r="E95" s="304">
        <f t="shared" si="15"/>
        <v>5.0717289705839901E-3</v>
      </c>
      <c r="F95" s="304">
        <f t="shared" si="15"/>
        <v>4.4317327192064764E-3</v>
      </c>
      <c r="G95" s="304">
        <f t="shared" si="15"/>
        <v>3.8985237263123845E-3</v>
      </c>
      <c r="H95" s="304">
        <f t="shared" si="15"/>
        <v>3.425538223901568E-3</v>
      </c>
      <c r="I95" s="304">
        <f t="shared" si="15"/>
        <v>8.2449385034091219E-3</v>
      </c>
      <c r="J95" s="304">
        <f t="shared" si="15"/>
        <v>1.0978697910471544E-2</v>
      </c>
      <c r="K95" s="304">
        <f t="shared" si="15"/>
        <v>7.1269077648539554E-3</v>
      </c>
      <c r="L95" s="304">
        <f t="shared" si="15"/>
        <v>9.9208649257585824E-3</v>
      </c>
      <c r="M95" s="304">
        <f t="shared" si="15"/>
        <v>9.7643846735394908E-3</v>
      </c>
      <c r="N95" s="304">
        <f t="shared" si="15"/>
        <v>9.9187465680976011E-3</v>
      </c>
      <c r="O95" s="304">
        <f t="shared" si="15"/>
        <v>8.2015696166079198E-3</v>
      </c>
      <c r="P95" s="304">
        <f t="shared" si="15"/>
        <v>7.2628399796123523E-3</v>
      </c>
      <c r="Q95" s="304">
        <f t="shared" si="15"/>
        <v>6.6244327888536616E-3</v>
      </c>
      <c r="R95" s="304">
        <f t="shared" si="15"/>
        <v>6.2929258117921834E-3</v>
      </c>
      <c r="S95" s="304">
        <f t="shared" si="15"/>
        <v>5.4320628319765706E-3</v>
      </c>
      <c r="T95" s="304">
        <f t="shared" si="15"/>
        <v>4.1776151872344527E-3</v>
      </c>
      <c r="U95" s="304">
        <f t="shared" si="15"/>
        <v>4.1327462508662649E-3</v>
      </c>
      <c r="V95" s="304">
        <f t="shared" si="15"/>
        <v>4.1593581706209082E-3</v>
      </c>
      <c r="W95" s="304">
        <f t="shared" si="15"/>
        <v>3.3766738817460648E-3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3.0478666816165532E-2</v>
      </c>
      <c r="C96" s="304">
        <f t="shared" si="16"/>
        <v>3.3432442135019225E-2</v>
      </c>
      <c r="D96" s="304">
        <f t="shared" si="16"/>
        <v>3.5898251083146197E-2</v>
      </c>
      <c r="E96" s="304">
        <f t="shared" si="16"/>
        <v>3.7248784337670107E-2</v>
      </c>
      <c r="F96" s="304">
        <f t="shared" si="16"/>
        <v>3.9074993940717291E-2</v>
      </c>
      <c r="G96" s="304">
        <f t="shared" si="16"/>
        <v>4.0755456414366058E-2</v>
      </c>
      <c r="H96" s="304">
        <f t="shared" si="16"/>
        <v>4.2308654445250039E-2</v>
      </c>
      <c r="I96" s="304">
        <f t="shared" si="16"/>
        <v>2.442677500391682E-2</v>
      </c>
      <c r="J96" s="304">
        <f t="shared" si="16"/>
        <v>1.9366037496646532E-2</v>
      </c>
      <c r="K96" s="304">
        <f t="shared" si="16"/>
        <v>2.5557436016153377E-2</v>
      </c>
      <c r="L96" s="304">
        <f t="shared" si="16"/>
        <v>2.0615607165466864E-2</v>
      </c>
      <c r="M96" s="304">
        <f t="shared" si="16"/>
        <v>2.1768383906409478E-2</v>
      </c>
      <c r="N96" s="304">
        <f t="shared" si="16"/>
        <v>2.1846927196268951E-2</v>
      </c>
      <c r="O96" s="304">
        <f t="shared" si="16"/>
        <v>2.4443916387288413E-2</v>
      </c>
      <c r="P96" s="304">
        <f t="shared" si="16"/>
        <v>2.5989248980693366E-2</v>
      </c>
      <c r="Q96" s="304">
        <f t="shared" si="16"/>
        <v>2.5798256710430595E-2</v>
      </c>
      <c r="R96" s="304">
        <f t="shared" si="16"/>
        <v>2.5357536779727869E-2</v>
      </c>
      <c r="S96" s="304">
        <f t="shared" si="16"/>
        <v>2.9071251495575844E-2</v>
      </c>
      <c r="T96" s="304">
        <f t="shared" si="16"/>
        <v>3.1264448763249339E-2</v>
      </c>
      <c r="U96" s="304">
        <f t="shared" si="16"/>
        <v>3.1271332219825941E-2</v>
      </c>
      <c r="V96" s="304">
        <f t="shared" si="16"/>
        <v>3.2122707056187687E-2</v>
      </c>
      <c r="W96" s="304">
        <f t="shared" si="16"/>
        <v>3.3659688305648375E-2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1.0350821190649227E-3</v>
      </c>
      <c r="C97" s="304">
        <f t="shared" si="17"/>
        <v>1.0709569116997026E-3</v>
      </c>
      <c r="D97" s="304">
        <f t="shared" si="17"/>
        <v>1.1008086165164887E-3</v>
      </c>
      <c r="E97" s="304">
        <f t="shared" si="17"/>
        <v>1.1142591431233589E-3</v>
      </c>
      <c r="F97" s="304">
        <f t="shared" si="17"/>
        <v>1.1342336907158477E-3</v>
      </c>
      <c r="G97" s="304">
        <f t="shared" si="17"/>
        <v>1.1564702785583517E-3</v>
      </c>
      <c r="H97" s="304">
        <f t="shared" si="17"/>
        <v>1.1705226903807201E-3</v>
      </c>
      <c r="I97" s="304">
        <f t="shared" si="17"/>
        <v>7.8080567388887935E-4</v>
      </c>
      <c r="J97" s="304">
        <f t="shared" si="17"/>
        <v>7.1686835632866575E-4</v>
      </c>
      <c r="K97" s="304">
        <f t="shared" si="17"/>
        <v>7.7179648164952836E-4</v>
      </c>
      <c r="L97" s="304">
        <f t="shared" si="17"/>
        <v>7.2371742848688933E-4</v>
      </c>
      <c r="M97" s="304">
        <f t="shared" si="17"/>
        <v>7.5845628797486196E-4</v>
      </c>
      <c r="N97" s="304">
        <f t="shared" si="17"/>
        <v>7.6681417971308241E-4</v>
      </c>
      <c r="O97" s="304">
        <f t="shared" si="17"/>
        <v>7.8202134670064252E-4</v>
      </c>
      <c r="P97" s="304">
        <f t="shared" si="17"/>
        <v>7.9222203747920895E-4</v>
      </c>
      <c r="Q97" s="304">
        <f t="shared" si="17"/>
        <v>7.5465464509441008E-4</v>
      </c>
      <c r="R97" s="304">
        <f t="shared" si="17"/>
        <v>7.283923956500402E-4</v>
      </c>
      <c r="S97" s="304">
        <f t="shared" si="17"/>
        <v>8.0161511161258461E-4</v>
      </c>
      <c r="T97" s="304">
        <f t="shared" si="17"/>
        <v>8.1169932502554883E-4</v>
      </c>
      <c r="U97" s="304">
        <f t="shared" si="17"/>
        <v>8.1028053834147483E-4</v>
      </c>
      <c r="V97" s="304">
        <f t="shared" si="17"/>
        <v>8.3376038716237357E-4</v>
      </c>
      <c r="W97" s="304">
        <f t="shared" si="17"/>
        <v>8.4011048464846657E-4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0.35432634817200009</v>
      </c>
      <c r="C98" s="303">
        <f t="shared" si="18"/>
        <v>0.33594329871289152</v>
      </c>
      <c r="D98" s="303">
        <f t="shared" si="18"/>
        <v>0.32104175014025332</v>
      </c>
      <c r="E98" s="303">
        <f t="shared" si="18"/>
        <v>0.31429847574827158</v>
      </c>
      <c r="F98" s="303">
        <f t="shared" si="18"/>
        <v>0.30394493146480545</v>
      </c>
      <c r="G98" s="303">
        <f t="shared" si="18"/>
        <v>0.2923005236155119</v>
      </c>
      <c r="H98" s="303">
        <f t="shared" si="18"/>
        <v>0.28404096294422154</v>
      </c>
      <c r="I98" s="303">
        <f t="shared" si="18"/>
        <v>0.47209522503084295</v>
      </c>
      <c r="J98" s="303">
        <f t="shared" si="18"/>
        <v>0.50290822655563538</v>
      </c>
      <c r="K98" s="303">
        <f t="shared" si="18"/>
        <v>0.47645888746485526</v>
      </c>
      <c r="L98" s="303">
        <f t="shared" si="18"/>
        <v>0.4998697930446257</v>
      </c>
      <c r="M98" s="303">
        <f t="shared" si="18"/>
        <v>0.48264549615240798</v>
      </c>
      <c r="N98" s="303">
        <f t="shared" si="18"/>
        <v>0.47840620158690506</v>
      </c>
      <c r="O98" s="303">
        <f t="shared" si="18"/>
        <v>0.47093132414994954</v>
      </c>
      <c r="P98" s="303">
        <f t="shared" si="18"/>
        <v>0.46591891139750297</v>
      </c>
      <c r="Q98" s="303">
        <f t="shared" si="18"/>
        <v>0.4837835047724357</v>
      </c>
      <c r="R98" s="303">
        <f t="shared" si="18"/>
        <v>0.49708110382964033</v>
      </c>
      <c r="S98" s="303">
        <f t="shared" si="18"/>
        <v>0.45936047566942617</v>
      </c>
      <c r="T98" s="303">
        <f t="shared" si="18"/>
        <v>0.45392128622704164</v>
      </c>
      <c r="U98" s="303">
        <f t="shared" si="18"/>
        <v>0.45458959027035828</v>
      </c>
      <c r="V98" s="303">
        <f t="shared" si="18"/>
        <v>0.4424973222550328</v>
      </c>
      <c r="W98" s="303">
        <f t="shared" si="18"/>
        <v>0.43836331158971614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6.8569187999106773E-2</v>
      </c>
      <c r="C99" s="303">
        <f t="shared" si="19"/>
        <v>6.6611513310518095E-2</v>
      </c>
      <c r="D99" s="303">
        <f t="shared" si="19"/>
        <v>6.5008554878737204E-2</v>
      </c>
      <c r="E99" s="303">
        <f t="shared" si="19"/>
        <v>6.4255545316181134E-2</v>
      </c>
      <c r="F99" s="303">
        <f t="shared" si="19"/>
        <v>6.3110231945357559E-2</v>
      </c>
      <c r="G99" s="303">
        <f t="shared" si="19"/>
        <v>6.1835352161431788E-2</v>
      </c>
      <c r="H99" s="303">
        <f t="shared" si="19"/>
        <v>6.0905699320220913E-2</v>
      </c>
      <c r="I99" s="303">
        <f t="shared" si="19"/>
        <v>7.4113914694637281E-2</v>
      </c>
      <c r="J99" s="303">
        <f t="shared" si="19"/>
        <v>7.6808472001103717E-2</v>
      </c>
      <c r="K99" s="303">
        <f t="shared" si="19"/>
        <v>7.3313973466671692E-2</v>
      </c>
      <c r="L99" s="303">
        <f t="shared" si="19"/>
        <v>7.5812015311130077E-2</v>
      </c>
      <c r="M99" s="303">
        <f t="shared" si="19"/>
        <v>7.5163997530169974E-2</v>
      </c>
      <c r="N99" s="303">
        <f t="shared" si="19"/>
        <v>7.5198135496310575E-2</v>
      </c>
      <c r="O99" s="303">
        <f t="shared" si="19"/>
        <v>7.3865254046738132E-2</v>
      </c>
      <c r="P99" s="303">
        <f t="shared" si="19"/>
        <v>7.3023126184380907E-2</v>
      </c>
      <c r="Q99" s="303">
        <f t="shared" si="19"/>
        <v>7.3448721064745134E-2</v>
      </c>
      <c r="R99" s="303">
        <f t="shared" si="19"/>
        <v>7.3610164950808896E-2</v>
      </c>
      <c r="S99" s="303">
        <f t="shared" si="19"/>
        <v>7.1859605575126051E-2</v>
      </c>
      <c r="T99" s="303">
        <f t="shared" si="19"/>
        <v>7.0382797916287515E-2</v>
      </c>
      <c r="U99" s="303">
        <f t="shared" si="19"/>
        <v>7.0306731740099465E-2</v>
      </c>
      <c r="V99" s="303">
        <f t="shared" si="19"/>
        <v>7.0123696617971687E-2</v>
      </c>
      <c r="W99" s="303">
        <f t="shared" si="19"/>
        <v>6.9213234648010047E-2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2.6113285119271978E-2</v>
      </c>
      <c r="C100" s="304">
        <f t="shared" si="20"/>
        <v>2.4791430671544726E-2</v>
      </c>
      <c r="D100" s="304">
        <f t="shared" si="20"/>
        <v>2.3690388514349674E-2</v>
      </c>
      <c r="E100" s="304">
        <f t="shared" si="20"/>
        <v>2.3165521815530717E-2</v>
      </c>
      <c r="F100" s="304">
        <f t="shared" si="20"/>
        <v>2.2382342399156114E-2</v>
      </c>
      <c r="G100" s="304">
        <f t="shared" si="20"/>
        <v>2.1518741216430163E-2</v>
      </c>
      <c r="H100" s="304">
        <f t="shared" si="20"/>
        <v>2.0910906850336464E-2</v>
      </c>
      <c r="I100" s="304">
        <f t="shared" si="20"/>
        <v>2.8012357706118905E-2</v>
      </c>
      <c r="J100" s="304">
        <f t="shared" si="20"/>
        <v>2.9707737855530277E-2</v>
      </c>
      <c r="K100" s="304">
        <f t="shared" si="20"/>
        <v>2.7070120335822224E-2</v>
      </c>
      <c r="L100" s="304">
        <f t="shared" si="20"/>
        <v>2.8800288195221912E-2</v>
      </c>
      <c r="M100" s="304">
        <f t="shared" si="20"/>
        <v>2.8728327333285494E-2</v>
      </c>
      <c r="N100" s="304">
        <f t="shared" si="20"/>
        <v>2.8907606984840611E-2</v>
      </c>
      <c r="O100" s="304">
        <f t="shared" si="20"/>
        <v>2.7822419390419819E-2</v>
      </c>
      <c r="P100" s="304">
        <f t="shared" si="20"/>
        <v>2.7146330171898166E-2</v>
      </c>
      <c r="Q100" s="304">
        <f t="shared" si="20"/>
        <v>2.7001341423206857E-2</v>
      </c>
      <c r="R100" s="304">
        <f t="shared" si="20"/>
        <v>2.6708310888191016E-2</v>
      </c>
      <c r="S100" s="304">
        <f t="shared" si="20"/>
        <v>2.6269222258501805E-2</v>
      </c>
      <c r="T100" s="304">
        <f t="shared" si="20"/>
        <v>2.4989820020333453E-2</v>
      </c>
      <c r="U100" s="304">
        <f t="shared" si="20"/>
        <v>2.4892643250660162E-2</v>
      </c>
      <c r="V100" s="304">
        <f t="shared" si="20"/>
        <v>2.5129918037634532E-2</v>
      </c>
      <c r="W100" s="304">
        <f t="shared" si="20"/>
        <v>2.4392482437727379E-2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2.4350364271137764E-2</v>
      </c>
      <c r="C101" s="304">
        <f t="shared" si="21"/>
        <v>2.3087026240948876E-2</v>
      </c>
      <c r="D101" s="304">
        <f t="shared" si="21"/>
        <v>2.2062947343571331E-2</v>
      </c>
      <c r="E101" s="304">
        <f t="shared" si="21"/>
        <v>2.1599529399429957E-2</v>
      </c>
      <c r="F101" s="304">
        <f t="shared" si="21"/>
        <v>2.0888002932091511E-2</v>
      </c>
      <c r="G101" s="304">
        <f t="shared" si="21"/>
        <v>2.0087764467425166E-2</v>
      </c>
      <c r="H101" s="304">
        <f t="shared" si="21"/>
        <v>1.9520142804223713E-2</v>
      </c>
      <c r="I101" s="304">
        <f t="shared" si="21"/>
        <v>3.2443793015882204E-2</v>
      </c>
      <c r="J101" s="304">
        <f t="shared" si="21"/>
        <v>3.4561354454049932E-2</v>
      </c>
      <c r="K101" s="304">
        <f t="shared" si="21"/>
        <v>3.274367692339477E-2</v>
      </c>
      <c r="L101" s="304">
        <f t="shared" si="21"/>
        <v>3.4352544233787079E-2</v>
      </c>
      <c r="M101" s="304">
        <f t="shared" si="21"/>
        <v>3.316883913874253E-2</v>
      </c>
      <c r="N101" s="304">
        <f t="shared" si="21"/>
        <v>3.2877502162378197E-2</v>
      </c>
      <c r="O101" s="304">
        <f t="shared" si="21"/>
        <v>3.2363806273232459E-2</v>
      </c>
      <c r="P101" s="304">
        <f t="shared" si="21"/>
        <v>3.2019338307389511E-2</v>
      </c>
      <c r="Q101" s="304">
        <f t="shared" si="21"/>
        <v>3.3247046487940066E-2</v>
      </c>
      <c r="R101" s="304">
        <f t="shared" si="21"/>
        <v>3.4160897187006024E-2</v>
      </c>
      <c r="S101" s="304">
        <f t="shared" si="21"/>
        <v>3.1568623027954545E-2</v>
      </c>
      <c r="T101" s="304">
        <f t="shared" si="21"/>
        <v>3.1194825694098087E-2</v>
      </c>
      <c r="U101" s="304">
        <f t="shared" si="21"/>
        <v>3.124075354276808E-2</v>
      </c>
      <c r="V101" s="304">
        <f t="shared" si="21"/>
        <v>3.0409736790679209E-2</v>
      </c>
      <c r="W101" s="304">
        <f t="shared" si="21"/>
        <v>3.0125635238196391E-2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7.0864285536554987E-3</v>
      </c>
      <c r="C102" s="304">
        <f t="shared" si="22"/>
        <v>7.332036269411658E-3</v>
      </c>
      <c r="D102" s="304">
        <f t="shared" si="22"/>
        <v>7.5364084341825784E-3</v>
      </c>
      <c r="E102" s="304">
        <f t="shared" si="22"/>
        <v>7.6284940707258249E-3</v>
      </c>
      <c r="F102" s="304">
        <f t="shared" si="22"/>
        <v>7.7652447707897395E-3</v>
      </c>
      <c r="G102" s="304">
        <f t="shared" si="22"/>
        <v>7.9174819586616887E-3</v>
      </c>
      <c r="H102" s="304">
        <f t="shared" si="22"/>
        <v>8.013688250463653E-3</v>
      </c>
      <c r="I102" s="304">
        <f t="shared" si="22"/>
        <v>5.3455890314296223E-3</v>
      </c>
      <c r="J102" s="304">
        <f t="shared" si="22"/>
        <v>4.9078583195783241E-3</v>
      </c>
      <c r="K102" s="304">
        <f t="shared" si="22"/>
        <v>5.2839098699849424E-3</v>
      </c>
      <c r="L102" s="304">
        <f t="shared" si="22"/>
        <v>4.9547487639344939E-3</v>
      </c>
      <c r="M102" s="304">
        <f t="shared" si="22"/>
        <v>5.1925796000225431E-3</v>
      </c>
      <c r="N102" s="304">
        <f t="shared" si="22"/>
        <v>5.2497997969240123E-3</v>
      </c>
      <c r="O102" s="304">
        <f t="shared" si="22"/>
        <v>5.353911828593739E-3</v>
      </c>
      <c r="P102" s="304">
        <f t="shared" si="22"/>
        <v>5.4237482841452489E-3</v>
      </c>
      <c r="Q102" s="304">
        <f t="shared" si="22"/>
        <v>5.1665526112816195E-3</v>
      </c>
      <c r="R102" s="304">
        <f t="shared" si="22"/>
        <v>4.9867547470175419E-3</v>
      </c>
      <c r="S102" s="304">
        <f t="shared" si="22"/>
        <v>5.4880555961153302E-3</v>
      </c>
      <c r="T102" s="304">
        <f t="shared" si="22"/>
        <v>5.5570946187731077E-3</v>
      </c>
      <c r="U102" s="304">
        <f t="shared" si="22"/>
        <v>5.5473812537324158E-3</v>
      </c>
      <c r="V102" s="304">
        <f t="shared" si="22"/>
        <v>5.7081301141902211E-3</v>
      </c>
      <c r="W102" s="304">
        <f t="shared" si="22"/>
        <v>5.751604454356192E-3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8.2330140178917717E-3</v>
      </c>
      <c r="C103" s="304">
        <f t="shared" si="23"/>
        <v>8.5183611079544686E-3</v>
      </c>
      <c r="D103" s="304">
        <f t="shared" si="23"/>
        <v>8.7558007271767505E-3</v>
      </c>
      <c r="E103" s="304">
        <f t="shared" si="23"/>
        <v>8.8627858369209195E-3</v>
      </c>
      <c r="F103" s="304">
        <f t="shared" si="23"/>
        <v>9.0216628258100416E-3</v>
      </c>
      <c r="G103" s="304">
        <f t="shared" si="23"/>
        <v>9.1985320191285379E-3</v>
      </c>
      <c r="H103" s="304">
        <f t="shared" si="23"/>
        <v>9.3103045069223185E-3</v>
      </c>
      <c r="I103" s="304">
        <f t="shared" si="23"/>
        <v>6.2105063356556441E-3</v>
      </c>
      <c r="J103" s="304">
        <f t="shared" si="23"/>
        <v>5.7019507128272104E-3</v>
      </c>
      <c r="K103" s="304">
        <f t="shared" si="23"/>
        <v>6.138847474363108E-3</v>
      </c>
      <c r="L103" s="304">
        <f t="shared" si="23"/>
        <v>5.7564280398427195E-3</v>
      </c>
      <c r="M103" s="304">
        <f t="shared" si="23"/>
        <v>6.0327399496537312E-3</v>
      </c>
      <c r="N103" s="304">
        <f t="shared" si="23"/>
        <v>6.0992183851067052E-3</v>
      </c>
      <c r="O103" s="304">
        <f t="shared" si="23"/>
        <v>6.2201757629562135E-3</v>
      </c>
      <c r="P103" s="304">
        <f t="shared" si="23"/>
        <v>6.3013117700664372E-3</v>
      </c>
      <c r="Q103" s="304">
        <f t="shared" si="23"/>
        <v>6.0025017892708071E-3</v>
      </c>
      <c r="R103" s="304">
        <f t="shared" si="23"/>
        <v>5.7936125969696222E-3</v>
      </c>
      <c r="S103" s="304">
        <f t="shared" si="23"/>
        <v>6.3760240171305037E-3</v>
      </c>
      <c r="T103" s="304">
        <f t="shared" si="23"/>
        <v>6.4562335665557689E-3</v>
      </c>
      <c r="U103" s="304">
        <f t="shared" si="23"/>
        <v>6.4449485772363427E-3</v>
      </c>
      <c r="V103" s="304">
        <f t="shared" si="23"/>
        <v>6.631706633355672E-3</v>
      </c>
      <c r="W103" s="304">
        <f t="shared" si="23"/>
        <v>6.6822151298846343E-3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2.7860960371497499E-3</v>
      </c>
      <c r="C104" s="304">
        <f t="shared" si="24"/>
        <v>2.8826590206583657E-3</v>
      </c>
      <c r="D104" s="304">
        <f t="shared" si="24"/>
        <v>2.9630098594568837E-3</v>
      </c>
      <c r="E104" s="304">
        <f t="shared" si="24"/>
        <v>2.9992141935737096E-3</v>
      </c>
      <c r="F104" s="304">
        <f t="shared" si="24"/>
        <v>3.0529790175101578E-3</v>
      </c>
      <c r="G104" s="304">
        <f t="shared" si="24"/>
        <v>3.11283249978623E-3</v>
      </c>
      <c r="H104" s="304">
        <f t="shared" si="24"/>
        <v>3.1506569082747713E-3</v>
      </c>
      <c r="I104" s="304">
        <f t="shared" si="24"/>
        <v>2.1016686055509012E-3</v>
      </c>
      <c r="J104" s="304">
        <f t="shared" si="24"/>
        <v>1.9295706591179911E-3</v>
      </c>
      <c r="K104" s="304">
        <f t="shared" si="24"/>
        <v>2.0774188631066466E-3</v>
      </c>
      <c r="L104" s="304">
        <f t="shared" si="24"/>
        <v>1.9480060783438763E-3</v>
      </c>
      <c r="M104" s="304">
        <f t="shared" si="24"/>
        <v>2.0415115084656708E-3</v>
      </c>
      <c r="N104" s="304">
        <f t="shared" si="24"/>
        <v>2.0640081670610464E-3</v>
      </c>
      <c r="O104" s="304">
        <f t="shared" si="24"/>
        <v>2.1049407915358967E-3</v>
      </c>
      <c r="P104" s="304">
        <f t="shared" si="24"/>
        <v>2.1323976508815373E-3</v>
      </c>
      <c r="Q104" s="304">
        <f t="shared" si="24"/>
        <v>2.0312787530457877E-3</v>
      </c>
      <c r="R104" s="304">
        <f t="shared" si="24"/>
        <v>1.9605895316246917E-3</v>
      </c>
      <c r="S104" s="304">
        <f t="shared" si="24"/>
        <v>2.1576806754238747E-3</v>
      </c>
      <c r="T104" s="304">
        <f t="shared" si="24"/>
        <v>2.1848240165271014E-3</v>
      </c>
      <c r="U104" s="304">
        <f t="shared" si="24"/>
        <v>2.1810051157024695E-3</v>
      </c>
      <c r="V104" s="304">
        <f t="shared" si="24"/>
        <v>2.244205042112056E-3</v>
      </c>
      <c r="W104" s="304">
        <f t="shared" si="24"/>
        <v>2.2612973878454556E-3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0.14401101674867517</v>
      </c>
      <c r="C105" s="303">
        <f t="shared" si="25"/>
        <v>0.14762135638917676</v>
      </c>
      <c r="D105" s="303">
        <f t="shared" si="25"/>
        <v>0.15060648648173891</v>
      </c>
      <c r="E105" s="303">
        <f t="shared" si="25"/>
        <v>0.15187167997663575</v>
      </c>
      <c r="F105" s="303">
        <f t="shared" si="25"/>
        <v>0.15383905527999983</v>
      </c>
      <c r="G105" s="303">
        <f t="shared" si="25"/>
        <v>0.15585305955666057</v>
      </c>
      <c r="H105" s="303">
        <f t="shared" si="25"/>
        <v>0.15721243097292603</v>
      </c>
      <c r="I105" s="303">
        <f t="shared" si="25"/>
        <v>0.11410397773437989</v>
      </c>
      <c r="J105" s="303">
        <f t="shared" si="25"/>
        <v>0.10726886850347733</v>
      </c>
      <c r="K105" s="303">
        <f t="shared" si="25"/>
        <v>0.11237136460918742</v>
      </c>
      <c r="L105" s="303">
        <f t="shared" si="25"/>
        <v>0.10785334989127814</v>
      </c>
      <c r="M105" s="303">
        <f t="shared" si="25"/>
        <v>0.11218598527958699</v>
      </c>
      <c r="N105" s="303">
        <f t="shared" si="25"/>
        <v>0.1135362797815259</v>
      </c>
      <c r="O105" s="303">
        <f t="shared" si="25"/>
        <v>0.11463313318223993</v>
      </c>
      <c r="P105" s="303">
        <f t="shared" si="25"/>
        <v>0.11527129586105442</v>
      </c>
      <c r="Q105" s="303">
        <f t="shared" si="25"/>
        <v>0.11075065215400406</v>
      </c>
      <c r="R105" s="303">
        <f t="shared" si="25"/>
        <v>0.10741398896786446</v>
      </c>
      <c r="S105" s="303">
        <f t="shared" si="25"/>
        <v>0.11564584961119032</v>
      </c>
      <c r="T105" s="303">
        <f t="shared" si="25"/>
        <v>0.1164102639976881</v>
      </c>
      <c r="U105" s="303">
        <f t="shared" si="25"/>
        <v>0.11629314378920891</v>
      </c>
      <c r="V105" s="303">
        <f t="shared" si="25"/>
        <v>0.11896723289615881</v>
      </c>
      <c r="W105" s="303">
        <f t="shared" si="25"/>
        <v>0.11968855473701173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1.2252783230412673E-2</v>
      </c>
      <c r="C106" s="304">
        <f t="shared" si="26"/>
        <v>1.1693471246862533E-2</v>
      </c>
      <c r="D106" s="304">
        <f t="shared" si="26"/>
        <v>1.1203885484978072E-2</v>
      </c>
      <c r="E106" s="304">
        <f t="shared" si="26"/>
        <v>1.0903822772499365E-2</v>
      </c>
      <c r="F106" s="304">
        <f t="shared" si="26"/>
        <v>1.0551127755424409E-2</v>
      </c>
      <c r="G106" s="304">
        <f t="shared" si="26"/>
        <v>9.98385495952713E-3</v>
      </c>
      <c r="H106" s="304">
        <f t="shared" si="26"/>
        <v>9.7236502124768143E-3</v>
      </c>
      <c r="I106" s="304">
        <f t="shared" si="26"/>
        <v>1.2061936811144267E-2</v>
      </c>
      <c r="J106" s="304">
        <f t="shared" si="26"/>
        <v>1.2683369158154146E-2</v>
      </c>
      <c r="K106" s="304">
        <f t="shared" si="26"/>
        <v>1.1379716289641659E-2</v>
      </c>
      <c r="L106" s="304">
        <f t="shared" si="26"/>
        <v>1.2465697795911659E-2</v>
      </c>
      <c r="M106" s="304">
        <f t="shared" si="26"/>
        <v>1.2753243593020675E-2</v>
      </c>
      <c r="N106" s="304">
        <f t="shared" si="26"/>
        <v>1.3131555123060619E-2</v>
      </c>
      <c r="O106" s="304">
        <f t="shared" si="26"/>
        <v>1.2456799958094164E-2</v>
      </c>
      <c r="P106" s="304">
        <f t="shared" si="26"/>
        <v>1.1906579163467131E-2</v>
      </c>
      <c r="Q106" s="304">
        <f t="shared" si="26"/>
        <v>1.177025340584191E-2</v>
      </c>
      <c r="R106" s="304">
        <f t="shared" si="26"/>
        <v>1.148806438185594E-2</v>
      </c>
      <c r="S106" s="304">
        <f t="shared" si="26"/>
        <v>1.1211987558167567E-2</v>
      </c>
      <c r="T106" s="304">
        <f t="shared" si="26"/>
        <v>1.0807853669014917E-2</v>
      </c>
      <c r="U106" s="304">
        <f t="shared" si="26"/>
        <v>1.085639610716788E-2</v>
      </c>
      <c r="V106" s="304">
        <f t="shared" si="26"/>
        <v>1.0802257141888235E-2</v>
      </c>
      <c r="W106" s="304">
        <f t="shared" si="26"/>
        <v>1.0796913174979423E-2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4.5867722172780265E-3</v>
      </c>
      <c r="C107" s="304">
        <f t="shared" si="27"/>
        <v>4.3488027268269351E-3</v>
      </c>
      <c r="D107" s="304">
        <f t="shared" si="27"/>
        <v>4.1559014386782561E-3</v>
      </c>
      <c r="E107" s="304">
        <f t="shared" si="27"/>
        <v>4.0686094159591056E-3</v>
      </c>
      <c r="F107" s="304">
        <f t="shared" si="27"/>
        <v>3.9345822697568512E-3</v>
      </c>
      <c r="G107" s="304">
        <f t="shared" si="27"/>
        <v>3.7838448304291158E-3</v>
      </c>
      <c r="H107" s="304">
        <f t="shared" si="27"/>
        <v>3.6769244063357687E-3</v>
      </c>
      <c r="I107" s="304">
        <f t="shared" si="27"/>
        <v>6.1112961913573072E-3</v>
      </c>
      <c r="J107" s="304">
        <f t="shared" si="27"/>
        <v>6.5101720301257516E-3</v>
      </c>
      <c r="K107" s="304">
        <f t="shared" si="27"/>
        <v>6.1677840188111991E-3</v>
      </c>
      <c r="L107" s="304">
        <f t="shared" si="27"/>
        <v>6.4708393570568476E-3</v>
      </c>
      <c r="M107" s="304">
        <f t="shared" si="27"/>
        <v>6.2478699762728322E-3</v>
      </c>
      <c r="N107" s="304">
        <f t="shared" si="27"/>
        <v>6.1929920970684683E-3</v>
      </c>
      <c r="O107" s="304">
        <f t="shared" si="27"/>
        <v>6.0962294365091603E-3</v>
      </c>
      <c r="P107" s="304">
        <f t="shared" si="27"/>
        <v>6.0313435038850003E-3</v>
      </c>
      <c r="Q107" s="304">
        <f t="shared" si="27"/>
        <v>6.2626015545150272E-3</v>
      </c>
      <c r="R107" s="304">
        <f t="shared" si="27"/>
        <v>6.4347396363335415E-3</v>
      </c>
      <c r="S107" s="304">
        <f t="shared" si="27"/>
        <v>5.9464442268723234E-3</v>
      </c>
      <c r="T107" s="304">
        <f t="shared" si="27"/>
        <v>5.8760336487497762E-3</v>
      </c>
      <c r="U107" s="304">
        <f t="shared" si="27"/>
        <v>5.8846848778621322E-3</v>
      </c>
      <c r="V107" s="304">
        <f t="shared" si="27"/>
        <v>5.7281498663883275E-3</v>
      </c>
      <c r="W107" s="304">
        <f t="shared" si="27"/>
        <v>5.6746348925134473E-3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0.12717146130098447</v>
      </c>
      <c r="C108" s="304">
        <f t="shared" si="28"/>
        <v>0.13157908241548727</v>
      </c>
      <c r="D108" s="304">
        <f t="shared" si="28"/>
        <v>0.13524669955808261</v>
      </c>
      <c r="E108" s="304">
        <f t="shared" si="28"/>
        <v>0.13689924778817728</v>
      </c>
      <c r="F108" s="304">
        <f t="shared" si="28"/>
        <v>0.13935334525481854</v>
      </c>
      <c r="G108" s="304">
        <f t="shared" si="28"/>
        <v>0.14208535976670431</v>
      </c>
      <c r="H108" s="304">
        <f t="shared" si="28"/>
        <v>0.14381185635411345</v>
      </c>
      <c r="I108" s="304">
        <f t="shared" si="28"/>
        <v>9.5930744731878306E-2</v>
      </c>
      <c r="J108" s="304">
        <f t="shared" si="28"/>
        <v>8.8075327315197433E-2</v>
      </c>
      <c r="K108" s="304">
        <f t="shared" si="28"/>
        <v>9.482386430073457E-2</v>
      </c>
      <c r="L108" s="304">
        <f t="shared" si="28"/>
        <v>8.891681273830962E-2</v>
      </c>
      <c r="M108" s="304">
        <f t="shared" si="28"/>
        <v>9.3184871710293493E-2</v>
      </c>
      <c r="N108" s="304">
        <f t="shared" si="28"/>
        <v>9.4211732561396824E-2</v>
      </c>
      <c r="O108" s="304">
        <f t="shared" si="28"/>
        <v>9.6080103787636595E-2</v>
      </c>
      <c r="P108" s="304">
        <f t="shared" si="28"/>
        <v>9.7333373193702291E-2</v>
      </c>
      <c r="Q108" s="304">
        <f t="shared" si="28"/>
        <v>9.2717797193647117E-2</v>
      </c>
      <c r="R108" s="304">
        <f t="shared" si="28"/>
        <v>8.9491184949674979E-2</v>
      </c>
      <c r="S108" s="304">
        <f t="shared" si="28"/>
        <v>9.848741782615042E-2</v>
      </c>
      <c r="T108" s="304">
        <f t="shared" si="28"/>
        <v>9.9726376679923401E-2</v>
      </c>
      <c r="U108" s="304">
        <f t="shared" si="28"/>
        <v>9.9552062804178901E-2</v>
      </c>
      <c r="V108" s="304">
        <f t="shared" si="28"/>
        <v>0.10243682588788225</v>
      </c>
      <c r="W108" s="304">
        <f t="shared" si="28"/>
        <v>0.10321700666951886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0.12354157787577884</v>
      </c>
      <c r="C109" s="237">
        <f t="shared" si="29"/>
        <v>0.12782339127631465</v>
      </c>
      <c r="D109" s="237">
        <f t="shared" si="29"/>
        <v>0.13138632280360191</v>
      </c>
      <c r="E109" s="237">
        <f t="shared" si="29"/>
        <v>0.1329917019804483</v>
      </c>
      <c r="F109" s="237">
        <f t="shared" si="29"/>
        <v>0.13537575159494672</v>
      </c>
      <c r="G109" s="237">
        <f t="shared" si="29"/>
        <v>0.13802978560639115</v>
      </c>
      <c r="H109" s="237">
        <f t="shared" si="29"/>
        <v>0.13970700241607181</v>
      </c>
      <c r="I109" s="237">
        <f t="shared" si="29"/>
        <v>9.3192572057698445E-2</v>
      </c>
      <c r="J109" s="237">
        <f t="shared" si="29"/>
        <v>8.5561373574944907E-2</v>
      </c>
      <c r="K109" s="237">
        <f t="shared" si="29"/>
        <v>9.2117285561936088E-2</v>
      </c>
      <c r="L109" s="237">
        <f t="shared" si="29"/>
        <v>8.6378840291669132E-2</v>
      </c>
      <c r="M109" s="237">
        <f t="shared" si="29"/>
        <v>9.0525075103092878E-2</v>
      </c>
      <c r="N109" s="237">
        <f t="shared" si="29"/>
        <v>9.1522626035561272E-2</v>
      </c>
      <c r="O109" s="237">
        <f t="shared" si="29"/>
        <v>9.3337667924567033E-2</v>
      </c>
      <c r="P109" s="237">
        <f t="shared" si="29"/>
        <v>9.4555164982042472E-2</v>
      </c>
      <c r="Q109" s="237">
        <f t="shared" si="29"/>
        <v>9.0071332398701867E-2</v>
      </c>
      <c r="R109" s="237">
        <f t="shared" si="29"/>
        <v>8.6936818068712479E-2</v>
      </c>
      <c r="S109" s="237">
        <f t="shared" si="29"/>
        <v>9.5676269460776717E-2</v>
      </c>
      <c r="T109" s="237">
        <f t="shared" si="29"/>
        <v>9.6879864435249999E-2</v>
      </c>
      <c r="U109" s="237">
        <f t="shared" si="29"/>
        <v>9.6710526039395908E-2</v>
      </c>
      <c r="V109" s="237">
        <f t="shared" si="29"/>
        <v>9.9512948686054231E-2</v>
      </c>
      <c r="W109" s="237">
        <f t="shared" si="29"/>
        <v>0.10027086059337774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0.47236055338267285</v>
      </c>
      <c r="C113" s="324">
        <f>IF(C$5=0,0,C$5/FBT_fec!C$5)</f>
        <v>0.47560561469502927</v>
      </c>
      <c r="D113" s="324">
        <f>IF(D$5=0,0,D$5/FBT_fec!D$5)</f>
        <v>0.47953458398971904</v>
      </c>
      <c r="E113" s="324">
        <f>IF(E$5=0,0,E$5/FBT_fec!E$5)</f>
        <v>0.48248688065755674</v>
      </c>
      <c r="F113" s="324">
        <f>IF(F$5=0,0,F$5/FBT_fec!F$5)</f>
        <v>0.48498228964390167</v>
      </c>
      <c r="G113" s="324">
        <f>IF(G$5=0,0,G$5/FBT_fec!G$5)</f>
        <v>0.4861524727801072</v>
      </c>
      <c r="H113" s="324">
        <f>IF(H$5=0,0,H$5/FBT_fec!H$5)</f>
        <v>0.48863820388377327</v>
      </c>
      <c r="I113" s="324">
        <f>IF(I$5=0,0,I$5/FBT_fec!I$5)</f>
        <v>0.48114130375032083</v>
      </c>
      <c r="J113" s="324">
        <f>IF(J$5=0,0,J$5/FBT_fec!J$5)</f>
        <v>0.47645817099966664</v>
      </c>
      <c r="K113" s="324">
        <f>IF(K$5=0,0,K$5/FBT_fec!K$5)</f>
        <v>0.4826968928793936</v>
      </c>
      <c r="L113" s="324">
        <f>IF(L$5=0,0,L$5/FBT_fec!L$5)</f>
        <v>0.47681257781904374</v>
      </c>
      <c r="M113" s="324">
        <f>IF(M$5=0,0,M$5/FBT_fec!M$5)</f>
        <v>0.47663247610971887</v>
      </c>
      <c r="N113" s="324">
        <f>IF(N$5=0,0,N$5/FBT_fec!N$5)</f>
        <v>0.47711792698597771</v>
      </c>
      <c r="O113" s="324">
        <f>IF(O$5=0,0,O$5/FBT_fec!O$5)</f>
        <v>0.48065359415538089</v>
      </c>
      <c r="P113" s="324">
        <f>IF(P$5=0,0,P$5/FBT_fec!P$5)</f>
        <v>0.48204875287406213</v>
      </c>
      <c r="Q113" s="324">
        <f>IF(Q$5=0,0,Q$5/FBT_fec!Q$5)</f>
        <v>0.48566732189946771</v>
      </c>
      <c r="R113" s="324">
        <f>IF(R$5=0,0,R$5/FBT_fec!R$5)</f>
        <v>0.48587117801641988</v>
      </c>
      <c r="S113" s="324">
        <f>IF(S$5=0,0,S$5/FBT_fec!S$5)</f>
        <v>0.48859131155389274</v>
      </c>
      <c r="T113" s="324">
        <f>IF(T$5=0,0,T$5/FBT_fec!T$5)</f>
        <v>0.49062996648587015</v>
      </c>
      <c r="U113" s="324">
        <f>IF(U$5=0,0,U$5/FBT_fec!U$5)</f>
        <v>0.4898764798569698</v>
      </c>
      <c r="V113" s="324">
        <f>IF(V$5=0,0,V$5/FBT_fec!V$5)</f>
        <v>0.49121571810021103</v>
      </c>
      <c r="W113" s="324">
        <f>IF(W$5=0,0,W$5/FBT_fec!W$5)</f>
        <v>0.4935511891419867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0.46357895393533538</v>
      </c>
      <c r="C114" s="336">
        <f>IF(C$6=0,0,C$6/FBT_fec!C$6)</f>
        <v>0.46357895393533544</v>
      </c>
      <c r="D114" s="336">
        <f>IF(D$6=0,0,D$6/FBT_fec!D$6)</f>
        <v>0.46357895393533533</v>
      </c>
      <c r="E114" s="336">
        <f>IF(E$6=0,0,E$6/FBT_fec!E$6)</f>
        <v>0.46357895393533544</v>
      </c>
      <c r="F114" s="336">
        <f>IF(F$6=0,0,F$6/FBT_fec!F$6)</f>
        <v>0.46357895393533527</v>
      </c>
      <c r="G114" s="336">
        <f>IF(G$6=0,0,G$6/FBT_fec!G$6)</f>
        <v>0.46357895393533544</v>
      </c>
      <c r="H114" s="336">
        <f>IF(H$6=0,0,H$6/FBT_fec!H$6)</f>
        <v>0.46357895393533527</v>
      </c>
      <c r="I114" s="336">
        <f>IF(I$6=0,0,I$6/FBT_fec!I$6)</f>
        <v>0.46357895393533533</v>
      </c>
      <c r="J114" s="336">
        <f>IF(J$6=0,0,J$6/FBT_fec!J$6)</f>
        <v>0.46357895393533527</v>
      </c>
      <c r="K114" s="336">
        <f>IF(K$6=0,0,K$6/FBT_fec!K$6)</f>
        <v>0.46357895393533544</v>
      </c>
      <c r="L114" s="336">
        <f>IF(L$6=0,0,L$6/FBT_fec!L$6)</f>
        <v>0.46357895393533538</v>
      </c>
      <c r="M114" s="336">
        <f>IF(M$6=0,0,M$6/FBT_fec!M$6)</f>
        <v>0.46357895393533549</v>
      </c>
      <c r="N114" s="336">
        <f>IF(N$6=0,0,N$6/FBT_fec!N$6)</f>
        <v>0.46357895393533549</v>
      </c>
      <c r="O114" s="336">
        <f>IF(O$6=0,0,O$6/FBT_fec!O$6)</f>
        <v>0.46357895393533527</v>
      </c>
      <c r="P114" s="336">
        <f>IF(P$6=0,0,P$6/FBT_fec!P$6)</f>
        <v>0.46357895393533533</v>
      </c>
      <c r="Q114" s="336">
        <f>IF(Q$6=0,0,Q$6/FBT_fec!Q$6)</f>
        <v>0.46357895393533533</v>
      </c>
      <c r="R114" s="336">
        <f>IF(R$6=0,0,R$6/FBT_fec!R$6)</f>
        <v>0.46357895393533544</v>
      </c>
      <c r="S114" s="336">
        <f>IF(S$6=0,0,S$6/FBT_fec!S$6)</f>
        <v>0.46357895393533533</v>
      </c>
      <c r="T114" s="336">
        <f>IF(T$6=0,0,T$6/FBT_fec!T$6)</f>
        <v>0.46357895393533538</v>
      </c>
      <c r="U114" s="336">
        <f>IF(U$6=0,0,U$6/FBT_fec!U$6)</f>
        <v>0.46357895393533533</v>
      </c>
      <c r="V114" s="336">
        <f>IF(V$6=0,0,V$6/FBT_fec!V$6)</f>
        <v>0.46357895393533533</v>
      </c>
      <c r="W114" s="336">
        <f>IF(W$6=0,0,W$6/FBT_fec!W$6)</f>
        <v>0.46357895393533533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0.12013941968199042</v>
      </c>
      <c r="C115" s="337">
        <f>IF(C$7=0,0,C$7/FBT_fec!C$7)</f>
        <v>0.12013941968199045</v>
      </c>
      <c r="D115" s="337">
        <f>IF(D$7=0,0,D$7/FBT_fec!D$7)</f>
        <v>0.12013941968199042</v>
      </c>
      <c r="E115" s="337">
        <f>IF(E$7=0,0,E$7/FBT_fec!E$7)</f>
        <v>0.12013941968199042</v>
      </c>
      <c r="F115" s="337">
        <f>IF(F$7=0,0,F$7/FBT_fec!F$7)</f>
        <v>0.12013941968199042</v>
      </c>
      <c r="G115" s="337">
        <f>IF(G$7=0,0,G$7/FBT_fec!G$7)</f>
        <v>0.12013941968199042</v>
      </c>
      <c r="H115" s="337">
        <f>IF(H$7=0,0,H$7/FBT_fec!H$7)</f>
        <v>0.12013941968199042</v>
      </c>
      <c r="I115" s="337">
        <f>IF(I$7=0,0,I$7/FBT_fec!I$7)</f>
        <v>0.12013941968199042</v>
      </c>
      <c r="J115" s="337">
        <f>IF(J$7=0,0,J$7/FBT_fec!J$7)</f>
        <v>0.12013941968199042</v>
      </c>
      <c r="K115" s="337">
        <f>IF(K$7=0,0,K$7/FBT_fec!K$7)</f>
        <v>0.12013941968199042</v>
      </c>
      <c r="L115" s="337">
        <f>IF(L$7=0,0,L$7/FBT_fec!L$7)</f>
        <v>0.12013941968199042</v>
      </c>
      <c r="M115" s="337">
        <f>IF(M$7=0,0,M$7/FBT_fec!M$7)</f>
        <v>0.12013941968199042</v>
      </c>
      <c r="N115" s="337">
        <f>IF(N$7=0,0,N$7/FBT_fec!N$7)</f>
        <v>0.12013941968199045</v>
      </c>
      <c r="O115" s="337">
        <f>IF(O$7=0,0,O$7/FBT_fec!O$7)</f>
        <v>0.12013941968199042</v>
      </c>
      <c r="P115" s="337">
        <f>IF(P$7=0,0,P$7/FBT_fec!P$7)</f>
        <v>0.12013941968199042</v>
      </c>
      <c r="Q115" s="337">
        <f>IF(Q$7=0,0,Q$7/FBT_fec!Q$7)</f>
        <v>0.12013941968199042</v>
      </c>
      <c r="R115" s="337">
        <f>IF(R$7=0,0,R$7/FBT_fec!R$7)</f>
        <v>0.12013941968199042</v>
      </c>
      <c r="S115" s="337">
        <f>IF(S$7=0,0,S$7/FBT_fec!S$7)</f>
        <v>0.12013941968199043</v>
      </c>
      <c r="T115" s="337">
        <f>IF(T$7=0,0,T$7/FBT_fec!T$7)</f>
        <v>0.12013941968199042</v>
      </c>
      <c r="U115" s="337">
        <f>IF(U$7=0,0,U$7/FBT_fec!U$7)</f>
        <v>0.12013941968199042</v>
      </c>
      <c r="V115" s="337">
        <f>IF(V$7=0,0,V$7/FBT_fec!V$7)</f>
        <v>0.12013941968199042</v>
      </c>
      <c r="W115" s="337">
        <f>IF(W$7=0,0,W$7/FBT_fec!W$7)</f>
        <v>0.12013941968199048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0.65654241801846547</v>
      </c>
      <c r="C116" s="337">
        <f>IF(C$8=0,0,C$8/FBT_fec!C$8)</f>
        <v>0.65654241801846547</v>
      </c>
      <c r="D116" s="337">
        <f>IF(D$8=0,0,D$8/FBT_fec!D$8)</f>
        <v>0.65654241801846547</v>
      </c>
      <c r="E116" s="337">
        <f>IF(E$8=0,0,E$8/FBT_fec!E$8)</f>
        <v>0.65654241801846547</v>
      </c>
      <c r="F116" s="337">
        <f>IF(F$8=0,0,F$8/FBT_fec!F$8)</f>
        <v>0.65654241801846547</v>
      </c>
      <c r="G116" s="337">
        <f>IF(G$8=0,0,G$8/FBT_fec!G$8)</f>
        <v>0.65654241801846525</v>
      </c>
      <c r="H116" s="337">
        <f>IF(H$8=0,0,H$8/FBT_fec!H$8)</f>
        <v>0.65654241801846558</v>
      </c>
      <c r="I116" s="337">
        <f>IF(I$8=0,0,I$8/FBT_fec!I$8)</f>
        <v>0.65654241801846536</v>
      </c>
      <c r="J116" s="337">
        <f>IF(J$8=0,0,J$8/FBT_fec!J$8)</f>
        <v>0.65654241801846547</v>
      </c>
      <c r="K116" s="337">
        <f>IF(K$8=0,0,K$8/FBT_fec!K$8)</f>
        <v>0.65654241801846558</v>
      </c>
      <c r="L116" s="337">
        <f>IF(L$8=0,0,L$8/FBT_fec!L$8)</f>
        <v>0.65654241801846569</v>
      </c>
      <c r="M116" s="337">
        <f>IF(M$8=0,0,M$8/FBT_fec!M$8)</f>
        <v>0.65654241801846569</v>
      </c>
      <c r="N116" s="337">
        <f>IF(N$8=0,0,N$8/FBT_fec!N$8)</f>
        <v>0.65654241801846547</v>
      </c>
      <c r="O116" s="337">
        <f>IF(O$8=0,0,O$8/FBT_fec!O$8)</f>
        <v>0.65654241801846547</v>
      </c>
      <c r="P116" s="337">
        <f>IF(P$8=0,0,P$8/FBT_fec!P$8)</f>
        <v>0.65654241801846558</v>
      </c>
      <c r="Q116" s="337">
        <f>IF(Q$8=0,0,Q$8/FBT_fec!Q$8)</f>
        <v>0.65654241801846547</v>
      </c>
      <c r="R116" s="337">
        <f>IF(R$8=0,0,R$8/FBT_fec!R$8)</f>
        <v>0.65654241801846547</v>
      </c>
      <c r="S116" s="337">
        <f>IF(S$8=0,0,S$8/FBT_fec!S$8)</f>
        <v>0.65654241801846547</v>
      </c>
      <c r="T116" s="337">
        <f>IF(T$8=0,0,T$8/FBT_fec!T$8)</f>
        <v>0.65654241801846569</v>
      </c>
      <c r="U116" s="337">
        <f>IF(U$8=0,0,U$8/FBT_fec!U$8)</f>
        <v>0.65654241801846525</v>
      </c>
      <c r="V116" s="337">
        <f>IF(V$8=0,0,V$8/FBT_fec!V$8)</f>
        <v>0.6565424180184658</v>
      </c>
      <c r="W116" s="337">
        <f>IF(W$8=0,0,W$8/FBT_fec!W$8)</f>
        <v>0.65654241801846536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0.4639819251111677</v>
      </c>
      <c r="C117" s="337">
        <f>IF(C$9=0,0,C$9/FBT_fec!C$9)</f>
        <v>0.46398192511116781</v>
      </c>
      <c r="D117" s="337">
        <f>IF(D$9=0,0,D$9/FBT_fec!D$9)</f>
        <v>0.46398192511116787</v>
      </c>
      <c r="E117" s="337">
        <f>IF(E$9=0,0,E$9/FBT_fec!E$9)</f>
        <v>0.46398192511116798</v>
      </c>
      <c r="F117" s="337">
        <f>IF(F$9=0,0,F$9/FBT_fec!F$9)</f>
        <v>0.46398192511116804</v>
      </c>
      <c r="G117" s="337">
        <f>IF(G$9=0,0,G$9/FBT_fec!G$9)</f>
        <v>0.46398192511116776</v>
      </c>
      <c r="H117" s="337">
        <f>IF(H$9=0,0,H$9/FBT_fec!H$9)</f>
        <v>0.4639819251111677</v>
      </c>
      <c r="I117" s="337">
        <f>IF(I$9=0,0,I$9/FBT_fec!I$9)</f>
        <v>0.46398192511116804</v>
      </c>
      <c r="J117" s="337">
        <f>IF(J$9=0,0,J$9/FBT_fec!J$9)</f>
        <v>0.46398192511116787</v>
      </c>
      <c r="K117" s="337">
        <f>IF(K$9=0,0,K$9/FBT_fec!K$9)</f>
        <v>0.46398192511116804</v>
      </c>
      <c r="L117" s="337">
        <f>IF(L$9=0,0,L$9/FBT_fec!L$9)</f>
        <v>0.46398192511116754</v>
      </c>
      <c r="M117" s="337">
        <f>IF(M$9=0,0,M$9/FBT_fec!M$9)</f>
        <v>0.46398192511116776</v>
      </c>
      <c r="N117" s="337">
        <f>IF(N$9=0,0,N$9/FBT_fec!N$9)</f>
        <v>0.46398192511116798</v>
      </c>
      <c r="O117" s="337">
        <f>IF(O$9=0,0,O$9/FBT_fec!O$9)</f>
        <v>0.46398192511116759</v>
      </c>
      <c r="P117" s="337">
        <f>IF(P$9=0,0,P$9/FBT_fec!P$9)</f>
        <v>0.46398192511116759</v>
      </c>
      <c r="Q117" s="337">
        <f>IF(Q$9=0,0,Q$9/FBT_fec!Q$9)</f>
        <v>0.46398192511116765</v>
      </c>
      <c r="R117" s="337">
        <f>IF(R$9=0,0,R$9/FBT_fec!R$9)</f>
        <v>0.4639819251111677</v>
      </c>
      <c r="S117" s="337">
        <f>IF(S$9=0,0,S$9/FBT_fec!S$9)</f>
        <v>0.46398192511116781</v>
      </c>
      <c r="T117" s="337">
        <f>IF(T$9=0,0,T$9/FBT_fec!T$9)</f>
        <v>0.46398192511116765</v>
      </c>
      <c r="U117" s="337">
        <f>IF(U$9=0,0,U$9/FBT_fec!U$9)</f>
        <v>0.4639819251111677</v>
      </c>
      <c r="V117" s="337">
        <f>IF(V$9=0,0,V$9/FBT_fec!V$9)</f>
        <v>0.46398192511116781</v>
      </c>
      <c r="W117" s="337">
        <f>IF(W$9=0,0,W$9/FBT_fec!W$9)</f>
        <v>0.46398192511116776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0.79022016903375858</v>
      </c>
      <c r="C118" s="338">
        <f>IF(C$10=0,0,C$10/FBT_fec!C$10)</f>
        <v>0.79725458595456622</v>
      </c>
      <c r="D118" s="338">
        <f>IF(D$10=0,0,D$10/FBT_fec!D$10)</f>
        <v>0.79920170122068246</v>
      </c>
      <c r="E118" s="338">
        <f>IF(E$10=0,0,E$10/FBT_fec!E$10)</f>
        <v>0.79880752495145246</v>
      </c>
      <c r="F118" s="338">
        <f>IF(F$10=0,0,F$10/FBT_fec!F$10)</f>
        <v>0.79964068396524823</v>
      </c>
      <c r="G118" s="338">
        <f>IF(G$10=0,0,G$10/FBT_fec!G$10)</f>
        <v>0.80212608099591509</v>
      </c>
      <c r="H118" s="338">
        <f>IF(H$10=0,0,H$10/FBT_fec!H$10)</f>
        <v>0.80354451423731477</v>
      </c>
      <c r="I118" s="338">
        <f>IF(I$10=0,0,I$10/FBT_fec!I$10)</f>
        <v>0.77389765704359315</v>
      </c>
      <c r="J118" s="338">
        <f>IF(J$10=0,0,J$10/FBT_fec!J$10)</f>
        <v>0.75433662362038045</v>
      </c>
      <c r="K118" s="338">
        <f>IF(K$10=0,0,K$10/FBT_fec!K$10)</f>
        <v>0.78686354259231539</v>
      </c>
      <c r="L118" s="338">
        <f>IF(L$10=0,0,L$10/FBT_fec!L$10)</f>
        <v>0.77625065919828151</v>
      </c>
      <c r="M118" s="338">
        <f>IF(M$10=0,0,M$10/FBT_fec!M$10)</f>
        <v>0.7794262193446071</v>
      </c>
      <c r="N118" s="338">
        <f>IF(N$10=0,0,N$10/FBT_fec!N$10)</f>
        <v>0.77375189516561993</v>
      </c>
      <c r="O118" s="338">
        <f>IF(O$10=0,0,O$10/FBT_fec!O$10)</f>
        <v>0.78377021908327205</v>
      </c>
      <c r="P118" s="338">
        <f>IF(P$10=0,0,P$10/FBT_fec!P$10)</f>
        <v>0.78841792581082948</v>
      </c>
      <c r="Q118" s="338">
        <f>IF(Q$10=0,0,Q$10/FBT_fec!Q$10)</f>
        <v>0.78999281759726658</v>
      </c>
      <c r="R118" s="338">
        <f>IF(R$10=0,0,R$10/FBT_fec!R$10)</f>
        <v>0.79272647415802944</v>
      </c>
      <c r="S118" s="338">
        <f>IF(S$10=0,0,S$10/FBT_fec!S$10)</f>
        <v>0.79785964391708175</v>
      </c>
      <c r="T118" s="338">
        <f>IF(T$10=0,0,T$10/FBT_fec!T$10)</f>
        <v>0.80055508307360568</v>
      </c>
      <c r="U118" s="338">
        <f>IF(U$10=0,0,U$10/FBT_fec!U$10)</f>
        <v>0.80126693954803563</v>
      </c>
      <c r="V118" s="338">
        <f>IF(V$10=0,0,V$10/FBT_fec!V$10)</f>
        <v>0.79947736221757659</v>
      </c>
      <c r="W118" s="338">
        <f>IF(W$10=0,0,W$10/FBT_fec!W$10)</f>
        <v>0.80120414206664992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0.59653618739871739</v>
      </c>
      <c r="C119" s="351">
        <f>IF(C$16=0,0,C$16/FBT_fec!C$16)</f>
        <v>0.60503356891767568</v>
      </c>
      <c r="D119" s="351">
        <f>IF(D$16=0,0,D$16/FBT_fec!D$16)</f>
        <v>0.61193064590836355</v>
      </c>
      <c r="E119" s="351">
        <f>IF(E$16=0,0,E$16/FBT_fec!E$16)</f>
        <v>0.61586214062949873</v>
      </c>
      <c r="F119" s="351">
        <f>IF(F$16=0,0,F$16/FBT_fec!F$16)</f>
        <v>0.61995891248003121</v>
      </c>
      <c r="G119" s="351">
        <f>IF(G$16=0,0,G$16/FBT_fec!G$16)</f>
        <v>0.62268087590918975</v>
      </c>
      <c r="H119" s="351">
        <f>IF(H$16=0,0,H$16/FBT_fec!H$16)</f>
        <v>0.62582848582748851</v>
      </c>
      <c r="I119" s="351">
        <f>IF(I$16=0,0,I$16/FBT_fec!I$16)</f>
        <v>0.58966772894481001</v>
      </c>
      <c r="J119" s="351">
        <f>IF(J$16=0,0,J$16/FBT_fec!J$16)</f>
        <v>0.5696992137850283</v>
      </c>
      <c r="K119" s="351">
        <f>IF(K$16=0,0,K$16/FBT_fec!K$16)</f>
        <v>0.59435856620040095</v>
      </c>
      <c r="L119" s="351">
        <f>IF(L$16=0,0,L$16/FBT_fec!L$16)</f>
        <v>0.57241022008242637</v>
      </c>
      <c r="M119" s="351">
        <f>IF(M$16=0,0,M$16/FBT_fec!M$16)</f>
        <v>0.57550074470824708</v>
      </c>
      <c r="N119" s="351">
        <f>IF(N$16=0,0,N$16/FBT_fec!N$16)</f>
        <v>0.5766590839273581</v>
      </c>
      <c r="O119" s="351">
        <f>IF(O$16=0,0,O$16/FBT_fec!O$16)</f>
        <v>0.58835829460240685</v>
      </c>
      <c r="P119" s="351">
        <f>IF(P$16=0,0,P$16/FBT_fec!P$16)</f>
        <v>0.59436350008560601</v>
      </c>
      <c r="Q119" s="351">
        <f>IF(Q$16=0,0,Q$16/FBT_fec!Q$16)</f>
        <v>0.60021770596259705</v>
      </c>
      <c r="R119" s="351">
        <f>IF(R$16=0,0,R$16/FBT_fec!R$16)</f>
        <v>0.60123042353976164</v>
      </c>
      <c r="S119" s="351">
        <f>IF(S$16=0,0,S$16/FBT_fec!S$16)</f>
        <v>0.61072247413856062</v>
      </c>
      <c r="T119" s="351">
        <f>IF(T$16=0,0,T$16/FBT_fec!T$16)</f>
        <v>0.6181344526169501</v>
      </c>
      <c r="U119" s="351">
        <f>IF(U$16=0,0,U$16/FBT_fec!U$16)</f>
        <v>0.61799787899721148</v>
      </c>
      <c r="V119" s="351">
        <f>IF(V$16=0,0,V$16/FBT_fec!V$16)</f>
        <v>0.61967968777830063</v>
      </c>
      <c r="W119" s="351">
        <f>IF(W$16=0,0,W$16/FBT_fec!W$16)</f>
        <v>0.62517756356828502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0.32538337494475494</v>
      </c>
      <c r="C120" s="351">
        <f>IF(C$25=0,0,C$25/FBT_fec!C$25)</f>
        <v>0.33001831031873213</v>
      </c>
      <c r="D120" s="351">
        <f>IF(D$25=0,0,D$25/FBT_fec!D$25)</f>
        <v>0.33378035231365277</v>
      </c>
      <c r="E120" s="351">
        <f>IF(E$25=0,0,E$25/FBT_fec!E$25)</f>
        <v>0.33592480397972668</v>
      </c>
      <c r="F120" s="351">
        <f>IF(F$25=0,0,F$25/FBT_fec!F$25)</f>
        <v>0.33815940680728968</v>
      </c>
      <c r="G120" s="351">
        <f>IF(G$25=0,0,G$25/FBT_fec!G$25)</f>
        <v>0.3396441141322854</v>
      </c>
      <c r="H120" s="351">
        <f>IF(H$25=0,0,H$25/FBT_fec!H$25)</f>
        <v>0.3413609922695392</v>
      </c>
      <c r="I120" s="351">
        <f>IF(I$25=0,0,I$25/FBT_fec!I$25)</f>
        <v>0.32163694306080542</v>
      </c>
      <c r="J120" s="351">
        <f>IF(J$25=0,0,J$25/FBT_fec!J$25)</f>
        <v>0.31074502570092438</v>
      </c>
      <c r="K120" s="351">
        <f>IF(K$25=0,0,K$25/FBT_fec!K$25)</f>
        <v>0.32419558156385514</v>
      </c>
      <c r="L120" s="351">
        <f>IF(L$25=0,0,L$25/FBT_fec!L$25)</f>
        <v>0.31222375640859612</v>
      </c>
      <c r="M120" s="351">
        <f>IF(M$25=0,0,M$25/FBT_fec!M$25)</f>
        <v>0.31390949711358923</v>
      </c>
      <c r="N120" s="351">
        <f>IF(N$25=0,0,N$25/FBT_fec!N$25)</f>
        <v>0.31454131850583172</v>
      </c>
      <c r="O120" s="351">
        <f>IF(O$25=0,0,O$25/FBT_fec!O$25)</f>
        <v>0.32092270614676743</v>
      </c>
      <c r="P120" s="351">
        <f>IF(P$25=0,0,P$25/FBT_fec!P$25)</f>
        <v>0.32419827277396684</v>
      </c>
      <c r="Q120" s="351">
        <f>IF(Q$25=0,0,Q$25/FBT_fec!Q$25)</f>
        <v>0.32739147597959845</v>
      </c>
      <c r="R120" s="351">
        <f>IF(R$25=0,0,R$25/FBT_fec!R$25)</f>
        <v>0.32794386738532444</v>
      </c>
      <c r="S120" s="351">
        <f>IF(S$25=0,0,S$25/FBT_fec!S$25)</f>
        <v>0.33312134953012396</v>
      </c>
      <c r="T120" s="351">
        <f>IF(T$25=0,0,T$25/FBT_fec!T$25)</f>
        <v>0.33716424688197272</v>
      </c>
      <c r="U120" s="351">
        <f>IF(U$25=0,0,U$25/FBT_fec!U$25)</f>
        <v>0.33708975218029713</v>
      </c>
      <c r="V120" s="351">
        <f>IF(V$25=0,0,V$25/FBT_fec!V$25)</f>
        <v>0.33800710242452758</v>
      </c>
      <c r="W120" s="351">
        <f>IF(W$25=0,0,W$25/FBT_fec!W$25)</f>
        <v>0.34100594376451909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0.41319993663448468</v>
      </c>
      <c r="C121" s="351">
        <f>IF(C$34=0,0,C$34/FBT_fec!C$34)</f>
        <v>0.41207677695282446</v>
      </c>
      <c r="D121" s="351">
        <f>IF(D$34=0,0,D$34/FBT_fec!D$34)</f>
        <v>0.4138696211744729</v>
      </c>
      <c r="E121" s="351">
        <f>IF(E$34=0,0,E$34/FBT_fec!E$34)</f>
        <v>0.41706484477467448</v>
      </c>
      <c r="F121" s="351">
        <f>IF(F$34=0,0,F$34/FBT_fec!F$34)</f>
        <v>0.41811955812772017</v>
      </c>
      <c r="G121" s="351">
        <f>IF(G$34=0,0,G$34/FBT_fec!G$34)</f>
        <v>0.41586108706248198</v>
      </c>
      <c r="H121" s="351">
        <f>IF(H$34=0,0,H$34/FBT_fec!H$34)</f>
        <v>0.41757868578098711</v>
      </c>
      <c r="I121" s="351">
        <f>IF(I$34=0,0,I$34/FBT_fec!I$34)</f>
        <v>0.45544773808247557</v>
      </c>
      <c r="J121" s="351">
        <f>IF(J$34=0,0,J$34/FBT_fec!J$34)</f>
        <v>0.45554263430715575</v>
      </c>
      <c r="K121" s="351">
        <f>IF(K$34=0,0,K$34/FBT_fec!K$34)</f>
        <v>0.45761585834028295</v>
      </c>
      <c r="L121" s="351">
        <f>IF(L$34=0,0,L$34/FBT_fec!L$34)</f>
        <v>0.4549518401442153</v>
      </c>
      <c r="M121" s="351">
        <f>IF(M$34=0,0,M$34/FBT_fec!M$34)</f>
        <v>0.45174166153999251</v>
      </c>
      <c r="N121" s="351">
        <f>IF(N$34=0,0,N$34/FBT_fec!N$34)</f>
        <v>0.45186582141613441</v>
      </c>
      <c r="O121" s="351">
        <f>IF(O$34=0,0,O$34/FBT_fec!O$34)</f>
        <v>0.45450180625695363</v>
      </c>
      <c r="P121" s="351">
        <f>IF(P$34=0,0,P$34/FBT_fec!P$34)</f>
        <v>0.45498927550119683</v>
      </c>
      <c r="Q121" s="351">
        <f>IF(Q$34=0,0,Q$34/FBT_fec!Q$34)</f>
        <v>0.46228442319741853</v>
      </c>
      <c r="R121" s="351">
        <f>IF(R$34=0,0,R$34/FBT_fec!R$34)</f>
        <v>0.46400164600842553</v>
      </c>
      <c r="S121" s="351">
        <f>IF(S$34=0,0,S$34/FBT_fec!S$34)</f>
        <v>0.4616103483658488</v>
      </c>
      <c r="T121" s="351">
        <f>IF(T$34=0,0,T$34/FBT_fec!T$34)</f>
        <v>0.46290498478340925</v>
      </c>
      <c r="U121" s="351">
        <f>IF(U$34=0,0,U$34/FBT_fec!U$34)</f>
        <v>0.4617234075051655</v>
      </c>
      <c r="V121" s="351">
        <f>IF(V$34=0,0,V$34/FBT_fec!V$34)</f>
        <v>0.46185235482961873</v>
      </c>
      <c r="W121" s="351">
        <f>IF(W$34=0,0,W$34/FBT_fec!W$34)</f>
        <v>0.46402024423280008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0.37754003585876073</v>
      </c>
      <c r="C122" s="351">
        <f>IF(C$45=0,0,C$45/FBT_fec!C$45)</f>
        <v>0.37713861508606505</v>
      </c>
      <c r="D122" s="351">
        <f>IF(D$45=0,0,D$45/FBT_fec!D$45)</f>
        <v>0.37840101101349266</v>
      </c>
      <c r="E122" s="351">
        <f>IF(E$45=0,0,E$45/FBT_fec!E$45)</f>
        <v>0.38047637552570024</v>
      </c>
      <c r="F122" s="351">
        <f>IF(F$45=0,0,F$45/FBT_fec!F$45)</f>
        <v>0.38125263818605298</v>
      </c>
      <c r="G122" s="351">
        <f>IF(G$45=0,0,G$45/FBT_fec!G$45)</f>
        <v>0.37985327650393358</v>
      </c>
      <c r="H122" s="351">
        <f>IF(H$45=0,0,H$45/FBT_fec!H$45)</f>
        <v>0.38126873066600991</v>
      </c>
      <c r="I122" s="351">
        <f>IF(I$45=0,0,I$45/FBT_fec!I$45)</f>
        <v>0.39596037731358308</v>
      </c>
      <c r="J122" s="351">
        <f>IF(J$45=0,0,J$45/FBT_fec!J$45)</f>
        <v>0.39659330107780949</v>
      </c>
      <c r="K122" s="351">
        <f>IF(K$45=0,0,K$45/FBT_fec!K$45)</f>
        <v>0.39535466266539476</v>
      </c>
      <c r="L122" s="351">
        <f>IF(L$45=0,0,L$45/FBT_fec!L$45)</f>
        <v>0.39377266641797604</v>
      </c>
      <c r="M122" s="351">
        <f>IF(M$45=0,0,M$45/FBT_fec!M$45)</f>
        <v>0.39217350271719109</v>
      </c>
      <c r="N122" s="351">
        <f>IF(N$45=0,0,N$45/FBT_fec!N$45)</f>
        <v>0.39324273148951028</v>
      </c>
      <c r="O122" s="351">
        <f>IF(O$45=0,0,O$45/FBT_fec!O$45)</f>
        <v>0.39431524959921105</v>
      </c>
      <c r="P122" s="351">
        <f>IF(P$45=0,0,P$45/FBT_fec!P$45)</f>
        <v>0.39408003002523523</v>
      </c>
      <c r="Q122" s="351">
        <f>IF(Q$45=0,0,Q$45/FBT_fec!Q$45)</f>
        <v>0.40053891450287299</v>
      </c>
      <c r="R122" s="351">
        <f>IF(R$45=0,0,R$45/FBT_fec!R$45)</f>
        <v>0.40179381046505286</v>
      </c>
      <c r="S122" s="351">
        <f>IF(S$45=0,0,S$45/FBT_fec!S$45)</f>
        <v>0.40134778544671501</v>
      </c>
      <c r="T122" s="351">
        <f>IF(T$45=0,0,T$45/FBT_fec!T$45)</f>
        <v>0.401633699556743</v>
      </c>
      <c r="U122" s="351">
        <f>IF(U$45=0,0,U$45/FBT_fec!U$45)</f>
        <v>0.40067673753916344</v>
      </c>
      <c r="V122" s="351">
        <f>IF(V$45=0,0,V$45/FBT_fec!V$45)</f>
        <v>0.40227995911001918</v>
      </c>
      <c r="W122" s="351">
        <f>IF(W$45=0,0,W$45/FBT_fec!W$45)</f>
        <v>0.4051536781683735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0.66120682264019681</v>
      </c>
      <c r="C123" s="351">
        <f>IF(C$66=0,0,C$66/FBT_fec!C$66)</f>
        <v>0.66439728007884236</v>
      </c>
      <c r="D123" s="351">
        <f>IF(D$66=0,0,D$66/FBT_fec!D$66)</f>
        <v>0.66720684617515169</v>
      </c>
      <c r="E123" s="351">
        <f>IF(E$66=0,0,E$66/FBT_fec!E$66)</f>
        <v>0.66878313727508243</v>
      </c>
      <c r="F123" s="351">
        <f>IF(F$66=0,0,F$66/FBT_fec!F$66)</f>
        <v>0.67062716331445471</v>
      </c>
      <c r="G123" s="351">
        <f>IF(G$66=0,0,G$66/FBT_fec!G$66)</f>
        <v>0.67277750853875096</v>
      </c>
      <c r="H123" s="351">
        <f>IF(H$66=0,0,H$66/FBT_fec!H$66)</f>
        <v>0.67415075417541692</v>
      </c>
      <c r="I123" s="351">
        <f>IF(I$66=0,0,I$66/FBT_fec!I$66)</f>
        <v>0.6488781190143228</v>
      </c>
      <c r="J123" s="351">
        <f>IF(J$66=0,0,J$66/FBT_fec!J$66)</f>
        <v>0.64199114474530217</v>
      </c>
      <c r="K123" s="351">
        <f>IF(K$66=0,0,K$66/FBT_fec!K$66)</f>
        <v>0.65014120898816707</v>
      </c>
      <c r="L123" s="351">
        <f>IF(L$66=0,0,L$66/FBT_fec!L$66)</f>
        <v>0.64306263015810206</v>
      </c>
      <c r="M123" s="351">
        <f>IF(M$66=0,0,M$66/FBT_fec!M$66)</f>
        <v>0.64493481216797588</v>
      </c>
      <c r="N123" s="351">
        <f>IF(N$66=0,0,N$66/FBT_fec!N$66)</f>
        <v>0.64472208217148597</v>
      </c>
      <c r="O123" s="351">
        <f>IF(O$66=0,0,O$66/FBT_fec!O$66)</f>
        <v>0.64790904273737238</v>
      </c>
      <c r="P123" s="351">
        <f>IF(P$66=0,0,P$66/FBT_fec!P$66)</f>
        <v>0.65012183245648203</v>
      </c>
      <c r="Q123" s="351">
        <f>IF(Q$66=0,0,Q$66/FBT_fec!Q$66)</f>
        <v>0.64836419297222347</v>
      </c>
      <c r="R123" s="351">
        <f>IF(R$66=0,0,R$66/FBT_fec!R$66)</f>
        <v>0.64712439591077209</v>
      </c>
      <c r="S123" s="351">
        <f>IF(S$66=0,0,S$66/FBT_fec!S$66)</f>
        <v>0.65337091621780763</v>
      </c>
      <c r="T123" s="351">
        <f>IF(T$66=0,0,T$66/FBT_fec!T$66)</f>
        <v>0.65528239026685253</v>
      </c>
      <c r="U123" s="351">
        <f>IF(U$66=0,0,U$66/FBT_fec!U$66)</f>
        <v>0.65493236371813757</v>
      </c>
      <c r="V123" s="351">
        <f>IF(V$66=0,0,V$66/FBT_fec!V$66)</f>
        <v>0.65675198453083161</v>
      </c>
      <c r="W123" s="351">
        <f>IF(W$66=0,0,W$66/FBT_fec!W$66)</f>
        <v>0.65745327083439364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0.50361575154466476</v>
      </c>
      <c r="C124" s="339">
        <f>IF(C$80=0,0,C$80/FBT_fec!C$80)</f>
        <v>0.50361575154466487</v>
      </c>
      <c r="D124" s="339">
        <f>IF(D$80=0,0,D$80/FBT_fec!D$80)</f>
        <v>0.50361575154466498</v>
      </c>
      <c r="E124" s="339">
        <f>IF(E$80=0,0,E$80/FBT_fec!E$80)</f>
        <v>0.50361575154466498</v>
      </c>
      <c r="F124" s="339">
        <f>IF(F$80=0,0,F$80/FBT_fec!F$80)</f>
        <v>0.50361575154466487</v>
      </c>
      <c r="G124" s="339">
        <f>IF(G$80=0,0,G$80/FBT_fec!G$80)</f>
        <v>0.50361575154466498</v>
      </c>
      <c r="H124" s="339">
        <f>IF(H$80=0,0,H$80/FBT_fec!H$80)</f>
        <v>0.50361575154466487</v>
      </c>
      <c r="I124" s="339">
        <f>IF(I$80=0,0,I$80/FBT_fec!I$80)</f>
        <v>0.50361575154466498</v>
      </c>
      <c r="J124" s="339">
        <f>IF(J$80=0,0,J$80/FBT_fec!J$80)</f>
        <v>0.50361575154466498</v>
      </c>
      <c r="K124" s="339">
        <f>IF(K$80=0,0,K$80/FBT_fec!K$80)</f>
        <v>0.50361575154466509</v>
      </c>
      <c r="L124" s="339">
        <f>IF(L$80=0,0,L$80/FBT_fec!L$80)</f>
        <v>0.50361575154466487</v>
      </c>
      <c r="M124" s="339">
        <f>IF(M$80=0,0,M$80/FBT_fec!M$80)</f>
        <v>0.50361575154466509</v>
      </c>
      <c r="N124" s="339">
        <f>IF(N$80=0,0,N$80/FBT_fec!N$80)</f>
        <v>0.50361575154466487</v>
      </c>
      <c r="O124" s="339">
        <f>IF(O$80=0,0,O$80/FBT_fec!O$80)</f>
        <v>0.50361575154466498</v>
      </c>
      <c r="P124" s="339">
        <f>IF(P$80=0,0,P$80/FBT_fec!P$80)</f>
        <v>0.50361575154466498</v>
      </c>
      <c r="Q124" s="339">
        <f>IF(Q$80=0,0,Q$80/FBT_fec!Q$80)</f>
        <v>0.50361575154466498</v>
      </c>
      <c r="R124" s="339">
        <f>IF(R$80=0,0,R$80/FBT_fec!R$80)</f>
        <v>0.50361575154466498</v>
      </c>
      <c r="S124" s="339">
        <f>IF(S$80=0,0,S$80/FBT_fec!S$80)</f>
        <v>0.50361575154466487</v>
      </c>
      <c r="T124" s="339">
        <f>IF(T$80=0,0,T$80/FBT_fec!T$80)</f>
        <v>0.50361575154466509</v>
      </c>
      <c r="U124" s="339">
        <f>IF(U$80=0,0,U$80/FBT_fec!U$80)</f>
        <v>0.50361575154466476</v>
      </c>
      <c r="V124" s="339">
        <f>IF(V$80=0,0,V$80/FBT_fec!V$80)</f>
        <v>0.50361575154466498</v>
      </c>
      <c r="W124" s="339">
        <f>IF(W$80=0,0,W$80/FBT_fec!W$80)</f>
        <v>0.5036157515446652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FI: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439.39233708043162</v>
      </c>
      <c r="C5" s="225">
        <v>397.61934887730717</v>
      </c>
      <c r="D5" s="225">
        <v>368.54168705424178</v>
      </c>
      <c r="E5" s="225">
        <v>336.99234184009731</v>
      </c>
      <c r="F5" s="225">
        <v>301.10789214932379</v>
      </c>
      <c r="G5" s="225">
        <v>282.5381788299444</v>
      </c>
      <c r="H5" s="225">
        <v>278.9249629984995</v>
      </c>
      <c r="I5" s="225">
        <v>265.91180168936847</v>
      </c>
      <c r="J5" s="225">
        <v>279.8865362370459</v>
      </c>
      <c r="K5" s="225">
        <v>293.24344751338981</v>
      </c>
      <c r="L5" s="225">
        <v>353.45420624081561</v>
      </c>
      <c r="M5" s="225">
        <v>361.3911813639308</v>
      </c>
      <c r="N5" s="225">
        <v>352.31670023465989</v>
      </c>
      <c r="O5" s="225">
        <v>305.14342974191658</v>
      </c>
      <c r="P5" s="225">
        <v>294.79552132740122</v>
      </c>
      <c r="Q5" s="225">
        <v>222.2113644868555</v>
      </c>
      <c r="R5" s="225">
        <v>206.08190345487591</v>
      </c>
      <c r="S5" s="225">
        <v>217.74103520819719</v>
      </c>
      <c r="T5" s="225">
        <v>187.04393991406479</v>
      </c>
      <c r="U5" s="225">
        <v>179.5095568984336</v>
      </c>
      <c r="V5" s="225">
        <v>185.51371017630939</v>
      </c>
      <c r="W5" s="225">
        <v>164.51945822922599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2.1968262840871788</v>
      </c>
      <c r="C10" s="262">
        <v>1.523035112842738</v>
      </c>
      <c r="D10" s="262">
        <v>1.349950106062862</v>
      </c>
      <c r="E10" s="262">
        <v>1.3489212700021429</v>
      </c>
      <c r="F10" s="262">
        <v>1.208400025960739</v>
      </c>
      <c r="G10" s="262">
        <v>0.96794115887881327</v>
      </c>
      <c r="H10" s="262">
        <v>0.91274437194595559</v>
      </c>
      <c r="I10" s="262">
        <v>3.7263620121286989</v>
      </c>
      <c r="J10" s="262">
        <v>4.955415947018885</v>
      </c>
      <c r="K10" s="262">
        <v>3.125765424269519</v>
      </c>
      <c r="L10" s="262">
        <v>4.1090676346022494</v>
      </c>
      <c r="M10" s="262">
        <v>3.704036023144206</v>
      </c>
      <c r="N10" s="262">
        <v>4.1574591052734222</v>
      </c>
      <c r="O10" s="262">
        <v>3.2028410454732978</v>
      </c>
      <c r="P10" s="262">
        <v>2.826849723699413</v>
      </c>
      <c r="Q10" s="262">
        <v>2.4897623346251558</v>
      </c>
      <c r="R10" s="262">
        <v>2.1887914810974021</v>
      </c>
      <c r="S10" s="262">
        <v>1.836035730105678</v>
      </c>
      <c r="T10" s="262">
        <v>1.5701336193855999</v>
      </c>
      <c r="U10" s="262">
        <v>1.433232159139721</v>
      </c>
      <c r="V10" s="262">
        <v>1.704022543701039</v>
      </c>
      <c r="W10" s="262">
        <v>1.603437986110396</v>
      </c>
      <c r="DA10" s="68" t="s">
        <v>2307</v>
      </c>
    </row>
    <row r="11" spans="1:105" ht="12" customHeight="1" x14ac:dyDescent="0.25">
      <c r="A11" s="37" t="s">
        <v>160</v>
      </c>
      <c r="B11" s="228">
        <v>1.4901755983913889</v>
      </c>
      <c r="C11" s="228">
        <v>0.94264661707029906</v>
      </c>
      <c r="D11" s="228">
        <v>0.84600294328951431</v>
      </c>
      <c r="E11" s="228">
        <v>0.90696885720508835</v>
      </c>
      <c r="F11" s="228">
        <v>0.83517333968814944</v>
      </c>
      <c r="G11" s="228">
        <v>0.73685191951843276</v>
      </c>
      <c r="H11" s="228">
        <v>0.67334925079498642</v>
      </c>
      <c r="I11" s="228">
        <v>2.9412879643331258</v>
      </c>
      <c r="J11" s="228">
        <v>4.011401542537282</v>
      </c>
      <c r="K11" s="228">
        <v>2.3634382057708971</v>
      </c>
      <c r="L11" s="228">
        <v>2.834923266317154</v>
      </c>
      <c r="M11" s="228">
        <v>2.3418405623758538</v>
      </c>
      <c r="N11" s="228">
        <v>2.5342156545690648</v>
      </c>
      <c r="O11" s="228">
        <v>1.9715008206895379</v>
      </c>
      <c r="P11" s="228">
        <v>1.882181658425458</v>
      </c>
      <c r="Q11" s="228">
        <v>1.470818129029573</v>
      </c>
      <c r="R11" s="228">
        <v>1.237214531606714</v>
      </c>
      <c r="S11" s="228">
        <v>1.063252239687783</v>
      </c>
      <c r="T11" s="228">
        <v>0.87865943570779381</v>
      </c>
      <c r="U11" s="228">
        <v>0.7250093455466039</v>
      </c>
      <c r="V11" s="228">
        <v>1.0392629777326781</v>
      </c>
      <c r="W11" s="228">
        <v>0.72282767484509358</v>
      </c>
      <c r="DA11" s="69" t="s">
        <v>2308</v>
      </c>
    </row>
    <row r="12" spans="1:105" ht="12" customHeight="1" x14ac:dyDescent="0.25">
      <c r="A12" s="37" t="s">
        <v>162</v>
      </c>
      <c r="B12" s="228">
        <v>0.70665068569579037</v>
      </c>
      <c r="C12" s="228">
        <v>0.58038849577243856</v>
      </c>
      <c r="D12" s="228">
        <v>0.5039471627733475</v>
      </c>
      <c r="E12" s="228">
        <v>0.44195241279705449</v>
      </c>
      <c r="F12" s="228">
        <v>0.37322668627258898</v>
      </c>
      <c r="G12" s="228">
        <v>0.23108923936038051</v>
      </c>
      <c r="H12" s="228">
        <v>0.23939512115096909</v>
      </c>
      <c r="I12" s="228">
        <v>0.78507404779557299</v>
      </c>
      <c r="J12" s="228">
        <v>0.9440144044816029</v>
      </c>
      <c r="K12" s="228">
        <v>0.76232721849862284</v>
      </c>
      <c r="L12" s="228">
        <v>1.274144368285095</v>
      </c>
      <c r="M12" s="228">
        <v>1.362195460768352</v>
      </c>
      <c r="N12" s="228">
        <v>1.6232434507043569</v>
      </c>
      <c r="O12" s="228">
        <v>1.2313402247837599</v>
      </c>
      <c r="P12" s="228">
        <v>0.94466806527395486</v>
      </c>
      <c r="Q12" s="228">
        <v>1.0189442055955831</v>
      </c>
      <c r="R12" s="228">
        <v>0.95157694949068727</v>
      </c>
      <c r="S12" s="228">
        <v>0.77278349041789585</v>
      </c>
      <c r="T12" s="228">
        <v>0.69147418367780655</v>
      </c>
      <c r="U12" s="228">
        <v>0.70822281359311734</v>
      </c>
      <c r="V12" s="228">
        <v>0.66475956596836128</v>
      </c>
      <c r="W12" s="228">
        <v>0.88061031126530287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15.949429838788831</v>
      </c>
      <c r="C16" s="263">
        <f t="shared" si="0"/>
        <v>12.76227325112777</v>
      </c>
      <c r="D16" s="263">
        <f t="shared" si="0"/>
        <v>10.5069234146635</v>
      </c>
      <c r="E16" s="263">
        <f t="shared" si="0"/>
        <v>9.0150790355125032</v>
      </c>
      <c r="F16" s="263">
        <f t="shared" si="0"/>
        <v>7.397082901173663</v>
      </c>
      <c r="G16" s="263">
        <f t="shared" si="0"/>
        <v>6.355836535420238</v>
      </c>
      <c r="H16" s="263">
        <f t="shared" si="0"/>
        <v>5.8261894189627919</v>
      </c>
      <c r="I16" s="263">
        <f t="shared" si="0"/>
        <v>20.035200300849748</v>
      </c>
      <c r="J16" s="263">
        <f t="shared" si="0"/>
        <v>24.955843995194929</v>
      </c>
      <c r="K16" s="263">
        <f t="shared" si="0"/>
        <v>22.6367065118285</v>
      </c>
      <c r="L16" s="263">
        <f t="shared" si="0"/>
        <v>31.37619997847117</v>
      </c>
      <c r="M16" s="263">
        <f t="shared" si="0"/>
        <v>29.174172642189379</v>
      </c>
      <c r="N16" s="263">
        <f t="shared" si="0"/>
        <v>27.617965764084492</v>
      </c>
      <c r="O16" s="263">
        <f t="shared" si="0"/>
        <v>22.952430838396399</v>
      </c>
      <c r="P16" s="263">
        <f t="shared" si="0"/>
        <v>21.535108009427269</v>
      </c>
      <c r="Q16" s="263">
        <f t="shared" si="0"/>
        <v>17.57812531380543</v>
      </c>
      <c r="R16" s="263">
        <f t="shared" si="0"/>
        <v>17.433976710703789</v>
      </c>
      <c r="S16" s="263">
        <f t="shared" si="0"/>
        <v>14.797650504394969</v>
      </c>
      <c r="T16" s="263">
        <f t="shared" si="0"/>
        <v>11.88810645730204</v>
      </c>
      <c r="U16" s="263">
        <f t="shared" si="0"/>
        <v>11.464169619384929</v>
      </c>
      <c r="V16" s="263">
        <f t="shared" si="0"/>
        <v>11.03142294220112</v>
      </c>
      <c r="W16" s="263">
        <f t="shared" si="0"/>
        <v>9.1074106943567195</v>
      </c>
      <c r="DA16" s="70"/>
    </row>
    <row r="17" spans="1:105" ht="12" customHeight="1" x14ac:dyDescent="0.25">
      <c r="A17" s="60" t="s">
        <v>2150</v>
      </c>
      <c r="B17" s="331">
        <v>15.949429838788831</v>
      </c>
      <c r="C17" s="331">
        <v>12.76227325112777</v>
      </c>
      <c r="D17" s="331">
        <v>10.5069234146635</v>
      </c>
      <c r="E17" s="331">
        <v>9.0150790355125032</v>
      </c>
      <c r="F17" s="331">
        <v>7.397082901173663</v>
      </c>
      <c r="G17" s="331">
        <v>6.355836535420238</v>
      </c>
      <c r="H17" s="331">
        <v>5.8261894189627919</v>
      </c>
      <c r="I17" s="331">
        <v>20.035200300849748</v>
      </c>
      <c r="J17" s="331">
        <v>24.955843995194929</v>
      </c>
      <c r="K17" s="331">
        <v>22.6367065118285</v>
      </c>
      <c r="L17" s="331">
        <v>31.37619997847117</v>
      </c>
      <c r="M17" s="331">
        <v>29.174172642189379</v>
      </c>
      <c r="N17" s="331">
        <v>27.617965764084492</v>
      </c>
      <c r="O17" s="331">
        <v>22.952430838396399</v>
      </c>
      <c r="P17" s="331">
        <v>21.535108009427269</v>
      </c>
      <c r="Q17" s="331">
        <v>17.57812531380543</v>
      </c>
      <c r="R17" s="331">
        <v>17.433976710703789</v>
      </c>
      <c r="S17" s="331">
        <v>14.797650504394969</v>
      </c>
      <c r="T17" s="331">
        <v>11.88810645730204</v>
      </c>
      <c r="U17" s="331">
        <v>11.464169619384929</v>
      </c>
      <c r="V17" s="331">
        <v>11.03142294220112</v>
      </c>
      <c r="W17" s="331">
        <v>9.1074106943567195</v>
      </c>
      <c r="DA17" s="72" t="s">
        <v>2313</v>
      </c>
    </row>
    <row r="18" spans="1:105" ht="12" customHeight="1" x14ac:dyDescent="0.25">
      <c r="A18" s="59" t="s">
        <v>30</v>
      </c>
      <c r="B18" s="232">
        <v>4.29341835059813</v>
      </c>
      <c r="C18" s="232">
        <v>3.7862929651541042</v>
      </c>
      <c r="D18" s="232">
        <v>2.7815871831810508</v>
      </c>
      <c r="E18" s="232">
        <v>1.708842328610682</v>
      </c>
      <c r="F18" s="232">
        <v>1.4523118447134049</v>
      </c>
      <c r="G18" s="232">
        <v>1.3465352509502411</v>
      </c>
      <c r="H18" s="232">
        <v>1.1768298237211361</v>
      </c>
      <c r="I18" s="232">
        <v>4.0804104288432157</v>
      </c>
      <c r="J18" s="232">
        <v>4.513947532918829</v>
      </c>
      <c r="K18" s="232">
        <v>8.2741395110530842</v>
      </c>
      <c r="L18" s="232">
        <v>11.93417158789236</v>
      </c>
      <c r="M18" s="232">
        <v>11.58548214068184</v>
      </c>
      <c r="N18" s="232">
        <v>9.683008416633097</v>
      </c>
      <c r="O18" s="232">
        <v>7.6100972508905107</v>
      </c>
      <c r="P18" s="232">
        <v>7.9029509752825868</v>
      </c>
      <c r="Q18" s="232">
        <v>3.7159412239336151</v>
      </c>
      <c r="R18" s="232">
        <v>4.6383476407576421</v>
      </c>
      <c r="S18" s="232">
        <v>3.0192601110346171</v>
      </c>
      <c r="T18" s="232">
        <v>3.2472518892608382</v>
      </c>
      <c r="U18" s="232">
        <v>3.5654805953949138</v>
      </c>
      <c r="V18" s="232">
        <v>1.504079782372185</v>
      </c>
      <c r="W18" s="232">
        <v>0.87074994662268901</v>
      </c>
      <c r="DA18" s="71" t="s">
        <v>2314</v>
      </c>
    </row>
    <row r="19" spans="1:105" ht="12" customHeight="1" x14ac:dyDescent="0.25">
      <c r="A19" s="59" t="s">
        <v>33</v>
      </c>
      <c r="B19" s="232">
        <v>0.75874854534571612</v>
      </c>
      <c r="C19" s="232">
        <v>0.67014466376268578</v>
      </c>
      <c r="D19" s="232">
        <v>0.51032370288858986</v>
      </c>
      <c r="E19" s="232">
        <v>0.47935269398649449</v>
      </c>
      <c r="F19" s="232">
        <v>0.29355124473461608</v>
      </c>
      <c r="G19" s="232">
        <v>0.26840627132538231</v>
      </c>
      <c r="H19" s="232">
        <v>0.37415048165363618</v>
      </c>
      <c r="I19" s="232">
        <v>1.621618832086315</v>
      </c>
      <c r="J19" s="232">
        <v>2.4711663047219909</v>
      </c>
      <c r="K19" s="232">
        <v>2.1341559304023909</v>
      </c>
      <c r="L19" s="232">
        <v>2.7181017746526082</v>
      </c>
      <c r="M19" s="232">
        <v>2.463496488093925</v>
      </c>
      <c r="N19" s="232">
        <v>1.9176057988686761</v>
      </c>
      <c r="O19" s="232">
        <v>1.848581215191289</v>
      </c>
      <c r="P19" s="232">
        <v>1.794789748978928</v>
      </c>
      <c r="Q19" s="232">
        <v>2.9532664552510899</v>
      </c>
      <c r="R19" s="232">
        <v>3.429022831912711</v>
      </c>
      <c r="S19" s="232">
        <v>4.2159130159089644</v>
      </c>
      <c r="T19" s="232">
        <v>2.5813697706144398</v>
      </c>
      <c r="U19" s="232">
        <v>2.1975793160233019</v>
      </c>
      <c r="V19" s="232">
        <v>2.7903976630660559</v>
      </c>
      <c r="W19" s="232">
        <v>2.1099292703974468</v>
      </c>
      <c r="DA19" s="71" t="s">
        <v>2315</v>
      </c>
    </row>
    <row r="20" spans="1:105" ht="12" customHeight="1" x14ac:dyDescent="0.25">
      <c r="A20" s="59" t="s">
        <v>160</v>
      </c>
      <c r="B20" s="232">
        <v>3.380290048596668</v>
      </c>
      <c r="C20" s="232">
        <v>2.1664287839861811</v>
      </c>
      <c r="D20" s="232">
        <v>2.0205034277927361</v>
      </c>
      <c r="E20" s="232">
        <v>2.245496484946186</v>
      </c>
      <c r="F20" s="232">
        <v>2.134639650356903</v>
      </c>
      <c r="G20" s="232">
        <v>1.881052884300574</v>
      </c>
      <c r="H20" s="232">
        <v>1.748322730217879</v>
      </c>
      <c r="I20" s="232">
        <v>7.3227742145833608</v>
      </c>
      <c r="J20" s="232">
        <v>9.4743337491079256</v>
      </c>
      <c r="K20" s="232">
        <v>5.7384985110794</v>
      </c>
      <c r="L20" s="232">
        <v>6.2390401727435449</v>
      </c>
      <c r="M20" s="232">
        <v>5.1597159923449114</v>
      </c>
      <c r="N20" s="232">
        <v>5.7865554017526426</v>
      </c>
      <c r="O20" s="232">
        <v>4.6546021616607467</v>
      </c>
      <c r="P20" s="232">
        <v>4.5260178434251586</v>
      </c>
      <c r="Q20" s="232">
        <v>3.6464186962949432</v>
      </c>
      <c r="R20" s="232">
        <v>3.0604013489671411</v>
      </c>
      <c r="S20" s="232">
        <v>2.6809183371551191</v>
      </c>
      <c r="T20" s="232">
        <v>2.3205356446493801</v>
      </c>
      <c r="U20" s="232">
        <v>1.910445737926493</v>
      </c>
      <c r="V20" s="232">
        <v>2.7730259831265531</v>
      </c>
      <c r="W20" s="232">
        <v>1.9983947712053161</v>
      </c>
      <c r="DA20" s="71" t="s">
        <v>2316</v>
      </c>
    </row>
    <row r="21" spans="1:105" ht="12" customHeight="1" x14ac:dyDescent="0.25">
      <c r="A21" s="59" t="s">
        <v>70</v>
      </c>
      <c r="B21" s="232">
        <v>5.9140179919737008</v>
      </c>
      <c r="C21" s="232">
        <v>4.8055343982602849</v>
      </c>
      <c r="D21" s="232">
        <v>3.9909353096145321</v>
      </c>
      <c r="E21" s="232">
        <v>3.4871905425208678</v>
      </c>
      <c r="F21" s="232">
        <v>2.5626410864142248</v>
      </c>
      <c r="G21" s="232">
        <v>2.2699120917291751</v>
      </c>
      <c r="H21" s="232">
        <v>1.905307119240337</v>
      </c>
      <c r="I21" s="232">
        <v>5.0558381206302787</v>
      </c>
      <c r="J21" s="232">
        <v>6.2667748068233999</v>
      </c>
      <c r="K21" s="232">
        <v>4.638959317686548</v>
      </c>
      <c r="L21" s="232">
        <v>7.6807760130852749</v>
      </c>
      <c r="M21" s="232">
        <v>6.964188430074735</v>
      </c>
      <c r="N21" s="232">
        <v>6.5243285693380813</v>
      </c>
      <c r="O21" s="232">
        <v>5.9320254395803289</v>
      </c>
      <c r="P21" s="232">
        <v>5.0397384628510267</v>
      </c>
      <c r="Q21" s="232">
        <v>4.7363557473817242</v>
      </c>
      <c r="R21" s="232">
        <v>3.9523630083979628</v>
      </c>
      <c r="S21" s="232">
        <v>2.9330379342222899</v>
      </c>
      <c r="T21" s="232">
        <v>1.912768922564948</v>
      </c>
      <c r="U21" s="232">
        <v>1.9244518114766589</v>
      </c>
      <c r="V21" s="232">
        <v>2.190166778805084</v>
      </c>
      <c r="W21" s="232">
        <v>1.693721786497477</v>
      </c>
      <c r="DA21" s="71" t="s">
        <v>2317</v>
      </c>
    </row>
    <row r="22" spans="1:105" ht="12" customHeight="1" x14ac:dyDescent="0.25">
      <c r="A22" s="59" t="s">
        <v>162</v>
      </c>
      <c r="B22" s="232">
        <v>1.602954902274621</v>
      </c>
      <c r="C22" s="232">
        <v>1.3338724399645121</v>
      </c>
      <c r="D22" s="232">
        <v>1.2035737911865869</v>
      </c>
      <c r="E22" s="232">
        <v>1.094196985448272</v>
      </c>
      <c r="F22" s="232">
        <v>0.95393907495451402</v>
      </c>
      <c r="G22" s="232">
        <v>0.58993003711486647</v>
      </c>
      <c r="H22" s="232">
        <v>0.6215792641298038</v>
      </c>
      <c r="I22" s="232">
        <v>1.9545587047065791</v>
      </c>
      <c r="J22" s="232">
        <v>2.2296216016227808</v>
      </c>
      <c r="K22" s="232">
        <v>1.850953241607072</v>
      </c>
      <c r="L22" s="232">
        <v>2.804110430097376</v>
      </c>
      <c r="M22" s="232">
        <v>3.0012895909939679</v>
      </c>
      <c r="N22" s="232">
        <v>3.7064675774919942</v>
      </c>
      <c r="O22" s="232">
        <v>2.907124771073518</v>
      </c>
      <c r="P22" s="232">
        <v>2.2716109788895662</v>
      </c>
      <c r="Q22" s="232">
        <v>2.5261431909440568</v>
      </c>
      <c r="R22" s="232">
        <v>2.3538418806683321</v>
      </c>
      <c r="S22" s="232">
        <v>1.9485211060739791</v>
      </c>
      <c r="T22" s="232">
        <v>1.826180230212431</v>
      </c>
      <c r="U22" s="232">
        <v>1.866212158563558</v>
      </c>
      <c r="V22" s="232">
        <v>1.7737527348312421</v>
      </c>
      <c r="W22" s="232">
        <v>2.4346149196337912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13.29119153232403</v>
      </c>
      <c r="C25" s="263">
        <f t="shared" si="1"/>
        <v>10.63522770927314</v>
      </c>
      <c r="D25" s="263">
        <f t="shared" si="1"/>
        <v>8.7557695122195813</v>
      </c>
      <c r="E25" s="263">
        <f t="shared" si="1"/>
        <v>7.5125658629270831</v>
      </c>
      <c r="F25" s="263">
        <f t="shared" si="1"/>
        <v>6.1642357509780528</v>
      </c>
      <c r="G25" s="263">
        <f t="shared" si="1"/>
        <v>5.2965304461835316</v>
      </c>
      <c r="H25" s="263">
        <f t="shared" si="1"/>
        <v>4.8551578491356597</v>
      </c>
      <c r="I25" s="263">
        <f t="shared" si="1"/>
        <v>16.696000250708121</v>
      </c>
      <c r="J25" s="263">
        <f t="shared" si="1"/>
        <v>20.79653666266244</v>
      </c>
      <c r="K25" s="263">
        <f t="shared" si="1"/>
        <v>18.863922093190411</v>
      </c>
      <c r="L25" s="263">
        <f t="shared" si="1"/>
        <v>26.146833315392641</v>
      </c>
      <c r="M25" s="263">
        <f t="shared" si="1"/>
        <v>24.311810535157822</v>
      </c>
      <c r="N25" s="263">
        <f t="shared" si="1"/>
        <v>23.01497147007041</v>
      </c>
      <c r="O25" s="263">
        <f t="shared" si="1"/>
        <v>19.127025698663662</v>
      </c>
      <c r="P25" s="263">
        <f t="shared" si="1"/>
        <v>17.945923341189388</v>
      </c>
      <c r="Q25" s="263">
        <f t="shared" si="1"/>
        <v>14.64843776150453</v>
      </c>
      <c r="R25" s="263">
        <f t="shared" si="1"/>
        <v>14.52831392558649</v>
      </c>
      <c r="S25" s="263">
        <f t="shared" si="1"/>
        <v>12.33137542032914</v>
      </c>
      <c r="T25" s="263">
        <f t="shared" si="1"/>
        <v>9.9067553810850342</v>
      </c>
      <c r="U25" s="263">
        <f t="shared" si="1"/>
        <v>9.5534746828207755</v>
      </c>
      <c r="V25" s="263">
        <f t="shared" si="1"/>
        <v>9.1928524518342716</v>
      </c>
      <c r="W25" s="263">
        <f t="shared" si="1"/>
        <v>7.5895089119639358</v>
      </c>
      <c r="DA25" s="70"/>
    </row>
    <row r="26" spans="1:105" ht="12" customHeight="1" x14ac:dyDescent="0.25">
      <c r="A26" s="60" t="s">
        <v>2162</v>
      </c>
      <c r="B26" s="331">
        <v>13.29119153232403</v>
      </c>
      <c r="C26" s="331">
        <v>10.63522770927314</v>
      </c>
      <c r="D26" s="331">
        <v>8.7557695122195813</v>
      </c>
      <c r="E26" s="331">
        <v>7.5125658629270831</v>
      </c>
      <c r="F26" s="331">
        <v>6.1642357509780528</v>
      </c>
      <c r="G26" s="331">
        <v>5.2965304461835316</v>
      </c>
      <c r="H26" s="331">
        <v>4.8551578491356597</v>
      </c>
      <c r="I26" s="331">
        <v>16.696000250708121</v>
      </c>
      <c r="J26" s="331">
        <v>20.79653666266244</v>
      </c>
      <c r="K26" s="331">
        <v>18.863922093190411</v>
      </c>
      <c r="L26" s="331">
        <v>26.146833315392641</v>
      </c>
      <c r="M26" s="331">
        <v>24.311810535157822</v>
      </c>
      <c r="N26" s="331">
        <v>23.01497147007041</v>
      </c>
      <c r="O26" s="331">
        <v>19.127025698663662</v>
      </c>
      <c r="P26" s="331">
        <v>17.945923341189388</v>
      </c>
      <c r="Q26" s="331">
        <v>14.64843776150453</v>
      </c>
      <c r="R26" s="331">
        <v>14.52831392558649</v>
      </c>
      <c r="S26" s="331">
        <v>12.33137542032914</v>
      </c>
      <c r="T26" s="331">
        <v>9.9067553810850342</v>
      </c>
      <c r="U26" s="331">
        <v>9.5534746828207755</v>
      </c>
      <c r="V26" s="331">
        <v>9.1928524518342716</v>
      </c>
      <c r="W26" s="331">
        <v>7.5895089119639358</v>
      </c>
      <c r="DA26" s="72" t="s">
        <v>2321</v>
      </c>
    </row>
    <row r="27" spans="1:105" ht="12" customHeight="1" x14ac:dyDescent="0.25">
      <c r="A27" s="59" t="s">
        <v>30</v>
      </c>
      <c r="B27" s="232">
        <v>3.5778486254984418</v>
      </c>
      <c r="C27" s="232">
        <v>3.1552441376284199</v>
      </c>
      <c r="D27" s="232">
        <v>2.3179893193175429</v>
      </c>
      <c r="E27" s="232">
        <v>1.424035273842235</v>
      </c>
      <c r="F27" s="232">
        <v>1.210259870594504</v>
      </c>
      <c r="G27" s="232">
        <v>1.1221127091251999</v>
      </c>
      <c r="H27" s="232">
        <v>0.98069151976761326</v>
      </c>
      <c r="I27" s="232">
        <v>3.400342024036012</v>
      </c>
      <c r="J27" s="232">
        <v>3.761622944099023</v>
      </c>
      <c r="K27" s="232">
        <v>6.8951162592109014</v>
      </c>
      <c r="L27" s="232">
        <v>9.9451429899103001</v>
      </c>
      <c r="M27" s="232">
        <v>9.6545684505682026</v>
      </c>
      <c r="N27" s="232">
        <v>8.069173680527582</v>
      </c>
      <c r="O27" s="232">
        <v>6.3417477090754257</v>
      </c>
      <c r="P27" s="232">
        <v>6.5857924794021567</v>
      </c>
      <c r="Q27" s="232">
        <v>3.096617686611348</v>
      </c>
      <c r="R27" s="232">
        <v>3.8652897006313678</v>
      </c>
      <c r="S27" s="232">
        <v>2.5160500925288471</v>
      </c>
      <c r="T27" s="232">
        <v>2.7060432410506992</v>
      </c>
      <c r="U27" s="232">
        <v>2.971233829495763</v>
      </c>
      <c r="V27" s="232">
        <v>1.253399818643488</v>
      </c>
      <c r="W27" s="232">
        <v>0.72562495551890793</v>
      </c>
      <c r="DA27" s="71" t="s">
        <v>2322</v>
      </c>
    </row>
    <row r="28" spans="1:105" ht="12" customHeight="1" x14ac:dyDescent="0.25">
      <c r="A28" s="59" t="s">
        <v>33</v>
      </c>
      <c r="B28" s="232">
        <v>0.6322904544547634</v>
      </c>
      <c r="C28" s="232">
        <v>0.55845388646890493</v>
      </c>
      <c r="D28" s="232">
        <v>0.42526975240715831</v>
      </c>
      <c r="E28" s="232">
        <v>0.39946057832207871</v>
      </c>
      <c r="F28" s="232">
        <v>0.2446260372788468</v>
      </c>
      <c r="G28" s="232">
        <v>0.22367189277115199</v>
      </c>
      <c r="H28" s="232">
        <v>0.31179206804469678</v>
      </c>
      <c r="I28" s="232">
        <v>1.3513490267385959</v>
      </c>
      <c r="J28" s="232">
        <v>2.059305253934991</v>
      </c>
      <c r="K28" s="232">
        <v>1.7784632753353249</v>
      </c>
      <c r="L28" s="232">
        <v>2.2650848122105072</v>
      </c>
      <c r="M28" s="232">
        <v>2.05291374007827</v>
      </c>
      <c r="N28" s="232">
        <v>1.598004832390564</v>
      </c>
      <c r="O28" s="232">
        <v>1.5404843459927411</v>
      </c>
      <c r="P28" s="232">
        <v>1.495658124149106</v>
      </c>
      <c r="Q28" s="232">
        <v>2.4610553793759098</v>
      </c>
      <c r="R28" s="232">
        <v>2.8575190265939261</v>
      </c>
      <c r="S28" s="232">
        <v>3.513260846590804</v>
      </c>
      <c r="T28" s="232">
        <v>2.1511414755120342</v>
      </c>
      <c r="U28" s="232">
        <v>1.831316096686086</v>
      </c>
      <c r="V28" s="232">
        <v>2.3253313858883811</v>
      </c>
      <c r="W28" s="232">
        <v>1.7582743919978729</v>
      </c>
      <c r="DA28" s="71" t="s">
        <v>2323</v>
      </c>
    </row>
    <row r="29" spans="1:105" ht="12" customHeight="1" x14ac:dyDescent="0.25">
      <c r="A29" s="59" t="s">
        <v>160</v>
      </c>
      <c r="B29" s="232">
        <v>2.816908373830556</v>
      </c>
      <c r="C29" s="232">
        <v>1.805357319988484</v>
      </c>
      <c r="D29" s="232">
        <v>1.683752856493947</v>
      </c>
      <c r="E29" s="232">
        <v>1.8712470707884881</v>
      </c>
      <c r="F29" s="232">
        <v>1.778866375297419</v>
      </c>
      <c r="G29" s="232">
        <v>1.5675440702504779</v>
      </c>
      <c r="H29" s="232">
        <v>1.456935608514899</v>
      </c>
      <c r="I29" s="232">
        <v>6.1023118454861338</v>
      </c>
      <c r="J29" s="232">
        <v>7.8952781242566044</v>
      </c>
      <c r="K29" s="232">
        <v>4.7820820925661662</v>
      </c>
      <c r="L29" s="232">
        <v>5.1992001439529547</v>
      </c>
      <c r="M29" s="232">
        <v>4.2997633269540936</v>
      </c>
      <c r="N29" s="232">
        <v>4.8221295014605356</v>
      </c>
      <c r="O29" s="232">
        <v>3.8788351347172889</v>
      </c>
      <c r="P29" s="232">
        <v>3.771681536187633</v>
      </c>
      <c r="Q29" s="232">
        <v>3.0386822469124541</v>
      </c>
      <c r="R29" s="232">
        <v>2.550334457472617</v>
      </c>
      <c r="S29" s="232">
        <v>2.2340986142959331</v>
      </c>
      <c r="T29" s="232">
        <v>1.9337797038744839</v>
      </c>
      <c r="U29" s="232">
        <v>1.592038114938745</v>
      </c>
      <c r="V29" s="232">
        <v>2.310854985938795</v>
      </c>
      <c r="W29" s="232">
        <v>1.6653289760044301</v>
      </c>
      <c r="DA29" s="71" t="s">
        <v>2324</v>
      </c>
    </row>
    <row r="30" spans="1:105" ht="12" customHeight="1" x14ac:dyDescent="0.25">
      <c r="A30" s="59" t="s">
        <v>70</v>
      </c>
      <c r="B30" s="232">
        <v>4.928348326644751</v>
      </c>
      <c r="C30" s="232">
        <v>4.0046119985502386</v>
      </c>
      <c r="D30" s="232">
        <v>3.3257794246787769</v>
      </c>
      <c r="E30" s="232">
        <v>2.9059921187673892</v>
      </c>
      <c r="F30" s="232">
        <v>2.1355342386785212</v>
      </c>
      <c r="G30" s="232">
        <v>1.891593409774313</v>
      </c>
      <c r="H30" s="232">
        <v>1.587755932700281</v>
      </c>
      <c r="I30" s="232">
        <v>4.2131984338585653</v>
      </c>
      <c r="J30" s="232">
        <v>5.2223123390195001</v>
      </c>
      <c r="K30" s="232">
        <v>3.8657994314054571</v>
      </c>
      <c r="L30" s="232">
        <v>6.4006466775710624</v>
      </c>
      <c r="M30" s="232">
        <v>5.8034903583956146</v>
      </c>
      <c r="N30" s="232">
        <v>5.4369404744484022</v>
      </c>
      <c r="O30" s="232">
        <v>4.9433545329836077</v>
      </c>
      <c r="P30" s="232">
        <v>4.1997820523758556</v>
      </c>
      <c r="Q30" s="232">
        <v>3.9469631228181048</v>
      </c>
      <c r="R30" s="232">
        <v>3.2936358403316359</v>
      </c>
      <c r="S30" s="232">
        <v>2.444198278518575</v>
      </c>
      <c r="T30" s="232">
        <v>1.5939741021374569</v>
      </c>
      <c r="U30" s="232">
        <v>1.6037098428972161</v>
      </c>
      <c r="V30" s="232">
        <v>1.825138982337571</v>
      </c>
      <c r="W30" s="232">
        <v>1.4114348220812309</v>
      </c>
      <c r="DA30" s="71" t="s">
        <v>2325</v>
      </c>
    </row>
    <row r="31" spans="1:105" ht="12" customHeight="1" x14ac:dyDescent="0.25">
      <c r="A31" s="59" t="s">
        <v>162</v>
      </c>
      <c r="B31" s="232">
        <v>1.335795751895517</v>
      </c>
      <c r="C31" s="232">
        <v>1.111560366637093</v>
      </c>
      <c r="D31" s="232">
        <v>1.0029781593221569</v>
      </c>
      <c r="E31" s="232">
        <v>0.91183082120689285</v>
      </c>
      <c r="F31" s="232">
        <v>0.79494922912876165</v>
      </c>
      <c r="G31" s="232">
        <v>0.4916083642623888</v>
      </c>
      <c r="H31" s="232">
        <v>0.5179827201081697</v>
      </c>
      <c r="I31" s="232">
        <v>1.628798920588816</v>
      </c>
      <c r="J31" s="232">
        <v>1.8580180013523171</v>
      </c>
      <c r="K31" s="232">
        <v>1.54246103467256</v>
      </c>
      <c r="L31" s="232">
        <v>2.3367586917478138</v>
      </c>
      <c r="M31" s="232">
        <v>2.50107465916164</v>
      </c>
      <c r="N31" s="232">
        <v>3.088722981243329</v>
      </c>
      <c r="O31" s="232">
        <v>2.422603975894599</v>
      </c>
      <c r="P31" s="232">
        <v>1.893009149074639</v>
      </c>
      <c r="Q31" s="232">
        <v>2.1051193257867151</v>
      </c>
      <c r="R31" s="232">
        <v>1.9615349005569429</v>
      </c>
      <c r="S31" s="232">
        <v>1.6237675883949829</v>
      </c>
      <c r="T31" s="232">
        <v>1.5218168585103591</v>
      </c>
      <c r="U31" s="232">
        <v>1.5551767988029661</v>
      </c>
      <c r="V31" s="232">
        <v>1.4781272790260349</v>
      </c>
      <c r="W31" s="232">
        <v>2.0288457663614921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339.54296886716088</v>
      </c>
      <c r="C34" s="263">
        <v>310.30921902655268</v>
      </c>
      <c r="D34" s="263">
        <v>289.76710272627298</v>
      </c>
      <c r="E34" s="263">
        <v>265.41126373708681</v>
      </c>
      <c r="F34" s="263">
        <v>237.86973784220399</v>
      </c>
      <c r="G34" s="263">
        <v>224.55224388704499</v>
      </c>
      <c r="H34" s="263">
        <v>221.7260347889378</v>
      </c>
      <c r="I34" s="263">
        <v>161.48198090829379</v>
      </c>
      <c r="J34" s="263">
        <v>165.2910592207493</v>
      </c>
      <c r="K34" s="263">
        <v>171.4864989375339</v>
      </c>
      <c r="L34" s="263">
        <v>207.58455013823959</v>
      </c>
      <c r="M34" s="263">
        <v>222.17790472903701</v>
      </c>
      <c r="N34" s="263">
        <v>219.09142376441139</v>
      </c>
      <c r="O34" s="263">
        <v>186.31356147538401</v>
      </c>
      <c r="P34" s="263">
        <v>178.2945024138007</v>
      </c>
      <c r="Q34" s="263">
        <v>123.6755568952474</v>
      </c>
      <c r="R34" s="263">
        <v>108.3088200322377</v>
      </c>
      <c r="S34" s="263">
        <v>125.11903950236059</v>
      </c>
      <c r="T34" s="263">
        <v>102.4826328154067</v>
      </c>
      <c r="U34" s="263">
        <v>97.627762684993172</v>
      </c>
      <c r="V34" s="263">
        <v>104.8159846723927</v>
      </c>
      <c r="W34" s="263">
        <v>88.343077105687001</v>
      </c>
      <c r="DA34" s="70" t="s">
        <v>2329</v>
      </c>
    </row>
    <row r="35" spans="1:105" ht="12" customHeight="1" x14ac:dyDescent="0.25">
      <c r="A35" s="64" t="s">
        <v>30</v>
      </c>
      <c r="B35" s="231">
        <v>91.401387264984535</v>
      </c>
      <c r="C35" s="231">
        <v>92.062095043990368</v>
      </c>
      <c r="D35" s="231">
        <v>76.712509194274162</v>
      </c>
      <c r="E35" s="231">
        <v>50.309708897433261</v>
      </c>
      <c r="F35" s="231">
        <v>46.702334201539422</v>
      </c>
      <c r="G35" s="231">
        <v>47.573204626775308</v>
      </c>
      <c r="H35" s="231">
        <v>44.786358916820951</v>
      </c>
      <c r="I35" s="231">
        <v>32.887755004900903</v>
      </c>
      <c r="J35" s="231">
        <v>29.897412771401381</v>
      </c>
      <c r="K35" s="231">
        <v>62.681521966536238</v>
      </c>
      <c r="L35" s="231">
        <v>78.95633129713076</v>
      </c>
      <c r="M35" s="231">
        <v>88.230030680287328</v>
      </c>
      <c r="N35" s="231">
        <v>76.814640094954441</v>
      </c>
      <c r="O35" s="231">
        <v>61.774037441626433</v>
      </c>
      <c r="P35" s="231">
        <v>65.43049197254264</v>
      </c>
      <c r="Q35" s="231">
        <v>26.144488792502859</v>
      </c>
      <c r="R35" s="231">
        <v>28.815798495436539</v>
      </c>
      <c r="S35" s="231">
        <v>25.528844933068491</v>
      </c>
      <c r="T35" s="231">
        <v>27.993265724992419</v>
      </c>
      <c r="U35" s="231">
        <v>30.363288836600319</v>
      </c>
      <c r="V35" s="231">
        <v>14.29113943334333</v>
      </c>
      <c r="W35" s="231">
        <v>8.4463885791300051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16.152786420225279</v>
      </c>
      <c r="C37" s="231">
        <v>16.294281054406561</v>
      </c>
      <c r="D37" s="231">
        <v>14.074055268376201</v>
      </c>
      <c r="E37" s="231">
        <v>14.1125334326589</v>
      </c>
      <c r="F37" s="231">
        <v>9.4397965469870115</v>
      </c>
      <c r="G37" s="231">
        <v>9.482816331663976</v>
      </c>
      <c r="H37" s="231">
        <v>14.238964226158091</v>
      </c>
      <c r="I37" s="231">
        <v>13.07010747840568</v>
      </c>
      <c r="J37" s="231">
        <v>16.367376559044409</v>
      </c>
      <c r="K37" s="231">
        <v>16.167498946909269</v>
      </c>
      <c r="L37" s="231">
        <v>17.982927649248921</v>
      </c>
      <c r="M37" s="231">
        <v>18.76092579367743</v>
      </c>
      <c r="N37" s="231">
        <v>15.212234973489061</v>
      </c>
      <c r="O37" s="231">
        <v>15.005632837050969</v>
      </c>
      <c r="P37" s="231">
        <v>14.85950964775768</v>
      </c>
      <c r="Q37" s="231">
        <v>20.778488433369841</v>
      </c>
      <c r="R37" s="231">
        <v>21.302851492284429</v>
      </c>
      <c r="S37" s="231">
        <v>35.646941858733783</v>
      </c>
      <c r="T37" s="231">
        <v>22.25296108449453</v>
      </c>
      <c r="U37" s="231">
        <v>18.714373484442849</v>
      </c>
      <c r="V37" s="231">
        <v>26.513196005106959</v>
      </c>
      <c r="W37" s="231">
        <v>20.466590393004491</v>
      </c>
      <c r="DA37" s="73" t="s">
        <v>2332</v>
      </c>
    </row>
    <row r="38" spans="1:105" ht="12" customHeight="1" x14ac:dyDescent="0.25">
      <c r="A38" s="64" t="s">
        <v>160</v>
      </c>
      <c r="B38" s="231">
        <v>71.962053210285177</v>
      </c>
      <c r="C38" s="231">
        <v>52.675789869644888</v>
      </c>
      <c r="D38" s="231">
        <v>55.722822106318297</v>
      </c>
      <c r="E38" s="231">
        <v>66.109244016502643</v>
      </c>
      <c r="F38" s="231">
        <v>68.644110225857531</v>
      </c>
      <c r="G38" s="231">
        <v>66.457757949868963</v>
      </c>
      <c r="H38" s="231">
        <v>66.535541264909895</v>
      </c>
      <c r="I38" s="231">
        <v>59.02092657715751</v>
      </c>
      <c r="J38" s="231">
        <v>62.751741079262587</v>
      </c>
      <c r="K38" s="231">
        <v>43.472535119410708</v>
      </c>
      <c r="L38" s="231">
        <v>41.277412447716053</v>
      </c>
      <c r="M38" s="231">
        <v>39.294169614883927</v>
      </c>
      <c r="N38" s="231">
        <v>45.904346195921143</v>
      </c>
      <c r="O38" s="231">
        <v>37.783166066197118</v>
      </c>
      <c r="P38" s="231">
        <v>37.472024702927591</v>
      </c>
      <c r="Q38" s="231">
        <v>25.655344633556339</v>
      </c>
      <c r="R38" s="231">
        <v>19.012785460943679</v>
      </c>
      <c r="S38" s="231">
        <v>22.668053095962019</v>
      </c>
      <c r="T38" s="231">
        <v>20.00441392914955</v>
      </c>
      <c r="U38" s="231">
        <v>16.269171629270701</v>
      </c>
      <c r="V38" s="231">
        <v>26.348137540046491</v>
      </c>
      <c r="W38" s="231">
        <v>19.384691136152028</v>
      </c>
      <c r="DA38" s="73" t="s">
        <v>2333</v>
      </c>
    </row>
    <row r="39" spans="1:105" ht="12" customHeight="1" x14ac:dyDescent="0.25">
      <c r="A39" s="64" t="s">
        <v>70</v>
      </c>
      <c r="B39" s="231">
        <v>125.90188158607199</v>
      </c>
      <c r="C39" s="231">
        <v>116.8445148279215</v>
      </c>
      <c r="D39" s="231">
        <v>110.06473695440199</v>
      </c>
      <c r="E39" s="231">
        <v>102.665727625522</v>
      </c>
      <c r="F39" s="231">
        <v>82.40745325597122</v>
      </c>
      <c r="G39" s="231">
        <v>80.196186730661509</v>
      </c>
      <c r="H39" s="231">
        <v>72.509862317435875</v>
      </c>
      <c r="I39" s="231">
        <v>40.749617803242813</v>
      </c>
      <c r="J39" s="231">
        <v>41.506985134110913</v>
      </c>
      <c r="K39" s="231">
        <v>35.142872559134439</v>
      </c>
      <c r="L39" s="231">
        <v>50.815918896580712</v>
      </c>
      <c r="M39" s="231">
        <v>53.036252733167139</v>
      </c>
      <c r="N39" s="231">
        <v>51.757050014957542</v>
      </c>
      <c r="O39" s="231">
        <v>48.152493920683533</v>
      </c>
      <c r="P39" s="231">
        <v>41.725245173433173</v>
      </c>
      <c r="Q39" s="231">
        <v>33.32388546868475</v>
      </c>
      <c r="R39" s="231">
        <v>24.554109534620789</v>
      </c>
      <c r="S39" s="231">
        <v>24.79980785090758</v>
      </c>
      <c r="T39" s="231">
        <v>16.489219360206832</v>
      </c>
      <c r="U39" s="231">
        <v>16.388446000647061</v>
      </c>
      <c r="V39" s="231">
        <v>20.810052222638468</v>
      </c>
      <c r="W39" s="231">
        <v>16.42932326230153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34.124860385593912</v>
      </c>
      <c r="C41" s="231">
        <v>32.432538230589408</v>
      </c>
      <c r="D41" s="231">
        <v>33.192979202902407</v>
      </c>
      <c r="E41" s="231">
        <v>32.214049764969893</v>
      </c>
      <c r="F41" s="231">
        <v>30.676043611848861</v>
      </c>
      <c r="G41" s="231">
        <v>20.84227824807521</v>
      </c>
      <c r="H41" s="231">
        <v>23.655308063612999</v>
      </c>
      <c r="I41" s="231">
        <v>15.75357404458695</v>
      </c>
      <c r="J41" s="231">
        <v>14.767543676930019</v>
      </c>
      <c r="K41" s="231">
        <v>14.02207034554325</v>
      </c>
      <c r="L41" s="231">
        <v>18.551959847563179</v>
      </c>
      <c r="M41" s="231">
        <v>22.856525907021108</v>
      </c>
      <c r="N41" s="231">
        <v>29.403152485089208</v>
      </c>
      <c r="O41" s="231">
        <v>23.598231209825961</v>
      </c>
      <c r="P41" s="231">
        <v>18.807230917139641</v>
      </c>
      <c r="Q41" s="231">
        <v>17.773349567133579</v>
      </c>
      <c r="R41" s="231">
        <v>14.62327504895231</v>
      </c>
      <c r="S41" s="231">
        <v>16.475391763688759</v>
      </c>
      <c r="T41" s="231">
        <v>15.742772716563371</v>
      </c>
      <c r="U41" s="231">
        <v>15.892482734032241</v>
      </c>
      <c r="V41" s="231">
        <v>16.85345947125743</v>
      </c>
      <c r="W41" s="231">
        <v>23.61608373509895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55.552374633776196</v>
      </c>
      <c r="C45" s="263">
        <f t="shared" si="2"/>
        <v>50.690806014715001</v>
      </c>
      <c r="D45" s="263">
        <f t="shared" si="2"/>
        <v>47.149792984800925</v>
      </c>
      <c r="E45" s="263">
        <f t="shared" si="2"/>
        <v>43.403305246137734</v>
      </c>
      <c r="F45" s="263">
        <f t="shared" si="2"/>
        <v>39.166783895935559</v>
      </c>
      <c r="G45" s="263">
        <f t="shared" si="2"/>
        <v>36.865286851161002</v>
      </c>
      <c r="H45" s="263">
        <f t="shared" si="2"/>
        <v>36.945192942060899</v>
      </c>
      <c r="I45" s="263">
        <f t="shared" si="2"/>
        <v>51.711629186696328</v>
      </c>
      <c r="J45" s="263">
        <f t="shared" si="2"/>
        <v>51.668725692564934</v>
      </c>
      <c r="K45" s="263">
        <f t="shared" si="2"/>
        <v>62.970505939568866</v>
      </c>
      <c r="L45" s="263">
        <f t="shared" si="2"/>
        <v>68.581814604802929</v>
      </c>
      <c r="M45" s="263">
        <f t="shared" si="2"/>
        <v>66.548110217540469</v>
      </c>
      <c r="N45" s="263">
        <f t="shared" si="2"/>
        <v>63.181533663383888</v>
      </c>
      <c r="O45" s="263">
        <f t="shared" si="2"/>
        <v>59.266322034231806</v>
      </c>
      <c r="P45" s="263">
        <f t="shared" si="2"/>
        <v>60.233615730176403</v>
      </c>
      <c r="Q45" s="263">
        <f t="shared" si="2"/>
        <v>51.084514442270326</v>
      </c>
      <c r="R45" s="263">
        <f t="shared" si="2"/>
        <v>51.352825523733934</v>
      </c>
      <c r="S45" s="263">
        <f t="shared" si="2"/>
        <v>51.137045371326558</v>
      </c>
      <c r="T45" s="263">
        <f t="shared" si="2"/>
        <v>49.237524912309418</v>
      </c>
      <c r="U45" s="263">
        <f t="shared" si="2"/>
        <v>47.674333051324673</v>
      </c>
      <c r="V45" s="263">
        <f t="shared" si="2"/>
        <v>46.780671088518815</v>
      </c>
      <c r="W45" s="263">
        <f t="shared" si="2"/>
        <v>45.084797951093257</v>
      </c>
      <c r="DA45" s="70"/>
    </row>
    <row r="46" spans="1:105" ht="12" customHeight="1" x14ac:dyDescent="0.25">
      <c r="A46" s="165" t="s">
        <v>2186</v>
      </c>
      <c r="B46" s="348">
        <v>31.013324011957799</v>
      </c>
      <c r="C46" s="348">
        <v>28.264502623674669</v>
      </c>
      <c r="D46" s="348">
        <v>26.208085294427441</v>
      </c>
      <c r="E46" s="348">
        <v>24.221814143039019</v>
      </c>
      <c r="F46" s="348">
        <v>21.975741602280639</v>
      </c>
      <c r="G46" s="348">
        <v>20.636710838023479</v>
      </c>
      <c r="H46" s="348">
        <v>20.920869393221729</v>
      </c>
      <c r="I46" s="348">
        <v>40.041193137789577</v>
      </c>
      <c r="J46" s="348">
        <v>39.723004409969882</v>
      </c>
      <c r="K46" s="348">
        <v>50.577035114870718</v>
      </c>
      <c r="L46" s="348">
        <v>53.579507824177021</v>
      </c>
      <c r="M46" s="348">
        <v>50.491129655152868</v>
      </c>
      <c r="N46" s="348">
        <v>47.347615627918628</v>
      </c>
      <c r="O46" s="348">
        <v>45.801287161533843</v>
      </c>
      <c r="P46" s="348">
        <v>47.348124874861782</v>
      </c>
      <c r="Q46" s="348">
        <v>42.146379862545338</v>
      </c>
      <c r="R46" s="348">
        <v>43.525257700940031</v>
      </c>
      <c r="S46" s="348">
        <v>42.094589112122101</v>
      </c>
      <c r="T46" s="348">
        <v>41.831020448662677</v>
      </c>
      <c r="U46" s="348">
        <v>40.618694059255937</v>
      </c>
      <c r="V46" s="348">
        <v>39.205533360198309</v>
      </c>
      <c r="W46" s="348">
        <v>38.700170849503102</v>
      </c>
      <c r="DA46" s="167" t="s">
        <v>2340</v>
      </c>
    </row>
    <row r="47" spans="1:105" ht="12" customHeight="1" x14ac:dyDescent="0.25">
      <c r="A47" s="59" t="s">
        <v>30</v>
      </c>
      <c r="B47" s="232">
        <v>8.348459836611724</v>
      </c>
      <c r="C47" s="232">
        <v>8.385472191495527</v>
      </c>
      <c r="D47" s="232">
        <v>6.9382892854206553</v>
      </c>
      <c r="E47" s="232">
        <v>4.5913364841634881</v>
      </c>
      <c r="F47" s="232">
        <v>4.3146237850449678</v>
      </c>
      <c r="G47" s="232">
        <v>4.3720536946169561</v>
      </c>
      <c r="H47" s="232">
        <v>4.2257985914404177</v>
      </c>
      <c r="I47" s="232">
        <v>8.15487240503567</v>
      </c>
      <c r="J47" s="232">
        <v>7.1849927332063652</v>
      </c>
      <c r="K47" s="232">
        <v>18.486852068219349</v>
      </c>
      <c r="L47" s="232">
        <v>20.379365264349861</v>
      </c>
      <c r="M47" s="232">
        <v>20.050751329163521</v>
      </c>
      <c r="N47" s="232">
        <v>16.600330543853961</v>
      </c>
      <c r="O47" s="232">
        <v>15.185853383867009</v>
      </c>
      <c r="P47" s="232">
        <v>17.375808354143579</v>
      </c>
      <c r="Q47" s="232">
        <v>8.9095661553736569</v>
      </c>
      <c r="R47" s="232">
        <v>11.57999002296325</v>
      </c>
      <c r="S47" s="232">
        <v>8.5888306227312725</v>
      </c>
      <c r="T47" s="232">
        <v>11.42619816448515</v>
      </c>
      <c r="U47" s="232">
        <v>12.63285264321917</v>
      </c>
      <c r="V47" s="232">
        <v>5.3454799433541131</v>
      </c>
      <c r="W47" s="232">
        <v>3.7000825846554162</v>
      </c>
      <c r="DA47" s="71" t="s">
        <v>2341</v>
      </c>
    </row>
    <row r="48" spans="1:105" ht="12" customHeight="1" x14ac:dyDescent="0.25">
      <c r="A48" s="59" t="s">
        <v>33</v>
      </c>
      <c r="B48" s="232">
        <v>1.4753702620253211</v>
      </c>
      <c r="C48" s="232">
        <v>1.484163928670641</v>
      </c>
      <c r="D48" s="232">
        <v>1.2729327706345099</v>
      </c>
      <c r="E48" s="232">
        <v>1.2879301242915691</v>
      </c>
      <c r="F48" s="232">
        <v>0.87210139287369837</v>
      </c>
      <c r="G48" s="232">
        <v>0.87148600779547192</v>
      </c>
      <c r="H48" s="232">
        <v>1.3435116501035811</v>
      </c>
      <c r="I48" s="232">
        <v>3.2408736561865572</v>
      </c>
      <c r="J48" s="232">
        <v>3.9334333889545481</v>
      </c>
      <c r="K48" s="232">
        <v>4.7683296762348846</v>
      </c>
      <c r="L48" s="232">
        <v>4.6415612917382054</v>
      </c>
      <c r="M48" s="232">
        <v>4.2635217838359116</v>
      </c>
      <c r="N48" s="232">
        <v>3.287499994252804</v>
      </c>
      <c r="O48" s="232">
        <v>3.6888205730591279</v>
      </c>
      <c r="P48" s="232">
        <v>3.94611111871717</v>
      </c>
      <c r="Q48" s="232">
        <v>7.0809308521978682</v>
      </c>
      <c r="R48" s="232">
        <v>8.5608180450175038</v>
      </c>
      <c r="S48" s="232">
        <v>11.992925909719711</v>
      </c>
      <c r="T48" s="232">
        <v>9.0831396949517522</v>
      </c>
      <c r="U48" s="232">
        <v>7.7862422549613797</v>
      </c>
      <c r="V48" s="232">
        <v>9.9170369263103471</v>
      </c>
      <c r="W48" s="232">
        <v>8.9657341680379918</v>
      </c>
      <c r="DA48" s="71" t="s">
        <v>2342</v>
      </c>
    </row>
    <row r="49" spans="1:105" ht="12" customHeight="1" x14ac:dyDescent="0.25">
      <c r="A49" s="59" t="s">
        <v>160</v>
      </c>
      <c r="B49" s="232">
        <v>6.5729014510957526</v>
      </c>
      <c r="C49" s="232">
        <v>4.7979721828609732</v>
      </c>
      <c r="D49" s="232">
        <v>5.0398698156848578</v>
      </c>
      <c r="E49" s="232">
        <v>6.0332248117802409</v>
      </c>
      <c r="F49" s="232">
        <v>6.341728218671574</v>
      </c>
      <c r="G49" s="232">
        <v>6.107574388990221</v>
      </c>
      <c r="H49" s="232">
        <v>6.2779338030174463</v>
      </c>
      <c r="I49" s="232">
        <v>14.634873234490289</v>
      </c>
      <c r="J49" s="232">
        <v>15.080596006683001</v>
      </c>
      <c r="K49" s="232">
        <v>12.821487107669009</v>
      </c>
      <c r="L49" s="232">
        <v>10.654085006477439</v>
      </c>
      <c r="M49" s="232">
        <v>8.9298124182794965</v>
      </c>
      <c r="N49" s="232">
        <v>9.9203396554330734</v>
      </c>
      <c r="O49" s="232">
        <v>9.2882000921787604</v>
      </c>
      <c r="P49" s="232">
        <v>9.9511206511030874</v>
      </c>
      <c r="Q49" s="232">
        <v>8.7428747246007461</v>
      </c>
      <c r="R49" s="232">
        <v>7.6405262891235077</v>
      </c>
      <c r="S49" s="232">
        <v>7.6263563470552809</v>
      </c>
      <c r="T49" s="232">
        <v>8.1653351904125433</v>
      </c>
      <c r="U49" s="232">
        <v>6.7688994076318503</v>
      </c>
      <c r="V49" s="232">
        <v>9.8552982022165221</v>
      </c>
      <c r="W49" s="232">
        <v>8.4917900011164438</v>
      </c>
      <c r="DA49" s="71" t="s">
        <v>2343</v>
      </c>
    </row>
    <row r="50" spans="1:105" ht="12" customHeight="1" x14ac:dyDescent="0.25">
      <c r="A50" s="59" t="s">
        <v>70</v>
      </c>
      <c r="B50" s="232">
        <v>11.499681057661959</v>
      </c>
      <c r="C50" s="232">
        <v>10.6427778919233</v>
      </c>
      <c r="D50" s="232">
        <v>9.9548429993262424</v>
      </c>
      <c r="E50" s="232">
        <v>9.3694221503297097</v>
      </c>
      <c r="F50" s="232">
        <v>7.6132631047694943</v>
      </c>
      <c r="G50" s="232">
        <v>7.3701579963070536</v>
      </c>
      <c r="H50" s="232">
        <v>6.8416384242273436</v>
      </c>
      <c r="I50" s="232">
        <v>10.10430580287086</v>
      </c>
      <c r="J50" s="232">
        <v>9.9750232184359291</v>
      </c>
      <c r="K50" s="232">
        <v>10.364794374326911</v>
      </c>
      <c r="L50" s="232">
        <v>13.116062454064769</v>
      </c>
      <c r="M50" s="232">
        <v>12.052775078780471</v>
      </c>
      <c r="N50" s="232">
        <v>11.1851612812479</v>
      </c>
      <c r="O50" s="232">
        <v>11.83728218247078</v>
      </c>
      <c r="P50" s="232">
        <v>11.080611528451801</v>
      </c>
      <c r="Q50" s="232">
        <v>11.356173933776841</v>
      </c>
      <c r="R50" s="232">
        <v>9.8673768654609759</v>
      </c>
      <c r="S50" s="232">
        <v>8.3435560702481109</v>
      </c>
      <c r="T50" s="232">
        <v>6.7305147544531216</v>
      </c>
      <c r="U50" s="232">
        <v>6.8185243203288541</v>
      </c>
      <c r="V50" s="232">
        <v>7.7838241866654148</v>
      </c>
      <c r="W50" s="232">
        <v>7.1971413949294574</v>
      </c>
      <c r="DA50" s="71" t="s">
        <v>2344</v>
      </c>
    </row>
    <row r="51" spans="1:105" ht="12" customHeight="1" x14ac:dyDescent="0.25">
      <c r="A51" s="59" t="s">
        <v>162</v>
      </c>
      <c r="B51" s="232">
        <v>3.1169114045630391</v>
      </c>
      <c r="C51" s="232">
        <v>2.9541164287242272</v>
      </c>
      <c r="D51" s="232">
        <v>3.002150423361178</v>
      </c>
      <c r="E51" s="232">
        <v>2.9399005724740048</v>
      </c>
      <c r="F51" s="232">
        <v>2.834025100920909</v>
      </c>
      <c r="G51" s="232">
        <v>1.9154387503137711</v>
      </c>
      <c r="H51" s="232">
        <v>2.2319869244329391</v>
      </c>
      <c r="I51" s="232">
        <v>3.9062680392062079</v>
      </c>
      <c r="J51" s="232">
        <v>3.5489590626900398</v>
      </c>
      <c r="K51" s="232">
        <v>4.135571888420567</v>
      </c>
      <c r="L51" s="232">
        <v>4.7884338075467454</v>
      </c>
      <c r="M51" s="232">
        <v>5.1942690450934741</v>
      </c>
      <c r="N51" s="232">
        <v>6.3542841531308953</v>
      </c>
      <c r="O51" s="232">
        <v>5.8011309299581466</v>
      </c>
      <c r="P51" s="232">
        <v>4.9944732224461559</v>
      </c>
      <c r="Q51" s="232">
        <v>6.0568341965962329</v>
      </c>
      <c r="R51" s="232">
        <v>5.8765464783747907</v>
      </c>
      <c r="S51" s="232">
        <v>5.5429201623677304</v>
      </c>
      <c r="T51" s="232">
        <v>6.425832644360117</v>
      </c>
      <c r="U51" s="232">
        <v>6.6121754331146922</v>
      </c>
      <c r="V51" s="232">
        <v>6.3038941016519132</v>
      </c>
      <c r="W51" s="232">
        <v>10.3454227007638</v>
      </c>
      <c r="DA51" s="71" t="s">
        <v>2345</v>
      </c>
    </row>
    <row r="52" spans="1:105" ht="12" customHeight="1" x14ac:dyDescent="0.25">
      <c r="A52" s="165" t="s">
        <v>2193</v>
      </c>
      <c r="B52" s="348">
        <v>24.539050621818401</v>
      </c>
      <c r="C52" s="348">
        <v>22.426303391040332</v>
      </c>
      <c r="D52" s="348">
        <v>20.94170769037348</v>
      </c>
      <c r="E52" s="348">
        <v>19.181491103098711</v>
      </c>
      <c r="F52" s="348">
        <v>17.19104229365492</v>
      </c>
      <c r="G52" s="348">
        <v>16.22857601313752</v>
      </c>
      <c r="H52" s="348">
        <v>16.02432354883917</v>
      </c>
      <c r="I52" s="348">
        <v>11.670436048906749</v>
      </c>
      <c r="J52" s="348">
        <v>11.94572128259505</v>
      </c>
      <c r="K52" s="348">
        <v>12.39347082469815</v>
      </c>
      <c r="L52" s="348">
        <v>15.00230678062591</v>
      </c>
      <c r="M52" s="348">
        <v>16.056980562387601</v>
      </c>
      <c r="N52" s="348">
        <v>15.83391803546526</v>
      </c>
      <c r="O52" s="348">
        <v>13.465034872697959</v>
      </c>
      <c r="P52" s="348">
        <v>12.88549085531462</v>
      </c>
      <c r="Q52" s="348">
        <v>8.9381345797249896</v>
      </c>
      <c r="R52" s="348">
        <v>7.8275678227939043</v>
      </c>
      <c r="S52" s="348">
        <v>9.0424562592044566</v>
      </c>
      <c r="T52" s="348">
        <v>7.4065044636467388</v>
      </c>
      <c r="U52" s="348">
        <v>7.0556389920687348</v>
      </c>
      <c r="V52" s="348">
        <v>7.5751377283205032</v>
      </c>
      <c r="W52" s="348">
        <v>6.3846271015901568</v>
      </c>
      <c r="DA52" s="167" t="s">
        <v>2346</v>
      </c>
    </row>
    <row r="53" spans="1:105" ht="12" customHeight="1" x14ac:dyDescent="0.25">
      <c r="A53" s="64" t="s">
        <v>30</v>
      </c>
      <c r="B53" s="231">
        <v>6.6056537011590182</v>
      </c>
      <c r="C53" s="231">
        <v>6.6534035977018533</v>
      </c>
      <c r="D53" s="231">
        <v>5.5440763586580797</v>
      </c>
      <c r="E53" s="231">
        <v>3.6359241880990201</v>
      </c>
      <c r="F53" s="231">
        <v>3.3752162412675899</v>
      </c>
      <c r="G53" s="231">
        <v>3.4381547657235849</v>
      </c>
      <c r="H53" s="231">
        <v>3.2367471259779319</v>
      </c>
      <c r="I53" s="231">
        <v>2.3768252000498942</v>
      </c>
      <c r="J53" s="231">
        <v>2.1607106985797881</v>
      </c>
      <c r="K53" s="231">
        <v>4.5300453304077157</v>
      </c>
      <c r="L53" s="231">
        <v>5.7062392341022603</v>
      </c>
      <c r="M53" s="231">
        <v>6.3764571431169994</v>
      </c>
      <c r="N53" s="231">
        <v>5.5514574431499986</v>
      </c>
      <c r="O53" s="231">
        <v>4.464460674746678</v>
      </c>
      <c r="P53" s="231">
        <v>4.7287156617661088</v>
      </c>
      <c r="Q53" s="231">
        <v>1.889483784927936</v>
      </c>
      <c r="R53" s="231">
        <v>2.0825415420817581</v>
      </c>
      <c r="S53" s="231">
        <v>1.844990695048693</v>
      </c>
      <c r="T53" s="231">
        <v>2.0230964198358929</v>
      </c>
      <c r="U53" s="231">
        <v>2.194379946349966</v>
      </c>
      <c r="V53" s="231">
        <v>1.032832442881412</v>
      </c>
      <c r="W53" s="231">
        <v>0.61042747433803735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1.167375207243363</v>
      </c>
      <c r="C55" s="231">
        <v>1.1776011412465761</v>
      </c>
      <c r="D55" s="231">
        <v>1.017143591096036</v>
      </c>
      <c r="E55" s="231">
        <v>1.019924439788966</v>
      </c>
      <c r="F55" s="231">
        <v>0.68222188814284246</v>
      </c>
      <c r="G55" s="231">
        <v>0.6853309634903596</v>
      </c>
      <c r="H55" s="231">
        <v>1.0290616975922551</v>
      </c>
      <c r="I55" s="231">
        <v>0.94458745564742486</v>
      </c>
      <c r="J55" s="231">
        <v>1.1828838137004329</v>
      </c>
      <c r="K55" s="231">
        <v>1.168438493690666</v>
      </c>
      <c r="L55" s="231">
        <v>1.299641024479762</v>
      </c>
      <c r="M55" s="231">
        <v>1.355867592544203</v>
      </c>
      <c r="N55" s="231">
        <v>1.099400777848202</v>
      </c>
      <c r="O55" s="231">
        <v>1.0844694709165781</v>
      </c>
      <c r="P55" s="231">
        <v>1.073909027414971</v>
      </c>
      <c r="Q55" s="231">
        <v>1.501678509828934</v>
      </c>
      <c r="R55" s="231">
        <v>1.539574660910628</v>
      </c>
      <c r="S55" s="231">
        <v>2.5762339114337842</v>
      </c>
      <c r="T55" s="231">
        <v>1.6082398653685659</v>
      </c>
      <c r="U55" s="231">
        <v>1.3525032187311301</v>
      </c>
      <c r="V55" s="231">
        <v>1.916130559517049</v>
      </c>
      <c r="W55" s="231">
        <v>1.4791373810083119</v>
      </c>
      <c r="DA55" s="73" t="s">
        <v>2349</v>
      </c>
    </row>
    <row r="56" spans="1:105" ht="12" customHeight="1" x14ac:dyDescent="0.25">
      <c r="A56" s="64" t="s">
        <v>160</v>
      </c>
      <c r="B56" s="231">
        <v>5.2007569836265439</v>
      </c>
      <c r="C56" s="231">
        <v>3.806922812945047</v>
      </c>
      <c r="D56" s="231">
        <v>4.0271343477369639</v>
      </c>
      <c r="E56" s="231">
        <v>4.7777696322310783</v>
      </c>
      <c r="F56" s="231">
        <v>4.9609665054822862</v>
      </c>
      <c r="G56" s="231">
        <v>4.802957021861963</v>
      </c>
      <c r="H56" s="231">
        <v>4.8085784862430128</v>
      </c>
      <c r="I56" s="231">
        <v>4.2654910801292996</v>
      </c>
      <c r="J56" s="231">
        <v>4.5351201236439316</v>
      </c>
      <c r="K56" s="231">
        <v>3.1417959956972359</v>
      </c>
      <c r="L56" s="231">
        <v>2.98315266834007</v>
      </c>
      <c r="M56" s="231">
        <v>2.839822071825008</v>
      </c>
      <c r="N56" s="231">
        <v>3.3175449894351519</v>
      </c>
      <c r="O56" s="231">
        <v>2.730620598165634</v>
      </c>
      <c r="P56" s="231">
        <v>2.708134155023294</v>
      </c>
      <c r="Q56" s="231">
        <v>1.854132932816928</v>
      </c>
      <c r="R56" s="231">
        <v>1.3740696985847469</v>
      </c>
      <c r="S56" s="231">
        <v>1.638238907657962</v>
      </c>
      <c r="T56" s="231">
        <v>1.445735506480949</v>
      </c>
      <c r="U56" s="231">
        <v>1.175786462366464</v>
      </c>
      <c r="V56" s="231">
        <v>1.9042016480064019</v>
      </c>
      <c r="W56" s="231">
        <v>1.400947628706309</v>
      </c>
      <c r="DA56" s="73" t="s">
        <v>2350</v>
      </c>
    </row>
    <row r="57" spans="1:105" ht="12" customHeight="1" x14ac:dyDescent="0.25">
      <c r="A57" s="64" t="s">
        <v>70</v>
      </c>
      <c r="B57" s="231">
        <v>9.0990329027591059</v>
      </c>
      <c r="C57" s="231">
        <v>8.444449531116426</v>
      </c>
      <c r="D57" s="231">
        <v>7.9544693881081683</v>
      </c>
      <c r="E57" s="231">
        <v>7.4197368767018634</v>
      </c>
      <c r="F57" s="231">
        <v>5.9556546666544454</v>
      </c>
      <c r="G57" s="231">
        <v>5.7958446096712368</v>
      </c>
      <c r="H57" s="231">
        <v>5.240347599966837</v>
      </c>
      <c r="I57" s="231">
        <v>2.9450085137375952</v>
      </c>
      <c r="J57" s="231">
        <v>2.9997440758771678</v>
      </c>
      <c r="K57" s="231">
        <v>2.5398044070884529</v>
      </c>
      <c r="L57" s="231">
        <v>3.6725084025676429</v>
      </c>
      <c r="M57" s="231">
        <v>3.832973761621056</v>
      </c>
      <c r="N57" s="231">
        <v>3.7405247253107379</v>
      </c>
      <c r="O57" s="231">
        <v>3.4800204811448721</v>
      </c>
      <c r="P57" s="231">
        <v>3.015517909072766</v>
      </c>
      <c r="Q57" s="231">
        <v>2.408344708653519</v>
      </c>
      <c r="R57" s="231">
        <v>1.774545763247604</v>
      </c>
      <c r="S57" s="231">
        <v>1.792302583367227</v>
      </c>
      <c r="T57" s="231">
        <v>1.191689493510574</v>
      </c>
      <c r="U57" s="231">
        <v>1.184406519635961</v>
      </c>
      <c r="V57" s="231">
        <v>1.5039596509324109</v>
      </c>
      <c r="W57" s="231">
        <v>1.1873607530761841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2.46623182703037</v>
      </c>
      <c r="C59" s="231">
        <v>2.3439263080304258</v>
      </c>
      <c r="D59" s="231">
        <v>2.3988840047742328</v>
      </c>
      <c r="E59" s="231">
        <v>2.3281359662777792</v>
      </c>
      <c r="F59" s="231">
        <v>2.216982992107754</v>
      </c>
      <c r="G59" s="231">
        <v>1.506288652390372</v>
      </c>
      <c r="H59" s="231">
        <v>1.7095886390591359</v>
      </c>
      <c r="I59" s="231">
        <v>1.1385237993425339</v>
      </c>
      <c r="J59" s="231">
        <v>1.067262570793726</v>
      </c>
      <c r="K59" s="231">
        <v>1.013386597814081</v>
      </c>
      <c r="L59" s="231">
        <v>1.340765451136174</v>
      </c>
      <c r="M59" s="231">
        <v>1.6518599932803391</v>
      </c>
      <c r="N59" s="231">
        <v>2.124990099721169</v>
      </c>
      <c r="O59" s="231">
        <v>1.705463647724204</v>
      </c>
      <c r="P59" s="231">
        <v>1.3592141020374779</v>
      </c>
      <c r="Q59" s="231">
        <v>1.2844946434976721</v>
      </c>
      <c r="R59" s="231">
        <v>1.056836157969167</v>
      </c>
      <c r="S59" s="231">
        <v>1.1906901616967911</v>
      </c>
      <c r="T59" s="231">
        <v>1.137743178450757</v>
      </c>
      <c r="U59" s="231">
        <v>1.148562844985213</v>
      </c>
      <c r="V59" s="231">
        <v>1.218013426983229</v>
      </c>
      <c r="W59" s="231">
        <v>1.7067538644613149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12.859545924294309</v>
      </c>
      <c r="C66" s="263">
        <f t="shared" si="3"/>
        <v>11.698787762795828</v>
      </c>
      <c r="D66" s="263">
        <f t="shared" si="3"/>
        <v>11.012148310221901</v>
      </c>
      <c r="E66" s="263">
        <f t="shared" si="3"/>
        <v>10.301206688431085</v>
      </c>
      <c r="F66" s="263">
        <f t="shared" si="3"/>
        <v>9.3016517330718003</v>
      </c>
      <c r="G66" s="263">
        <f t="shared" si="3"/>
        <v>8.5003399512558797</v>
      </c>
      <c r="H66" s="263">
        <f t="shared" si="3"/>
        <v>8.6596436274563988</v>
      </c>
      <c r="I66" s="263">
        <f t="shared" si="3"/>
        <v>12.260629030691819</v>
      </c>
      <c r="J66" s="263">
        <f t="shared" si="3"/>
        <v>12.218954718855402</v>
      </c>
      <c r="K66" s="263">
        <f t="shared" si="3"/>
        <v>14.160048606998563</v>
      </c>
      <c r="L66" s="263">
        <f t="shared" si="3"/>
        <v>15.655740569306989</v>
      </c>
      <c r="M66" s="263">
        <f t="shared" si="3"/>
        <v>15.475147216861966</v>
      </c>
      <c r="N66" s="263">
        <f t="shared" si="3"/>
        <v>15.253346467436391</v>
      </c>
      <c r="O66" s="263">
        <f t="shared" si="3"/>
        <v>14.281248649767551</v>
      </c>
      <c r="P66" s="263">
        <f t="shared" si="3"/>
        <v>13.959522109108031</v>
      </c>
      <c r="Q66" s="263">
        <f t="shared" si="3"/>
        <v>12.734967739402686</v>
      </c>
      <c r="R66" s="263">
        <f t="shared" si="3"/>
        <v>12.269175781516534</v>
      </c>
      <c r="S66" s="263">
        <f t="shared" si="3"/>
        <v>12.519888679680161</v>
      </c>
      <c r="T66" s="263">
        <f t="shared" si="3"/>
        <v>11.958786728575951</v>
      </c>
      <c r="U66" s="263">
        <f t="shared" si="3"/>
        <v>11.756584700770299</v>
      </c>
      <c r="V66" s="263">
        <f t="shared" si="3"/>
        <v>11.98875647766147</v>
      </c>
      <c r="W66" s="263">
        <f t="shared" si="3"/>
        <v>12.791225580014718</v>
      </c>
      <c r="DA66" s="70"/>
    </row>
    <row r="67" spans="1:105" ht="12" customHeight="1" x14ac:dyDescent="0.25">
      <c r="A67" s="165" t="s">
        <v>2212</v>
      </c>
      <c r="B67" s="348">
        <v>8.2372316797412584</v>
      </c>
      <c r="C67" s="348">
        <v>7.4744425257023579</v>
      </c>
      <c r="D67" s="348">
        <v>7.0674499087111062</v>
      </c>
      <c r="E67" s="348">
        <v>6.6880726302296667</v>
      </c>
      <c r="F67" s="348">
        <v>6.0634498605827858</v>
      </c>
      <c r="G67" s="348">
        <v>5.443433666232746</v>
      </c>
      <c r="H67" s="348">
        <v>5.641211490832954</v>
      </c>
      <c r="I67" s="348">
        <v>10.06231974724124</v>
      </c>
      <c r="J67" s="348">
        <v>9.9687911531588274</v>
      </c>
      <c r="K67" s="348">
        <v>11.82554440733243</v>
      </c>
      <c r="L67" s="348">
        <v>12.82982128652981</v>
      </c>
      <c r="M67" s="348">
        <v>12.45056362062275</v>
      </c>
      <c r="N67" s="348">
        <v>12.270780189287811</v>
      </c>
      <c r="O67" s="348">
        <v>11.744898590644389</v>
      </c>
      <c r="P67" s="348">
        <v>11.532338236084779</v>
      </c>
      <c r="Q67" s="348">
        <v>11.05133020083953</v>
      </c>
      <c r="R67" s="348">
        <v>10.79473087306782</v>
      </c>
      <c r="S67" s="348">
        <v>10.816600520051621</v>
      </c>
      <c r="T67" s="348">
        <v>10.563655693872411</v>
      </c>
      <c r="U67" s="348">
        <v>10.42754466902328</v>
      </c>
      <c r="V67" s="348">
        <v>10.561860728282539</v>
      </c>
      <c r="W67" s="348">
        <v>11.58858113982599</v>
      </c>
      <c r="DA67" s="167" t="s">
        <v>2360</v>
      </c>
    </row>
    <row r="68" spans="1:105" ht="12" customHeight="1" x14ac:dyDescent="0.25">
      <c r="A68" s="165" t="s">
        <v>2214</v>
      </c>
      <c r="B68" s="348">
        <v>4.6223142445530501</v>
      </c>
      <c r="C68" s="348">
        <v>4.2243452370934698</v>
      </c>
      <c r="D68" s="348">
        <v>3.9446984015107951</v>
      </c>
      <c r="E68" s="348">
        <v>3.613134058201418</v>
      </c>
      <c r="F68" s="348">
        <v>3.238201872489014</v>
      </c>
      <c r="G68" s="348">
        <v>3.0569062850231341</v>
      </c>
      <c r="H68" s="348">
        <v>3.0184321366234448</v>
      </c>
      <c r="I68" s="348">
        <v>2.1983092834505782</v>
      </c>
      <c r="J68" s="348">
        <v>2.2501635656965742</v>
      </c>
      <c r="K68" s="348">
        <v>2.3345041996661329</v>
      </c>
      <c r="L68" s="348">
        <v>2.8259192827771789</v>
      </c>
      <c r="M68" s="348">
        <v>3.024583596239216</v>
      </c>
      <c r="N68" s="348">
        <v>2.98256627814858</v>
      </c>
      <c r="O68" s="348">
        <v>2.536350059123162</v>
      </c>
      <c r="P68" s="348">
        <v>2.4271838730232518</v>
      </c>
      <c r="Q68" s="348">
        <v>1.6836375385631559</v>
      </c>
      <c r="R68" s="348">
        <v>1.474444908448713</v>
      </c>
      <c r="S68" s="348">
        <v>1.7032881596285401</v>
      </c>
      <c r="T68" s="348">
        <v>1.3951310347035411</v>
      </c>
      <c r="U68" s="348">
        <v>1.329040031747019</v>
      </c>
      <c r="V68" s="348">
        <v>1.4268957493789309</v>
      </c>
      <c r="W68" s="348">
        <v>1.202644440188728</v>
      </c>
      <c r="DA68" s="167" t="s">
        <v>2361</v>
      </c>
    </row>
    <row r="69" spans="1:105" ht="12" customHeight="1" x14ac:dyDescent="0.25">
      <c r="A69" s="64" t="s">
        <v>30</v>
      </c>
      <c r="B69" s="231">
        <v>1.244278259498097</v>
      </c>
      <c r="C69" s="231">
        <v>1.2532726998441159</v>
      </c>
      <c r="D69" s="231">
        <v>1.0443135523234059</v>
      </c>
      <c r="E69" s="231">
        <v>0.68488322656712819</v>
      </c>
      <c r="F69" s="231">
        <v>0.63577480444929646</v>
      </c>
      <c r="G69" s="231">
        <v>0.64763026057951201</v>
      </c>
      <c r="H69" s="231">
        <v>0.60969197940858533</v>
      </c>
      <c r="I69" s="231">
        <v>0.4477122260481794</v>
      </c>
      <c r="J69" s="231">
        <v>0.40700367729480769</v>
      </c>
      <c r="K69" s="231">
        <v>0.85330493758372461</v>
      </c>
      <c r="L69" s="231">
        <v>1.0748594679195389</v>
      </c>
      <c r="M69" s="231">
        <v>1.2011055006425371</v>
      </c>
      <c r="N69" s="231">
        <v>1.0457038951085871</v>
      </c>
      <c r="O69" s="231">
        <v>0.8409510412265212</v>
      </c>
      <c r="P69" s="231">
        <v>0.89072760387838057</v>
      </c>
      <c r="Q69" s="231">
        <v>0.35591384314432029</v>
      </c>
      <c r="R69" s="231">
        <v>0.3922792932453173</v>
      </c>
      <c r="S69" s="231">
        <v>0.34753287330557092</v>
      </c>
      <c r="T69" s="231">
        <v>0.38108187409651151</v>
      </c>
      <c r="U69" s="231">
        <v>0.41334580706869167</v>
      </c>
      <c r="V69" s="231">
        <v>0.19455015544580601</v>
      </c>
      <c r="W69" s="231">
        <v>0.11498356857337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0.2198933908380851</v>
      </c>
      <c r="C71" s="231">
        <v>0.2218196055533716</v>
      </c>
      <c r="D71" s="231">
        <v>0.19159491466628931</v>
      </c>
      <c r="E71" s="231">
        <v>0.19211873104058089</v>
      </c>
      <c r="F71" s="231">
        <v>0.12850717006568771</v>
      </c>
      <c r="G71" s="231">
        <v>0.12909281306743611</v>
      </c>
      <c r="H71" s="231">
        <v>0.1938398765547738</v>
      </c>
      <c r="I71" s="231">
        <v>0.1779278309806783</v>
      </c>
      <c r="J71" s="231">
        <v>0.22281467958900131</v>
      </c>
      <c r="K71" s="231">
        <v>0.2200936774818982</v>
      </c>
      <c r="L71" s="231">
        <v>0.24480772760283601</v>
      </c>
      <c r="M71" s="231">
        <v>0.25539888169807701</v>
      </c>
      <c r="N71" s="231">
        <v>0.20708934319578309</v>
      </c>
      <c r="O71" s="231">
        <v>0.20427679784578201</v>
      </c>
      <c r="P71" s="231">
        <v>0.20228757303107481</v>
      </c>
      <c r="Q71" s="231">
        <v>0.28286465005087968</v>
      </c>
      <c r="R71" s="231">
        <v>0.29000298321862239</v>
      </c>
      <c r="S71" s="231">
        <v>0.48527397777700088</v>
      </c>
      <c r="T71" s="231">
        <v>0.30293714915529779</v>
      </c>
      <c r="U71" s="231">
        <v>0.25476514923467269</v>
      </c>
      <c r="V71" s="231">
        <v>0.36093318018603682</v>
      </c>
      <c r="W71" s="231">
        <v>0.27861867564699511</v>
      </c>
      <c r="DA71" s="73" t="s">
        <v>2364</v>
      </c>
    </row>
    <row r="72" spans="1:105" ht="12" customHeight="1" x14ac:dyDescent="0.25">
      <c r="A72" s="64" t="s">
        <v>160</v>
      </c>
      <c r="B72" s="231">
        <v>0.97964397475513831</v>
      </c>
      <c r="C72" s="231">
        <v>0.71709349385114485</v>
      </c>
      <c r="D72" s="231">
        <v>0.75857378295322331</v>
      </c>
      <c r="E72" s="231">
        <v>0.89996768695765461</v>
      </c>
      <c r="F72" s="231">
        <v>0.93447568524320079</v>
      </c>
      <c r="G72" s="231">
        <v>0.90471212600169959</v>
      </c>
      <c r="H72" s="231">
        <v>0.90577101679923766</v>
      </c>
      <c r="I72" s="231">
        <v>0.8034720040132749</v>
      </c>
      <c r="J72" s="231">
        <v>0.85426085431520027</v>
      </c>
      <c r="K72" s="231">
        <v>0.59180644794296955</v>
      </c>
      <c r="L72" s="231">
        <v>0.56192349431336508</v>
      </c>
      <c r="M72" s="231">
        <v>0.53492493319695422</v>
      </c>
      <c r="N72" s="231">
        <v>0.62491152155565188</v>
      </c>
      <c r="O72" s="231">
        <v>0.51435512652427462</v>
      </c>
      <c r="P72" s="231">
        <v>0.51011945302377837</v>
      </c>
      <c r="Q72" s="231">
        <v>0.34925495687410291</v>
      </c>
      <c r="R72" s="231">
        <v>0.25882753325142038</v>
      </c>
      <c r="S72" s="231">
        <v>0.30858793828460229</v>
      </c>
      <c r="T72" s="231">
        <v>0.2723269098080458</v>
      </c>
      <c r="U72" s="231">
        <v>0.22147778238481869</v>
      </c>
      <c r="V72" s="231">
        <v>0.35868618300397598</v>
      </c>
      <c r="W72" s="231">
        <v>0.26389041205548203</v>
      </c>
      <c r="DA72" s="73" t="s">
        <v>2365</v>
      </c>
    </row>
    <row r="73" spans="1:105" ht="12" customHeight="1" x14ac:dyDescent="0.25">
      <c r="A73" s="64" t="s">
        <v>70</v>
      </c>
      <c r="B73" s="231">
        <v>1.713945255921383</v>
      </c>
      <c r="C73" s="231">
        <v>1.590644233008081</v>
      </c>
      <c r="D73" s="231">
        <v>1.498348804408187</v>
      </c>
      <c r="E73" s="231">
        <v>1.3976235668025669</v>
      </c>
      <c r="F73" s="231">
        <v>1.1218407682340781</v>
      </c>
      <c r="G73" s="231">
        <v>1.0917380428189589</v>
      </c>
      <c r="H73" s="231">
        <v>0.98710148697436273</v>
      </c>
      <c r="I73" s="231">
        <v>0.5547384458009873</v>
      </c>
      <c r="J73" s="231">
        <v>0.56504874559459106</v>
      </c>
      <c r="K73" s="231">
        <v>0.47841191047649517</v>
      </c>
      <c r="L73" s="231">
        <v>0.6917744359407193</v>
      </c>
      <c r="M73" s="231">
        <v>0.72200059775687464</v>
      </c>
      <c r="N73" s="231">
        <v>0.70458637485077591</v>
      </c>
      <c r="O73" s="231">
        <v>0.65551632331814758</v>
      </c>
      <c r="P73" s="231">
        <v>0.56801999395276448</v>
      </c>
      <c r="Q73" s="231">
        <v>0.45364941880454102</v>
      </c>
      <c r="R73" s="231">
        <v>0.33426346786935462</v>
      </c>
      <c r="S73" s="231">
        <v>0.33760824285033642</v>
      </c>
      <c r="T73" s="231">
        <v>0.22447336719866759</v>
      </c>
      <c r="U73" s="231">
        <v>0.22310150508378221</v>
      </c>
      <c r="V73" s="231">
        <v>0.28329433867978931</v>
      </c>
      <c r="W73" s="231">
        <v>0.22365798118886579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0.4645533635403466</v>
      </c>
      <c r="C75" s="231">
        <v>0.44151520483675621</v>
      </c>
      <c r="D75" s="231">
        <v>0.45186734715968929</v>
      </c>
      <c r="E75" s="231">
        <v>0.43854084683348737</v>
      </c>
      <c r="F75" s="231">
        <v>0.41760344449675141</v>
      </c>
      <c r="G75" s="231">
        <v>0.28373304255552723</v>
      </c>
      <c r="H75" s="231">
        <v>0.32202777688648537</v>
      </c>
      <c r="I75" s="231">
        <v>0.21445877660745791</v>
      </c>
      <c r="J75" s="231">
        <v>0.20103560890297331</v>
      </c>
      <c r="K75" s="231">
        <v>0.19088722618104559</v>
      </c>
      <c r="L75" s="231">
        <v>0.25255415700071981</v>
      </c>
      <c r="M75" s="231">
        <v>0.3111536829447728</v>
      </c>
      <c r="N75" s="231">
        <v>0.40027514343778231</v>
      </c>
      <c r="O75" s="231">
        <v>0.32125077020843718</v>
      </c>
      <c r="P75" s="231">
        <v>0.25602924913725361</v>
      </c>
      <c r="Q75" s="231">
        <v>0.24195466968931209</v>
      </c>
      <c r="R75" s="231">
        <v>0.19907163086399821</v>
      </c>
      <c r="S75" s="231">
        <v>0.22428512741102991</v>
      </c>
      <c r="T75" s="231">
        <v>0.214311734445018</v>
      </c>
      <c r="U75" s="231">
        <v>0.21634978797505411</v>
      </c>
      <c r="V75" s="231">
        <v>0.22943189206332301</v>
      </c>
      <c r="W75" s="231">
        <v>0.32149380272401512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0.99999999999999956</v>
      </c>
      <c r="C84" s="234">
        <f t="shared" si="4"/>
        <v>1</v>
      </c>
      <c r="D84" s="234">
        <f t="shared" si="4"/>
        <v>0.99999999999999989</v>
      </c>
      <c r="E84" s="234">
        <f t="shared" si="4"/>
        <v>1.0000000000000002</v>
      </c>
      <c r="F84" s="234">
        <f t="shared" si="4"/>
        <v>1</v>
      </c>
      <c r="G84" s="234">
        <f t="shared" si="4"/>
        <v>1.0000000000000002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</v>
      </c>
      <c r="K84" s="234">
        <f t="shared" si="4"/>
        <v>0.99999999999999978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1.0000000000000004</v>
      </c>
      <c r="O84" s="234">
        <f t="shared" si="4"/>
        <v>1.0000000000000004</v>
      </c>
      <c r="P84" s="234">
        <f t="shared" si="4"/>
        <v>1</v>
      </c>
      <c r="Q84" s="234">
        <f t="shared" si="4"/>
        <v>1</v>
      </c>
      <c r="R84" s="234">
        <f t="shared" si="4"/>
        <v>0.99999999999999956</v>
      </c>
      <c r="S84" s="234">
        <f t="shared" si="4"/>
        <v>0.99999999999999956</v>
      </c>
      <c r="T84" s="234">
        <f t="shared" si="4"/>
        <v>0.99999999999999978</v>
      </c>
      <c r="U84" s="234">
        <f t="shared" si="4"/>
        <v>0.99999999999999978</v>
      </c>
      <c r="V84" s="234">
        <f t="shared" si="4"/>
        <v>1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4.9996918441594157E-3</v>
      </c>
      <c r="C89" s="302">
        <f t="shared" si="9"/>
        <v>3.8303848068336802E-3</v>
      </c>
      <c r="D89" s="302">
        <f t="shared" si="9"/>
        <v>3.6629509048298711E-3</v>
      </c>
      <c r="E89" s="302">
        <f t="shared" si="9"/>
        <v>4.002824701109099E-3</v>
      </c>
      <c r="F89" s="302">
        <f t="shared" si="9"/>
        <v>4.0131795195905255E-3</v>
      </c>
      <c r="G89" s="302">
        <f t="shared" si="9"/>
        <v>3.4258773907557567E-3</v>
      </c>
      <c r="H89" s="302">
        <f t="shared" si="9"/>
        <v>3.2723653061876206E-3</v>
      </c>
      <c r="I89" s="302">
        <f t="shared" si="9"/>
        <v>1.4013526246126307E-2</v>
      </c>
      <c r="J89" s="302">
        <f t="shared" si="9"/>
        <v>1.7705088689303605E-2</v>
      </c>
      <c r="K89" s="302">
        <f t="shared" si="9"/>
        <v>1.065928480508262E-2</v>
      </c>
      <c r="L89" s="302">
        <f t="shared" si="9"/>
        <v>1.1625459711753033E-2</v>
      </c>
      <c r="M89" s="302">
        <f t="shared" si="9"/>
        <v>1.0249381319059196E-2</v>
      </c>
      <c r="N89" s="302">
        <f t="shared" si="9"/>
        <v>1.1800346399998508E-2</v>
      </c>
      <c r="O89" s="302">
        <f t="shared" si="9"/>
        <v>1.0496182232015247E-2</v>
      </c>
      <c r="P89" s="302">
        <f t="shared" si="9"/>
        <v>9.5891881632757282E-3</v>
      </c>
      <c r="Q89" s="302">
        <f t="shared" si="9"/>
        <v>1.1204477954467685E-2</v>
      </c>
      <c r="R89" s="302">
        <f t="shared" si="9"/>
        <v>1.0620978574068072E-2</v>
      </c>
      <c r="S89" s="302">
        <f t="shared" si="9"/>
        <v>8.4321989575833409E-3</v>
      </c>
      <c r="T89" s="302">
        <f t="shared" si="9"/>
        <v>8.3944639965720345E-3</v>
      </c>
      <c r="U89" s="302">
        <f t="shared" si="9"/>
        <v>7.9841551831730216E-3</v>
      </c>
      <c r="V89" s="302">
        <f t="shared" si="9"/>
        <v>9.1854264683810267E-3</v>
      </c>
      <c r="W89" s="302">
        <f t="shared" si="9"/>
        <v>9.746190531920643E-3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3.6298834760673707E-2</v>
      </c>
      <c r="C90" s="303">
        <f t="shared" si="10"/>
        <v>3.2096710804347214E-2</v>
      </c>
      <c r="D90" s="303">
        <f t="shared" si="10"/>
        <v>2.8509457094651809E-2</v>
      </c>
      <c r="E90" s="303">
        <f t="shared" si="10"/>
        <v>2.6751584283153097E-2</v>
      </c>
      <c r="F90" s="303">
        <f t="shared" si="10"/>
        <v>2.4566220594129568E-2</v>
      </c>
      <c r="G90" s="303">
        <f t="shared" si="10"/>
        <v>2.2495496225470198E-2</v>
      </c>
      <c r="H90" s="303">
        <f t="shared" si="10"/>
        <v>2.0888017179710568E-2</v>
      </c>
      <c r="I90" s="303">
        <f t="shared" si="10"/>
        <v>7.534528431443735E-2</v>
      </c>
      <c r="J90" s="303">
        <f t="shared" si="10"/>
        <v>8.9164146052595164E-2</v>
      </c>
      <c r="K90" s="303">
        <f t="shared" si="10"/>
        <v>7.7194244931235445E-2</v>
      </c>
      <c r="L90" s="303">
        <f t="shared" si="10"/>
        <v>8.8770198301428391E-2</v>
      </c>
      <c r="M90" s="303">
        <f t="shared" si="10"/>
        <v>8.0727406053691692E-2</v>
      </c>
      <c r="N90" s="303">
        <f t="shared" si="10"/>
        <v>7.8389601587689706E-2</v>
      </c>
      <c r="O90" s="303">
        <f t="shared" si="10"/>
        <v>7.5218499240862061E-2</v>
      </c>
      <c r="P90" s="303">
        <f t="shared" si="10"/>
        <v>7.3051001292215298E-2</v>
      </c>
      <c r="Q90" s="303">
        <f t="shared" si="10"/>
        <v>7.9105428988287554E-2</v>
      </c>
      <c r="R90" s="303">
        <f t="shared" si="10"/>
        <v>8.459731989287049E-2</v>
      </c>
      <c r="S90" s="303">
        <f t="shared" si="10"/>
        <v>6.7959861081058601E-2</v>
      </c>
      <c r="T90" s="303">
        <f t="shared" si="10"/>
        <v>6.3557827442920073E-2</v>
      </c>
      <c r="U90" s="303">
        <f t="shared" si="10"/>
        <v>6.3863839995278629E-2</v>
      </c>
      <c r="V90" s="303">
        <f t="shared" si="10"/>
        <v>5.9464192332291908E-2</v>
      </c>
      <c r="W90" s="303">
        <f t="shared" si="10"/>
        <v>5.5357650653500859E-2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3.6298834760673707E-2</v>
      </c>
      <c r="C91" s="304">
        <f t="shared" si="11"/>
        <v>3.2096710804347214E-2</v>
      </c>
      <c r="D91" s="304">
        <f t="shared" si="11"/>
        <v>2.8509457094651809E-2</v>
      </c>
      <c r="E91" s="304">
        <f t="shared" si="11"/>
        <v>2.6751584283153097E-2</v>
      </c>
      <c r="F91" s="304">
        <f t="shared" si="11"/>
        <v>2.4566220594129568E-2</v>
      </c>
      <c r="G91" s="304">
        <f t="shared" si="11"/>
        <v>2.2495496225470198E-2</v>
      </c>
      <c r="H91" s="304">
        <f t="shared" si="11"/>
        <v>2.0888017179710568E-2</v>
      </c>
      <c r="I91" s="304">
        <f t="shared" si="11"/>
        <v>7.534528431443735E-2</v>
      </c>
      <c r="J91" s="304">
        <f t="shared" si="11"/>
        <v>8.9164146052595164E-2</v>
      </c>
      <c r="K91" s="304">
        <f t="shared" si="11"/>
        <v>7.7194244931235445E-2</v>
      </c>
      <c r="L91" s="304">
        <f t="shared" si="11"/>
        <v>8.8770198301428391E-2</v>
      </c>
      <c r="M91" s="304">
        <f t="shared" si="11"/>
        <v>8.0727406053691692E-2</v>
      </c>
      <c r="N91" s="304">
        <f t="shared" si="11"/>
        <v>7.8389601587689706E-2</v>
      </c>
      <c r="O91" s="304">
        <f t="shared" si="11"/>
        <v>7.5218499240862061E-2</v>
      </c>
      <c r="P91" s="304">
        <f t="shared" si="11"/>
        <v>7.3051001292215298E-2</v>
      </c>
      <c r="Q91" s="304">
        <f t="shared" si="11"/>
        <v>7.9105428988287554E-2</v>
      </c>
      <c r="R91" s="304">
        <f t="shared" si="11"/>
        <v>8.459731989287049E-2</v>
      </c>
      <c r="S91" s="304">
        <f t="shared" si="11"/>
        <v>6.7959861081058601E-2</v>
      </c>
      <c r="T91" s="304">
        <f t="shared" si="11"/>
        <v>6.3557827442920073E-2</v>
      </c>
      <c r="U91" s="304">
        <f t="shared" si="11"/>
        <v>6.3863839995278629E-2</v>
      </c>
      <c r="V91" s="304">
        <f t="shared" si="11"/>
        <v>5.9464192332291908E-2</v>
      </c>
      <c r="W91" s="304">
        <f t="shared" si="11"/>
        <v>5.5357650653500859E-2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3.02490289672281E-2</v>
      </c>
      <c r="C94" s="303">
        <f t="shared" si="14"/>
        <v>2.6747259003622677E-2</v>
      </c>
      <c r="D94" s="303">
        <f t="shared" si="14"/>
        <v>2.3757880912209834E-2</v>
      </c>
      <c r="E94" s="303">
        <f t="shared" si="14"/>
        <v>2.2292986902627574E-2</v>
      </c>
      <c r="F94" s="303">
        <f t="shared" si="14"/>
        <v>2.0471850495107975E-2</v>
      </c>
      <c r="G94" s="303">
        <f t="shared" si="14"/>
        <v>1.8746246854558498E-2</v>
      </c>
      <c r="H94" s="303">
        <f t="shared" si="14"/>
        <v>1.740668098309214E-2</v>
      </c>
      <c r="I94" s="303">
        <f t="shared" si="14"/>
        <v>6.2787736928697782E-2</v>
      </c>
      <c r="J94" s="303">
        <f t="shared" si="14"/>
        <v>7.4303455043829306E-2</v>
      </c>
      <c r="K94" s="303">
        <f t="shared" si="14"/>
        <v>6.432853744269619E-2</v>
      </c>
      <c r="L94" s="303">
        <f t="shared" si="14"/>
        <v>7.3975165251190328E-2</v>
      </c>
      <c r="M94" s="303">
        <f t="shared" si="14"/>
        <v>6.7272838378076419E-2</v>
      </c>
      <c r="N94" s="303">
        <f t="shared" si="14"/>
        <v>6.5324667989741417E-2</v>
      </c>
      <c r="O94" s="303">
        <f t="shared" si="14"/>
        <v>6.2682082700718372E-2</v>
      </c>
      <c r="P94" s="303">
        <f t="shared" si="14"/>
        <v>6.0875834410179408E-2</v>
      </c>
      <c r="Q94" s="303">
        <f t="shared" si="14"/>
        <v>6.5921190823572978E-2</v>
      </c>
      <c r="R94" s="303">
        <f t="shared" si="14"/>
        <v>7.0497766577392068E-2</v>
      </c>
      <c r="S94" s="303">
        <f t="shared" si="14"/>
        <v>5.663321756754882E-2</v>
      </c>
      <c r="T94" s="303">
        <f t="shared" si="14"/>
        <v>5.2964856202433394E-2</v>
      </c>
      <c r="U94" s="303">
        <f t="shared" si="14"/>
        <v>5.32198666627322E-2</v>
      </c>
      <c r="V94" s="303">
        <f t="shared" si="14"/>
        <v>4.9553493610243284E-2</v>
      </c>
      <c r="W94" s="303">
        <f t="shared" si="14"/>
        <v>4.6131375544584068E-2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3.02490289672281E-2</v>
      </c>
      <c r="C95" s="304">
        <f t="shared" si="15"/>
        <v>2.6747259003622677E-2</v>
      </c>
      <c r="D95" s="304">
        <f t="shared" si="15"/>
        <v>2.3757880912209834E-2</v>
      </c>
      <c r="E95" s="304">
        <f t="shared" si="15"/>
        <v>2.2292986902627574E-2</v>
      </c>
      <c r="F95" s="304">
        <f t="shared" si="15"/>
        <v>2.0471850495107975E-2</v>
      </c>
      <c r="G95" s="304">
        <f t="shared" si="15"/>
        <v>1.8746246854558498E-2</v>
      </c>
      <c r="H95" s="304">
        <f t="shared" si="15"/>
        <v>1.740668098309214E-2</v>
      </c>
      <c r="I95" s="304">
        <f t="shared" si="15"/>
        <v>6.2787736928697782E-2</v>
      </c>
      <c r="J95" s="304">
        <f t="shared" si="15"/>
        <v>7.4303455043829306E-2</v>
      </c>
      <c r="K95" s="304">
        <f t="shared" si="15"/>
        <v>6.432853744269619E-2</v>
      </c>
      <c r="L95" s="304">
        <f t="shared" si="15"/>
        <v>7.3975165251190328E-2</v>
      </c>
      <c r="M95" s="304">
        <f t="shared" si="15"/>
        <v>6.7272838378076419E-2</v>
      </c>
      <c r="N95" s="304">
        <f t="shared" si="15"/>
        <v>6.5324667989741417E-2</v>
      </c>
      <c r="O95" s="304">
        <f t="shared" si="15"/>
        <v>6.2682082700718372E-2</v>
      </c>
      <c r="P95" s="304">
        <f t="shared" si="15"/>
        <v>6.0875834410179408E-2</v>
      </c>
      <c r="Q95" s="304">
        <f t="shared" si="15"/>
        <v>6.5921190823572978E-2</v>
      </c>
      <c r="R95" s="304">
        <f t="shared" si="15"/>
        <v>7.0497766577392068E-2</v>
      </c>
      <c r="S95" s="304">
        <f t="shared" si="15"/>
        <v>5.663321756754882E-2</v>
      </c>
      <c r="T95" s="304">
        <f t="shared" si="15"/>
        <v>5.2964856202433394E-2</v>
      </c>
      <c r="U95" s="304">
        <f t="shared" si="15"/>
        <v>5.32198666627322E-2</v>
      </c>
      <c r="V95" s="304">
        <f t="shared" si="15"/>
        <v>4.9553493610243284E-2</v>
      </c>
      <c r="W95" s="304">
        <f t="shared" si="15"/>
        <v>4.6131375544584068E-2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0.77275578159435876</v>
      </c>
      <c r="C98" s="303">
        <f t="shared" si="18"/>
        <v>0.78041780386875581</v>
      </c>
      <c r="D98" s="303">
        <f t="shared" si="18"/>
        <v>0.78625325954950986</v>
      </c>
      <c r="E98" s="303">
        <f t="shared" si="18"/>
        <v>0.78758841310116279</v>
      </c>
      <c r="F98" s="303">
        <f t="shared" si="18"/>
        <v>0.78998174423220002</v>
      </c>
      <c r="G98" s="303">
        <f t="shared" si="18"/>
        <v>0.79476778967347883</v>
      </c>
      <c r="H98" s="303">
        <f t="shared" si="18"/>
        <v>0.79493076706128518</v>
      </c>
      <c r="I98" s="303">
        <f t="shared" si="18"/>
        <v>0.60727647243326566</v>
      </c>
      <c r="J98" s="303">
        <f t="shared" si="18"/>
        <v>0.59056452462135733</v>
      </c>
      <c r="K98" s="303">
        <f t="shared" si="18"/>
        <v>0.58479226182778943</v>
      </c>
      <c r="L98" s="303">
        <f t="shared" si="18"/>
        <v>0.58730253162359591</v>
      </c>
      <c r="M98" s="303">
        <f t="shared" si="18"/>
        <v>0.61478507552539807</v>
      </c>
      <c r="N98" s="303">
        <f t="shared" si="18"/>
        <v>0.62185932037421432</v>
      </c>
      <c r="O98" s="303">
        <f t="shared" si="18"/>
        <v>0.61057700515775093</v>
      </c>
      <c r="P98" s="303">
        <f t="shared" si="18"/>
        <v>0.60480736481673358</v>
      </c>
      <c r="Q98" s="303">
        <f t="shared" si="18"/>
        <v>0.55656719979577463</v>
      </c>
      <c r="R98" s="303">
        <f t="shared" si="18"/>
        <v>0.52556201304668759</v>
      </c>
      <c r="S98" s="303">
        <f t="shared" si="18"/>
        <v>0.57462314984736651</v>
      </c>
      <c r="T98" s="303">
        <f t="shared" si="18"/>
        <v>0.54790672642209726</v>
      </c>
      <c r="U98" s="303">
        <f t="shared" si="18"/>
        <v>0.54385830131724355</v>
      </c>
      <c r="V98" s="303">
        <f t="shared" si="18"/>
        <v>0.56500398042159361</v>
      </c>
      <c r="W98" s="303">
        <f t="shared" si="18"/>
        <v>0.53697646501241236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0.12643000331525406</v>
      </c>
      <c r="C99" s="303">
        <f t="shared" si="19"/>
        <v>0.1274857628479156</v>
      </c>
      <c r="D99" s="303">
        <f t="shared" si="19"/>
        <v>0.127936118602131</v>
      </c>
      <c r="E99" s="303">
        <f t="shared" si="19"/>
        <v>0.12879611747003017</v>
      </c>
      <c r="F99" s="303">
        <f t="shared" si="19"/>
        <v>0.13007558060455016</v>
      </c>
      <c r="G99" s="303">
        <f t="shared" si="19"/>
        <v>0.13047895687523944</v>
      </c>
      <c r="H99" s="303">
        <f t="shared" si="19"/>
        <v>0.13245567031682154</v>
      </c>
      <c r="I99" s="303">
        <f t="shared" si="19"/>
        <v>0.19446910162755604</v>
      </c>
      <c r="J99" s="303">
        <f t="shared" si="19"/>
        <v>0.18460597064520762</v>
      </c>
      <c r="K99" s="303">
        <f t="shared" si="19"/>
        <v>0.21473798126961921</v>
      </c>
      <c r="L99" s="303">
        <f t="shared" si="19"/>
        <v>0.1940330979059752</v>
      </c>
      <c r="M99" s="303">
        <f t="shared" si="19"/>
        <v>0.18414425600088094</v>
      </c>
      <c r="N99" s="303">
        <f t="shared" si="19"/>
        <v>0.17933164570768842</v>
      </c>
      <c r="O99" s="303">
        <f t="shared" si="19"/>
        <v>0.1942244736659017</v>
      </c>
      <c r="P99" s="303">
        <f t="shared" si="19"/>
        <v>0.2043233745850592</v>
      </c>
      <c r="Q99" s="303">
        <f t="shared" si="19"/>
        <v>0.22989154744734999</v>
      </c>
      <c r="R99" s="303">
        <f t="shared" si="19"/>
        <v>0.24918648684249098</v>
      </c>
      <c r="S99" s="303">
        <f t="shared" si="19"/>
        <v>0.23485258680078797</v>
      </c>
      <c r="T99" s="303">
        <f t="shared" si="19"/>
        <v>0.26324041791961311</v>
      </c>
      <c r="U99" s="303">
        <f t="shared" si="19"/>
        <v>0.26558103019717655</v>
      </c>
      <c r="V99" s="303">
        <f t="shared" si="19"/>
        <v>0.25216826855578051</v>
      </c>
      <c r="W99" s="303">
        <f t="shared" si="19"/>
        <v>0.27403930475066557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7.0582305139929538E-2</v>
      </c>
      <c r="C100" s="304">
        <f t="shared" si="20"/>
        <v>7.1084323998519008E-2</v>
      </c>
      <c r="D100" s="304">
        <f t="shared" si="20"/>
        <v>7.1112946554049247E-2</v>
      </c>
      <c r="E100" s="304">
        <f t="shared" si="20"/>
        <v>7.1876452772722824E-2</v>
      </c>
      <c r="F100" s="304">
        <f t="shared" si="20"/>
        <v>7.2982947890925923E-2</v>
      </c>
      <c r="G100" s="304">
        <f t="shared" si="20"/>
        <v>7.304043270712951E-2</v>
      </c>
      <c r="H100" s="304">
        <f t="shared" si="20"/>
        <v>7.5005367638371886E-2</v>
      </c>
      <c r="I100" s="304">
        <f t="shared" si="20"/>
        <v>0.15058072971339834</v>
      </c>
      <c r="J100" s="304">
        <f t="shared" si="20"/>
        <v>0.14192538499360702</v>
      </c>
      <c r="K100" s="304">
        <f t="shared" si="20"/>
        <v>0.1724745618145869</v>
      </c>
      <c r="L100" s="304">
        <f t="shared" si="20"/>
        <v>0.15158825918080093</v>
      </c>
      <c r="M100" s="304">
        <f t="shared" si="20"/>
        <v>0.13971323114358708</v>
      </c>
      <c r="N100" s="304">
        <f t="shared" si="20"/>
        <v>0.13438935933602589</v>
      </c>
      <c r="O100" s="304">
        <f t="shared" si="20"/>
        <v>0.15009756952745643</v>
      </c>
      <c r="P100" s="304">
        <f t="shared" si="20"/>
        <v>0.16061344711637171</v>
      </c>
      <c r="Q100" s="304">
        <f t="shared" si="20"/>
        <v>0.18966797652258882</v>
      </c>
      <c r="R100" s="304">
        <f t="shared" si="20"/>
        <v>0.21120368635604342</v>
      </c>
      <c r="S100" s="304">
        <f t="shared" si="20"/>
        <v>0.19332409746225634</v>
      </c>
      <c r="T100" s="304">
        <f t="shared" si="20"/>
        <v>0.22364274655399935</v>
      </c>
      <c r="U100" s="304">
        <f t="shared" si="20"/>
        <v>0.22627594185549668</v>
      </c>
      <c r="V100" s="304">
        <f t="shared" si="20"/>
        <v>0.21133496453139755</v>
      </c>
      <c r="W100" s="304">
        <f t="shared" si="20"/>
        <v>0.23523157239906486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5.5847698175324527E-2</v>
      </c>
      <c r="C101" s="304">
        <f t="shared" si="21"/>
        <v>5.6401438849396593E-2</v>
      </c>
      <c r="D101" s="304">
        <f t="shared" si="21"/>
        <v>5.6823172048081745E-2</v>
      </c>
      <c r="E101" s="304">
        <f t="shared" si="21"/>
        <v>5.6919664697307332E-2</v>
      </c>
      <c r="F101" s="304">
        <f t="shared" si="21"/>
        <v>5.7092632713624233E-2</v>
      </c>
      <c r="G101" s="304">
        <f t="shared" si="21"/>
        <v>5.7438524168109906E-2</v>
      </c>
      <c r="H101" s="304">
        <f t="shared" si="21"/>
        <v>5.7450302678449666E-2</v>
      </c>
      <c r="I101" s="304">
        <f t="shared" si="21"/>
        <v>4.3888371914157689E-2</v>
      </c>
      <c r="J101" s="304">
        <f t="shared" si="21"/>
        <v>4.2680585651600593E-2</v>
      </c>
      <c r="K101" s="304">
        <f t="shared" si="21"/>
        <v>4.2263419455032328E-2</v>
      </c>
      <c r="L101" s="304">
        <f t="shared" si="21"/>
        <v>4.2444838725174287E-2</v>
      </c>
      <c r="M101" s="304">
        <f t="shared" si="21"/>
        <v>4.4431024857293853E-2</v>
      </c>
      <c r="N101" s="304">
        <f t="shared" si="21"/>
        <v>4.4942286371662504E-2</v>
      </c>
      <c r="O101" s="304">
        <f t="shared" si="21"/>
        <v>4.4126904138445264E-2</v>
      </c>
      <c r="P101" s="304">
        <f t="shared" si="21"/>
        <v>4.370992746868748E-2</v>
      </c>
      <c r="Q101" s="304">
        <f t="shared" si="21"/>
        <v>4.0223570924761178E-2</v>
      </c>
      <c r="R101" s="304">
        <f t="shared" si="21"/>
        <v>3.7982800486447581E-2</v>
      </c>
      <c r="S101" s="304">
        <f t="shared" si="21"/>
        <v>4.1528489338531628E-2</v>
      </c>
      <c r="T101" s="304">
        <f t="shared" si="21"/>
        <v>3.9597671365613735E-2</v>
      </c>
      <c r="U101" s="304">
        <f t="shared" si="21"/>
        <v>3.9305088341679832E-2</v>
      </c>
      <c r="V101" s="304">
        <f t="shared" si="21"/>
        <v>4.0833304024382934E-2</v>
      </c>
      <c r="W101" s="304">
        <f t="shared" si="21"/>
        <v>3.8807732351600718E-2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2.9266659518325518E-2</v>
      </c>
      <c r="C105" s="303">
        <f t="shared" si="25"/>
        <v>2.9422078668525021E-2</v>
      </c>
      <c r="D105" s="303">
        <f t="shared" si="25"/>
        <v>2.9880332936667593E-2</v>
      </c>
      <c r="E105" s="303">
        <f t="shared" si="25"/>
        <v>3.0568073541917467E-2</v>
      </c>
      <c r="F105" s="303">
        <f t="shared" si="25"/>
        <v>3.0891424554421763E-2</v>
      </c>
      <c r="G105" s="303">
        <f t="shared" si="25"/>
        <v>3.0085632980497514E-2</v>
      </c>
      <c r="H105" s="303">
        <f t="shared" si="25"/>
        <v>3.1046499152902942E-2</v>
      </c>
      <c r="I105" s="303">
        <f t="shared" si="25"/>
        <v>4.6107878449916935E-2</v>
      </c>
      <c r="J105" s="303">
        <f t="shared" si="25"/>
        <v>4.3656814947706998E-2</v>
      </c>
      <c r="K105" s="303">
        <f t="shared" si="25"/>
        <v>4.828768972357686E-2</v>
      </c>
      <c r="L105" s="303">
        <f t="shared" si="25"/>
        <v>4.4293547206057042E-2</v>
      </c>
      <c r="M105" s="303">
        <f t="shared" si="25"/>
        <v>4.2821042722893866E-2</v>
      </c>
      <c r="N105" s="303">
        <f t="shared" si="25"/>
        <v>4.3294417940667948E-2</v>
      </c>
      <c r="O105" s="303">
        <f t="shared" si="25"/>
        <v>4.6801757002752145E-2</v>
      </c>
      <c r="P105" s="303">
        <f t="shared" si="25"/>
        <v>4.7353236732536802E-2</v>
      </c>
      <c r="Q105" s="303">
        <f t="shared" si="25"/>
        <v>5.7310154990547299E-2</v>
      </c>
      <c r="R105" s="303">
        <f t="shared" si="25"/>
        <v>5.9535435066490526E-2</v>
      </c>
      <c r="S105" s="303">
        <f t="shared" si="25"/>
        <v>5.7498985745654388E-2</v>
      </c>
      <c r="T105" s="303">
        <f t="shared" si="25"/>
        <v>6.3935708016363849E-2</v>
      </c>
      <c r="U105" s="303">
        <f t="shared" si="25"/>
        <v>6.5492806644395912E-2</v>
      </c>
      <c r="V105" s="303">
        <f t="shared" si="25"/>
        <v>6.4624638611709834E-2</v>
      </c>
      <c r="W105" s="303">
        <f t="shared" si="25"/>
        <v>7.774901350691675E-2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1.8746871496380733E-2</v>
      </c>
      <c r="C106" s="304">
        <f t="shared" si="26"/>
        <v>1.8797984924040344E-2</v>
      </c>
      <c r="D106" s="304">
        <f t="shared" si="26"/>
        <v>1.9176799143677124E-2</v>
      </c>
      <c r="E106" s="304">
        <f t="shared" si="26"/>
        <v>1.9846363848241851E-2</v>
      </c>
      <c r="F106" s="304">
        <f t="shared" si="26"/>
        <v>2.0137133627755703E-2</v>
      </c>
      <c r="G106" s="304">
        <f t="shared" si="26"/>
        <v>1.9266187984842465E-2</v>
      </c>
      <c r="H106" s="304">
        <f t="shared" si="26"/>
        <v>2.0224835490480288E-2</v>
      </c>
      <c r="I106" s="304">
        <f t="shared" si="26"/>
        <v>3.7840816704313829E-2</v>
      </c>
      <c r="J106" s="304">
        <f t="shared" si="26"/>
        <v>3.5617258647682511E-2</v>
      </c>
      <c r="K106" s="304">
        <f t="shared" si="26"/>
        <v>4.0326713205731432E-2</v>
      </c>
      <c r="L106" s="304">
        <f t="shared" si="26"/>
        <v>3.6298397529292918E-2</v>
      </c>
      <c r="M106" s="304">
        <f t="shared" si="26"/>
        <v>3.4451763802406381E-2</v>
      </c>
      <c r="N106" s="304">
        <f t="shared" si="26"/>
        <v>3.4828834912210747E-2</v>
      </c>
      <c r="O106" s="304">
        <f t="shared" si="26"/>
        <v>3.8489763979443897E-2</v>
      </c>
      <c r="P106" s="304">
        <f t="shared" si="26"/>
        <v>3.9119787791066583E-2</v>
      </c>
      <c r="Q106" s="304">
        <f t="shared" si="26"/>
        <v>4.9733415868985636E-2</v>
      </c>
      <c r="R106" s="304">
        <f t="shared" si="26"/>
        <v>5.2380780127215074E-2</v>
      </c>
      <c r="S106" s="304">
        <f t="shared" si="26"/>
        <v>4.9676444817620735E-2</v>
      </c>
      <c r="T106" s="304">
        <f t="shared" si="26"/>
        <v>5.6476866872702543E-2</v>
      </c>
      <c r="U106" s="304">
        <f t="shared" si="26"/>
        <v>5.8089078092500551E-2</v>
      </c>
      <c r="V106" s="304">
        <f t="shared" si="26"/>
        <v>5.6933046717920245E-2</v>
      </c>
      <c r="W106" s="304">
        <f t="shared" si="26"/>
        <v>7.0438969739856236E-2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1.0519788021944785E-2</v>
      </c>
      <c r="C107" s="304">
        <f t="shared" si="27"/>
        <v>1.0624093744484678E-2</v>
      </c>
      <c r="D107" s="304">
        <f t="shared" si="27"/>
        <v>1.070353379299047E-2</v>
      </c>
      <c r="E107" s="304">
        <f t="shared" si="27"/>
        <v>1.0721709693675615E-2</v>
      </c>
      <c r="F107" s="304">
        <f t="shared" si="27"/>
        <v>1.0754290926666056E-2</v>
      </c>
      <c r="G107" s="304">
        <f t="shared" si="27"/>
        <v>1.0819444995655052E-2</v>
      </c>
      <c r="H107" s="304">
        <f t="shared" si="27"/>
        <v>1.0821663662422652E-2</v>
      </c>
      <c r="I107" s="304">
        <f t="shared" si="27"/>
        <v>8.2670617456031079E-3</v>
      </c>
      <c r="J107" s="304">
        <f t="shared" si="27"/>
        <v>8.0395563000244859E-3</v>
      </c>
      <c r="K107" s="304">
        <f t="shared" si="27"/>
        <v>7.9609765178454226E-3</v>
      </c>
      <c r="L107" s="304">
        <f t="shared" si="27"/>
        <v>7.9951496767641291E-3</v>
      </c>
      <c r="M107" s="304">
        <f t="shared" si="27"/>
        <v>8.3692789204874857E-3</v>
      </c>
      <c r="N107" s="304">
        <f t="shared" si="27"/>
        <v>8.4655830284572006E-3</v>
      </c>
      <c r="O107" s="304">
        <f t="shared" si="27"/>
        <v>8.3119930233082513E-3</v>
      </c>
      <c r="P107" s="304">
        <f t="shared" si="27"/>
        <v>8.2334489414702151E-3</v>
      </c>
      <c r="Q107" s="304">
        <f t="shared" si="27"/>
        <v>7.5767391215616625E-3</v>
      </c>
      <c r="R107" s="304">
        <f t="shared" si="27"/>
        <v>7.1546549392754438E-3</v>
      </c>
      <c r="S107" s="304">
        <f t="shared" si="27"/>
        <v>7.822540928033658E-3</v>
      </c>
      <c r="T107" s="304">
        <f t="shared" si="27"/>
        <v>7.4588411436613137E-3</v>
      </c>
      <c r="U107" s="304">
        <f t="shared" si="27"/>
        <v>7.403728551895368E-3</v>
      </c>
      <c r="V107" s="304">
        <f t="shared" si="27"/>
        <v>7.6915918937895808E-3</v>
      </c>
      <c r="W107" s="304">
        <f t="shared" si="27"/>
        <v>7.3100437670605258E-3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1.5948999734227975</v>
      </c>
      <c r="C113" s="322">
        <f>IF(C$5=0,0,C$5/FBT_fec!C$5)</f>
        <v>1.5258450650941642</v>
      </c>
      <c r="D113" s="322">
        <f>IF(D$5=0,0,D$5/FBT_fec!D$5)</f>
        <v>1.4449608954422613</v>
      </c>
      <c r="E113" s="322">
        <f>IF(E$5=0,0,E$5/FBT_fec!E$5)</f>
        <v>1.3667165346292061</v>
      </c>
      <c r="F113" s="322">
        <f>IF(F$5=0,0,F$5/FBT_fec!F$5)</f>
        <v>1.3028644934293345</v>
      </c>
      <c r="G113" s="322">
        <f>IF(G$5=0,0,G$5/FBT_fec!G$5)</f>
        <v>1.2836669164757013</v>
      </c>
      <c r="H113" s="322">
        <f>IF(H$5=0,0,H$5/FBT_fec!H$5)</f>
        <v>1.1977804616299521</v>
      </c>
      <c r="I113" s="322">
        <f>IF(I$5=0,0,I$5/FBT_fec!I$5)</f>
        <v>0.78095770721591151</v>
      </c>
      <c r="J113" s="322">
        <f>IF(J$5=0,0,J$5/FBT_fec!J$5)</f>
        <v>0.86213410302045235</v>
      </c>
      <c r="K113" s="322">
        <f>IF(K$5=0,0,K$5/FBT_fec!K$5)</f>
        <v>0.69034646346012829</v>
      </c>
      <c r="L113" s="322">
        <f>IF(L$5=0,0,L$5/FBT_fec!L$5)</f>
        <v>0.83637068367117773</v>
      </c>
      <c r="M113" s="322">
        <f>IF(M$5=0,0,M$5/FBT_fec!M$5)</f>
        <v>0.90396063574413232</v>
      </c>
      <c r="N113" s="322">
        <f>IF(N$5=0,0,N$5/FBT_fec!N$5)</f>
        <v>0.9240044514582777</v>
      </c>
      <c r="O113" s="322">
        <f>IF(O$5=0,0,O$5/FBT_fec!O$5)</f>
        <v>0.79180931520233344</v>
      </c>
      <c r="P113" s="322">
        <f>IF(P$5=0,0,P$5/FBT_fec!P$5)</f>
        <v>0.73806210300182362</v>
      </c>
      <c r="Q113" s="322">
        <f>IF(Q$5=0,0,Q$5/FBT_fec!Q$5)</f>
        <v>0.56796179322453355</v>
      </c>
      <c r="R113" s="322">
        <f>IF(R$5=0,0,R$5/FBT_fec!R$5)</f>
        <v>0.50450018011639253</v>
      </c>
      <c r="S113" s="322">
        <f>IF(S$5=0,0,S$5/FBT_fec!S$5)</f>
        <v>0.52582560000019385</v>
      </c>
      <c r="T113" s="322">
        <f>IF(T$5=0,0,T$5/FBT_fec!T$5)</f>
        <v>0.43954128384914537</v>
      </c>
      <c r="U113" s="322">
        <f>IF(U$5=0,0,U$5/FBT_fec!U$5)</f>
        <v>0.44051917649935118</v>
      </c>
      <c r="V113" s="322">
        <f>IF(V$5=0,0,V$5/FBT_fec!V$5)</f>
        <v>0.45323163610260059</v>
      </c>
      <c r="W113" s="322">
        <f>IF(W$5=0,0,W$5/FBT_fec!W$5)</f>
        <v>0.37469896561212607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0.32446875619949067</v>
      </c>
      <c r="C118" s="334">
        <f>IF(C$10=0,0,C$10/FBT_fec!C$10)</f>
        <v>0.22642134882790688</v>
      </c>
      <c r="D118" s="334">
        <f>IF(D$10=0,0,D$10/FBT_fec!D$10)</f>
        <v>0.19899098550982089</v>
      </c>
      <c r="E118" s="334">
        <f>IF(E$10=0,0,E$10/FBT_fec!E$10)</f>
        <v>0.20404470789249196</v>
      </c>
      <c r="F118" s="334">
        <f>IF(F$10=0,0,F$10/FBT_fec!F$10)</f>
        <v>0.19187427218760775</v>
      </c>
      <c r="G118" s="334">
        <f>IF(G$10=0,0,G$10/FBT_fec!G$10)</f>
        <v>0.15643927150128367</v>
      </c>
      <c r="H118" s="334">
        <f>IF(H$10=0,0,H$10/FBT_fec!H$10)</f>
        <v>0.13684643009831038</v>
      </c>
      <c r="I118" s="334">
        <f>IF(I$10=0,0,I$10/FBT_fec!I$10)</f>
        <v>0.54852664733971113</v>
      </c>
      <c r="J118" s="334">
        <f>IF(J$10=0,0,J$10/FBT_fec!J$10)</f>
        <v>0.8194266103789436</v>
      </c>
      <c r="K118" s="334">
        <f>IF(K$10=0,0,K$10/FBT_fec!K$10)</f>
        <v>0.36838370020424049</v>
      </c>
      <c r="L118" s="334">
        <f>IF(L$10=0,0,L$10/FBT_fec!L$10)</f>
        <v>0.51818470142607087</v>
      </c>
      <c r="M118" s="334">
        <f>IF(M$10=0,0,M$10/FBT_fec!M$10)</f>
        <v>0.47546406897010662</v>
      </c>
      <c r="N118" s="334">
        <f>IF(N$10=0,0,N$10/FBT_fec!N$10)</f>
        <v>0.55602641660991925</v>
      </c>
      <c r="O118" s="334">
        <f>IF(O$10=0,0,O$10/FBT_fec!O$10)</f>
        <v>0.41390043754749478</v>
      </c>
      <c r="P118" s="334">
        <f>IF(P$10=0,0,P$10/FBT_fec!P$10)</f>
        <v>0.34693423852470223</v>
      </c>
      <c r="Q118" s="334">
        <f>IF(Q$10=0,0,Q$10/FBT_fec!Q$10)</f>
        <v>0.32328658759600015</v>
      </c>
      <c r="R118" s="334">
        <f>IF(R$10=0,0,R$10/FBT_fec!R$10)</f>
        <v>0.2802292490851101</v>
      </c>
      <c r="S118" s="334">
        <f>IF(S$10=0,0,S$10/FBT_fec!S$10)</f>
        <v>0.21130023926813446</v>
      </c>
      <c r="T118" s="334">
        <f>IF(T$10=0,0,T$10/FBT_fec!T$10)</f>
        <v>0.17304547596522551</v>
      </c>
      <c r="U118" s="334">
        <f>IF(U$10=0,0,U$10/FBT_fec!U$10)</f>
        <v>0.16528096943307879</v>
      </c>
      <c r="V118" s="334">
        <f>IF(V$10=0,0,V$10/FBT_fec!V$10)</f>
        <v>0.19090537945117406</v>
      </c>
      <c r="W118" s="334">
        <f>IF(W$10=0,0,W$10/FBT_fec!W$10)</f>
        <v>0.16582369962455712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0.84318411935897208</v>
      </c>
      <c r="C119" s="350">
        <f>IF(C$16=0,0,C$16/FBT_fec!C$16)</f>
        <v>0.68923003622346335</v>
      </c>
      <c r="D119" s="350">
        <f>IF(D$16=0,0,D$16/FBT_fec!D$16)</f>
        <v>0.56109856390309876</v>
      </c>
      <c r="E119" s="350">
        <f>IF(E$16=0,0,E$16/FBT_fec!E$16)</f>
        <v>0.48838882969480052</v>
      </c>
      <c r="F119" s="350">
        <f>IF(F$16=0,0,F$16/FBT_fec!F$16)</f>
        <v>0.41659918343368996</v>
      </c>
      <c r="G119" s="350">
        <f>IF(G$16=0,0,G$16/FBT_fec!G$16)</f>
        <v>0.3669895618285885</v>
      </c>
      <c r="H119" s="350">
        <f>IF(H$16=0,0,H$16/FBT_fec!H$16)</f>
        <v>0.31052971372889815</v>
      </c>
      <c r="I119" s="350">
        <f>IF(I$16=0,0,I$16/FBT_fec!I$16)</f>
        <v>0.97986625603978061</v>
      </c>
      <c r="J119" s="350">
        <f>IF(J$16=0,0,J$16/FBT_fec!J$16)</f>
        <v>1.3450528959791246</v>
      </c>
      <c r="K119" s="350">
        <f>IF(K$16=0,0,K$16/FBT_fec!K$16)</f>
        <v>0.89151269934535937</v>
      </c>
      <c r="L119" s="350">
        <f>IF(L$16=0,0,L$16/FBT_fec!L$16)</f>
        <v>1.2960190352733398</v>
      </c>
      <c r="M119" s="350">
        <f>IF(M$16=0,0,M$16/FBT_fec!M$16)</f>
        <v>1.2402966669367939</v>
      </c>
      <c r="N119" s="350">
        <f>IF(N$16=0,0,N$16/FBT_fec!N$16)</f>
        <v>1.2231675901161825</v>
      </c>
      <c r="O119" s="350">
        <f>IF(O$16=0,0,O$16/FBT_fec!O$16)</f>
        <v>0.99135290445215585</v>
      </c>
      <c r="P119" s="350">
        <f>IF(P$16=0,0,P$16/FBT_fec!P$16)</f>
        <v>0.88759126035389524</v>
      </c>
      <c r="Q119" s="350">
        <f>IF(Q$16=0,0,Q$16/FBT_fec!Q$16)</f>
        <v>0.76073085756292758</v>
      </c>
      <c r="R119" s="350">
        <f>IF(R$16=0,0,R$16/FBT_fec!R$16)</f>
        <v>0.74140169375222764</v>
      </c>
      <c r="S119" s="350">
        <f>IF(S$16=0,0,S$16/FBT_fec!S$16)</f>
        <v>0.57508804833345961</v>
      </c>
      <c r="T119" s="350">
        <f>IF(T$16=0,0,T$16/FBT_fec!T$16)</f>
        <v>0.44128769788638966</v>
      </c>
      <c r="U119" s="350">
        <f>IF(U$16=0,0,U$16/FBT_fec!U$16)</f>
        <v>0.44546825377372162</v>
      </c>
      <c r="V119" s="350">
        <f>IF(V$16=0,0,V$16/FBT_fec!V$16)</f>
        <v>0.41637911750251522</v>
      </c>
      <c r="W119" s="350">
        <f>IF(W$16=0,0,W$16/FBT_fec!W$16)</f>
        <v>0.31531099674047242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0.84318411935897242</v>
      </c>
      <c r="C120" s="350">
        <f>IF(C$25=0,0,C$25/FBT_fec!C$25)</f>
        <v>0.68923003622346335</v>
      </c>
      <c r="D120" s="350">
        <f>IF(D$25=0,0,D$25/FBT_fec!D$25)</f>
        <v>0.56109856390309831</v>
      </c>
      <c r="E120" s="350">
        <f>IF(E$25=0,0,E$25/FBT_fec!E$25)</f>
        <v>0.48838882969480052</v>
      </c>
      <c r="F120" s="350">
        <f>IF(F$25=0,0,F$25/FBT_fec!F$25)</f>
        <v>0.41659918343368985</v>
      </c>
      <c r="G120" s="350">
        <f>IF(G$25=0,0,G$25/FBT_fec!G$25)</f>
        <v>0.36698956182858844</v>
      </c>
      <c r="H120" s="350">
        <f>IF(H$25=0,0,H$25/FBT_fec!H$25)</f>
        <v>0.31052971372889809</v>
      </c>
      <c r="I120" s="350">
        <f>IF(I$25=0,0,I$25/FBT_fec!I$25)</f>
        <v>0.97986625603978061</v>
      </c>
      <c r="J120" s="350">
        <f>IF(J$25=0,0,J$25/FBT_fec!J$25)</f>
        <v>1.3450528959791246</v>
      </c>
      <c r="K120" s="350">
        <f>IF(K$25=0,0,K$25/FBT_fec!K$25)</f>
        <v>0.89151269934535937</v>
      </c>
      <c r="L120" s="350">
        <f>IF(L$25=0,0,L$25/FBT_fec!L$25)</f>
        <v>1.2960190352733394</v>
      </c>
      <c r="M120" s="350">
        <f>IF(M$25=0,0,M$25/FBT_fec!M$25)</f>
        <v>1.2402966669367936</v>
      </c>
      <c r="N120" s="350">
        <f>IF(N$25=0,0,N$25/FBT_fec!N$25)</f>
        <v>1.2231675901161825</v>
      </c>
      <c r="O120" s="350">
        <f>IF(O$25=0,0,O$25/FBT_fec!O$25)</f>
        <v>0.99135290445215574</v>
      </c>
      <c r="P120" s="350">
        <f>IF(P$25=0,0,P$25/FBT_fec!P$25)</f>
        <v>0.88759126035389491</v>
      </c>
      <c r="Q120" s="350">
        <f>IF(Q$25=0,0,Q$25/FBT_fec!Q$25)</f>
        <v>0.76073085756292746</v>
      </c>
      <c r="R120" s="350">
        <f>IF(R$25=0,0,R$25/FBT_fec!R$25)</f>
        <v>0.74140169375222764</v>
      </c>
      <c r="S120" s="350">
        <f>IF(S$25=0,0,S$25/FBT_fec!S$25)</f>
        <v>0.57508804833345928</v>
      </c>
      <c r="T120" s="350">
        <f>IF(T$25=0,0,T$25/FBT_fec!T$25)</f>
        <v>0.44128769788638972</v>
      </c>
      <c r="U120" s="350">
        <f>IF(U$25=0,0,U$25/FBT_fec!U$25)</f>
        <v>0.44546825377372151</v>
      </c>
      <c r="V120" s="350">
        <f>IF(V$25=0,0,V$25/FBT_fec!V$25)</f>
        <v>0.41637911750251505</v>
      </c>
      <c r="W120" s="350">
        <f>IF(W$25=0,0,W$25/FBT_fec!W$25)</f>
        <v>0.31531099674047253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3.042698281059693</v>
      </c>
      <c r="C121" s="350">
        <f>IF(C$34=0,0,C$34/FBT_fec!C$34)</f>
        <v>3.0711624605250925</v>
      </c>
      <c r="D121" s="350">
        <f>IF(D$34=0,0,D$34/FBT_fec!D$34)</f>
        <v>3.0542223741159669</v>
      </c>
      <c r="E121" s="350">
        <f>IF(E$34=0,0,E$34/FBT_fec!E$34)</f>
        <v>2.9604216180283105</v>
      </c>
      <c r="F121" s="350">
        <f>IF(F$34=0,0,F$34/FBT_fec!F$34)</f>
        <v>2.9194161183397305</v>
      </c>
      <c r="G121" s="350">
        <f>IF(G$34=0,0,G$34/FBT_fec!G$34)</f>
        <v>2.9856493333132961</v>
      </c>
      <c r="H121" s="350">
        <f>IF(H$34=0,0,H$34/FBT_fec!H$34)</f>
        <v>2.8646822598544297</v>
      </c>
      <c r="I121" s="350">
        <f>IF(I$34=0,0,I$34/FBT_fec!I$34)</f>
        <v>0.95093377327225825</v>
      </c>
      <c r="J121" s="350">
        <f>IF(J$34=0,0,J$34/FBT_fec!J$34)</f>
        <v>0.96796062123201154</v>
      </c>
      <c r="K121" s="350">
        <f>IF(K$34=0,0,K$34/FBT_fec!K$34)</f>
        <v>0.80328536050513255</v>
      </c>
      <c r="L121" s="350">
        <f>IF(L$34=0,0,L$34/FBT_fec!L$34)</f>
        <v>0.9376084314051335</v>
      </c>
      <c r="M121" s="350">
        <f>IF(M$34=0,0,M$34/FBT_fec!M$34)</f>
        <v>1.0913174300321373</v>
      </c>
      <c r="N121" s="350">
        <f>IF(N$34=0,0,N$34/FBT_fec!N$34)</f>
        <v>1.1375046188969304</v>
      </c>
      <c r="O121" s="350">
        <f>IF(O$34=0,0,O$34/FBT_fec!O$34)</f>
        <v>0.97074886573399277</v>
      </c>
      <c r="P121" s="350">
        <f>IF(P$34=0,0,P$34/FBT_fec!P$34)</f>
        <v>0.9042943870738408</v>
      </c>
      <c r="Q121" s="350">
        <f>IF(Q$34=0,0,Q$34/FBT_fec!Q$34)</f>
        <v>0.62195082861648265</v>
      </c>
      <c r="R121" s="350">
        <f>IF(R$34=0,0,R$34/FBT_fec!R$34)</f>
        <v>0.50939704674039687</v>
      </c>
      <c r="S121" s="350">
        <f>IF(S$34=0,0,S$34/FBT_fec!S$34)</f>
        <v>0.62144259310445393</v>
      </c>
      <c r="T121" s="350">
        <f>IF(T$34=0,0,T$34/FBT_fec!T$34)</f>
        <v>0.50056852989548517</v>
      </c>
      <c r="U121" s="350">
        <f>IF(U$34=0,0,U$34/FBT_fec!U$34)</f>
        <v>0.49673687143361284</v>
      </c>
      <c r="V121" s="350">
        <f>IF(V$34=0,0,V$34/FBT_fec!V$34)</f>
        <v>0.54411661073882545</v>
      </c>
      <c r="W121" s="350">
        <f>IF(W$34=0,0,W$34/FBT_fec!W$34)</f>
        <v>0.43152729636599713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2.3504119343089158</v>
      </c>
      <c r="C122" s="350">
        <f>IF(C$45=0,0,C$45/FBT_fec!C$45)</f>
        <v>2.3156709802274533</v>
      </c>
      <c r="D122" s="350">
        <f>IF(D$45=0,0,D$45/FBT_fec!D$45)</f>
        <v>2.2439393115716046</v>
      </c>
      <c r="E122" s="350">
        <f>IF(E$45=0,0,E$45/FBT_fec!E$45)</f>
        <v>2.1602936711981888</v>
      </c>
      <c r="F122" s="350">
        <f>IF(F$45=0,0,F$45/FBT_fec!F$45)</f>
        <v>2.1109707873992258</v>
      </c>
      <c r="G122" s="350">
        <f>IF(G$45=0,0,G$45/FBT_fec!G$45)</f>
        <v>2.1164078500079699</v>
      </c>
      <c r="H122" s="350">
        <f>IF(H$45=0,0,H$45/FBT_fec!H$45)</f>
        <v>2.0325143231073075</v>
      </c>
      <c r="I122" s="350">
        <f>IF(I$45=0,0,I$45/FBT_fec!I$45)</f>
        <v>1.6863878271443908</v>
      </c>
      <c r="J122" s="350">
        <f>IF(J$45=0,0,J$45/FBT_fec!J$45)</f>
        <v>1.7247733660433937</v>
      </c>
      <c r="K122" s="350">
        <f>IF(K$45=0,0,K$45/FBT_fec!K$45)</f>
        <v>1.6561572655506536</v>
      </c>
      <c r="L122" s="350">
        <f>IF(L$45=0,0,L$45/FBT_fec!L$45)</f>
        <v>1.7678053378538512</v>
      </c>
      <c r="M122" s="350">
        <f>IF(M$45=0,0,M$45/FBT_fec!M$45)</f>
        <v>1.8221848963578486</v>
      </c>
      <c r="N122" s="350">
        <f>IF(N$45=0,0,N$45/FBT_fec!N$45)</f>
        <v>1.8161800219462707</v>
      </c>
      <c r="O122" s="350">
        <f>IF(O$45=0,0,O$45/FBT_fec!O$45)</f>
        <v>1.7080309778058094</v>
      </c>
      <c r="P122" s="350">
        <f>IF(P$45=0,0,P$45/FBT_fec!P$45)</f>
        <v>1.6882781566967671</v>
      </c>
      <c r="Q122" s="350">
        <f>IF(Q$45=0,0,Q$45/FBT_fec!Q$45)</f>
        <v>1.4661004291605064</v>
      </c>
      <c r="R122" s="350">
        <f>IF(R$45=0,0,R$45/FBT_fec!R$45)</f>
        <v>1.412310301177228</v>
      </c>
      <c r="S122" s="350">
        <f>IF(S$45=0,0,S$45/FBT_fec!S$45)</f>
        <v>1.4116511173904505</v>
      </c>
      <c r="T122" s="350">
        <f>IF(T$45=0,0,T$45/FBT_fec!T$45)</f>
        <v>1.345741954379253</v>
      </c>
      <c r="U122" s="350">
        <f>IF(U$45=0,0,U$45/FBT_fec!U$45)</f>
        <v>1.3610450502544009</v>
      </c>
      <c r="V122" s="350">
        <f>IF(V$45=0,0,V$45/FBT_fec!V$45)</f>
        <v>1.3347563421242012</v>
      </c>
      <c r="W122" s="350">
        <f>IF(W$45=0,0,W$45/FBT_fec!W$45)</f>
        <v>1.217849965945349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0.45370607330377677</v>
      </c>
      <c r="C123" s="350">
        <f>IF(C$66=0,0,C$66/FBT_fec!C$66)</f>
        <v>0.42483028732524625</v>
      </c>
      <c r="D123" s="350">
        <f>IF(D$66=0,0,D$66/FBT_fec!D$66)</f>
        <v>0.39887646232377738</v>
      </c>
      <c r="E123" s="350">
        <f>IF(E$66=0,0,E$66/FBT_fec!E$66)</f>
        <v>0.3813023890817106</v>
      </c>
      <c r="F123" s="350">
        <f>IF(F$66=0,0,F$66/FBT_fec!F$66)</f>
        <v>0.36176441169738016</v>
      </c>
      <c r="G123" s="350">
        <f>IF(G$66=0,0,G$66/FBT_fec!G$66)</f>
        <v>0.34292183135326637</v>
      </c>
      <c r="H123" s="350">
        <f>IF(H$66=0,0,H$66/FBT_fec!H$66)</f>
        <v>0.32634170829019149</v>
      </c>
      <c r="I123" s="350">
        <f>IF(I$66=0,0,I$66/FBT_fec!I$66)</f>
        <v>0.42559092540381782</v>
      </c>
      <c r="J123" s="350">
        <f>IF(J$66=0,0,J$66/FBT_fec!J$66)</f>
        <v>0.47277818746965372</v>
      </c>
      <c r="K123" s="350">
        <f>IF(K$66=0,0,K$66/FBT_fec!K$66)</f>
        <v>0.39955913869257509</v>
      </c>
      <c r="L123" s="350">
        <f>IF(L$66=0,0,L$66/FBT_fec!L$66)</f>
        <v>0.46324548371570617</v>
      </c>
      <c r="M123" s="350">
        <f>IF(M$66=0,0,M$66/FBT_fec!M$66)</f>
        <v>0.46687470026687095</v>
      </c>
      <c r="N123" s="350">
        <f>IF(N$66=0,0,N$66/FBT_fec!N$66)</f>
        <v>0.47612185785884248</v>
      </c>
      <c r="O123" s="350">
        <f>IF(O$66=0,0,O$66/FBT_fec!O$66)</f>
        <v>0.43576711015577463</v>
      </c>
      <c r="P123" s="350">
        <f>IF(P$66=0,0,P$66/FBT_fec!P$66)</f>
        <v>0.40890760494938472</v>
      </c>
      <c r="Q123" s="350">
        <f>IF(Q$66=0,0,Q$66/FBT_fec!Q$66)</f>
        <v>0.39235984261053686</v>
      </c>
      <c r="R123" s="350">
        <f>IF(R$66=0,0,R$66/FBT_fec!R$66)</f>
        <v>0.37242827670157724</v>
      </c>
      <c r="S123" s="350">
        <f>IF(S$66=0,0,S$66/FBT_fec!S$66)</f>
        <v>0.34961166751288891</v>
      </c>
      <c r="T123" s="350">
        <f>IF(T$66=0,0,T$66/FBT_fec!T$66)</f>
        <v>0.32242321477026203</v>
      </c>
      <c r="U123" s="350">
        <f>IF(U$66=0,0,U$66/FBT_fec!U$66)</f>
        <v>0.3316760961588196</v>
      </c>
      <c r="V123" s="350">
        <f>IF(V$66=0,0,V$66/FBT_fec!V$66)</f>
        <v>0.32916990522417133</v>
      </c>
      <c r="W123" s="350">
        <f>IF(W$66=0,0,W$66/FBT_fec!W$66)</f>
        <v>0.32423317301401688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FI: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1059.244072964306</v>
      </c>
      <c r="C3" s="205">
        <v>1224.469122358274</v>
      </c>
      <c r="D3" s="205">
        <v>1364.845200461639</v>
      </c>
      <c r="E3" s="205">
        <v>1316.6433706070291</v>
      </c>
      <c r="F3" s="205">
        <v>1083.9773821575841</v>
      </c>
      <c r="G3" s="205">
        <v>1208.784486450113</v>
      </c>
      <c r="H3" s="205">
        <v>1275.383403042978</v>
      </c>
      <c r="I3" s="205">
        <v>1226.3638724298289</v>
      </c>
      <c r="J3" s="205">
        <v>1248.999199359487</v>
      </c>
      <c r="K3" s="205">
        <v>874.95647681196863</v>
      </c>
      <c r="L3" s="205">
        <v>866.95490490378359</v>
      </c>
      <c r="M3" s="205">
        <v>980.41363596529663</v>
      </c>
      <c r="N3" s="205">
        <v>929.01280445076759</v>
      </c>
      <c r="O3" s="205">
        <v>944.40355369416261</v>
      </c>
      <c r="P3" s="205">
        <v>892.00154953412039</v>
      </c>
      <c r="Q3" s="205">
        <v>876</v>
      </c>
      <c r="R3" s="205">
        <v>1055.8205105132131</v>
      </c>
      <c r="S3" s="205">
        <v>1057.487227816081</v>
      </c>
      <c r="T3" s="205">
        <v>1144.455994792628</v>
      </c>
      <c r="U3" s="205">
        <v>1049.3058879846819</v>
      </c>
      <c r="V3" s="205">
        <v>1035.8160932516721</v>
      </c>
      <c r="W3" s="205">
        <v>1080.8326823215839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1734.771905285508</v>
      </c>
      <c r="C5" s="205">
        <v>2052.4208529960129</v>
      </c>
      <c r="D5" s="205">
        <v>1902.665710585864</v>
      </c>
      <c r="E5" s="205">
        <v>1734.3523766672561</v>
      </c>
      <c r="F5" s="205">
        <v>1339.153978704451</v>
      </c>
      <c r="G5" s="205">
        <v>1383.1616901159671</v>
      </c>
      <c r="H5" s="205">
        <v>1417.062841859029</v>
      </c>
      <c r="I5" s="205">
        <v>2030.11778460138</v>
      </c>
      <c r="J5" s="205">
        <v>1785.375845807825</v>
      </c>
      <c r="K5" s="205">
        <v>1468.0381115990369</v>
      </c>
      <c r="L5" s="205">
        <v>2117.2650236624718</v>
      </c>
      <c r="M5" s="205">
        <v>1857.44537903991</v>
      </c>
      <c r="N5" s="205">
        <v>1803.849483214635</v>
      </c>
      <c r="O5" s="205">
        <v>1730.0728466131261</v>
      </c>
      <c r="P5" s="205">
        <v>2104.3108874614932</v>
      </c>
      <c r="Q5" s="205">
        <v>2275.2642582435928</v>
      </c>
      <c r="R5" s="205">
        <v>2500.317849415399</v>
      </c>
      <c r="S5" s="205">
        <v>2374.4584351030981</v>
      </c>
      <c r="T5" s="205">
        <v>2233.9699680368931</v>
      </c>
      <c r="U5" s="205">
        <v>2148.9916423238501</v>
      </c>
      <c r="V5" s="205">
        <v>1781.42732182031</v>
      </c>
      <c r="W5" s="205">
        <v>1827.609794480546</v>
      </c>
      <c r="DA5" s="112" t="s">
        <v>2375</v>
      </c>
    </row>
    <row r="6" spans="1:105" ht="12" customHeight="1" x14ac:dyDescent="0.25">
      <c r="A6" s="154" t="s">
        <v>2114</v>
      </c>
      <c r="B6" s="340">
        <v>2168.4648816068839</v>
      </c>
      <c r="C6" s="340">
        <v>2168.4648816068839</v>
      </c>
      <c r="D6" s="340">
        <v>2168.4648816068839</v>
      </c>
      <c r="E6" s="340">
        <v>2060.0416375265399</v>
      </c>
      <c r="F6" s="340">
        <v>1951.618393446196</v>
      </c>
      <c r="G6" s="340">
        <v>1951.618393446196</v>
      </c>
      <c r="H6" s="340">
        <v>1843.1951493658521</v>
      </c>
      <c r="I6" s="340">
        <v>2168.4648816068839</v>
      </c>
      <c r="J6" s="340">
        <v>2168.4648816068839</v>
      </c>
      <c r="K6" s="340">
        <v>2060.0416375265399</v>
      </c>
      <c r="L6" s="340">
        <v>2276.8881256872278</v>
      </c>
      <c r="M6" s="340">
        <v>2276.8881256872278</v>
      </c>
      <c r="N6" s="340">
        <v>2168.4648816068839</v>
      </c>
      <c r="O6" s="340">
        <v>2060.041637526539</v>
      </c>
      <c r="P6" s="340">
        <v>2276.8881256872278</v>
      </c>
      <c r="Q6" s="340">
        <v>2493.7346138479161</v>
      </c>
      <c r="R6" s="340">
        <v>2710.5811020086039</v>
      </c>
      <c r="S6" s="340">
        <v>2710.5811020086039</v>
      </c>
      <c r="T6" s="340">
        <v>2602.15785792826</v>
      </c>
      <c r="U6" s="340">
        <v>2493.7346138479161</v>
      </c>
      <c r="V6" s="340">
        <v>2493.7346138479161</v>
      </c>
      <c r="W6" s="340">
        <v>2385.3113697675708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108.4232440803442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433.69297632137688</v>
      </c>
      <c r="J7" s="342">
        <v>0</v>
      </c>
      <c r="K7" s="342">
        <v>0</v>
      </c>
      <c r="L7" s="342">
        <v>325.26973224103273</v>
      </c>
      <c r="M7" s="342">
        <v>0</v>
      </c>
      <c r="N7" s="342">
        <v>0</v>
      </c>
      <c r="O7" s="342">
        <v>0</v>
      </c>
      <c r="P7" s="342">
        <v>216.84648816068849</v>
      </c>
      <c r="Q7" s="342">
        <v>325.26973224103273</v>
      </c>
      <c r="R7" s="342">
        <v>325.26973224103273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108.42324408034438</v>
      </c>
      <c r="D8" s="344">
        <f t="shared" si="0"/>
        <v>0</v>
      </c>
      <c r="E8" s="344">
        <f t="shared" si="0"/>
        <v>108.42324408034392</v>
      </c>
      <c r="F8" s="344">
        <f t="shared" si="0"/>
        <v>108.42324408034392</v>
      </c>
      <c r="G8" s="344">
        <f t="shared" si="0"/>
        <v>0</v>
      </c>
      <c r="H8" s="344">
        <f t="shared" si="0"/>
        <v>108.42324408034392</v>
      </c>
      <c r="I8" s="344">
        <f t="shared" si="0"/>
        <v>108.42324408034528</v>
      </c>
      <c r="J8" s="344">
        <f t="shared" si="0"/>
        <v>0</v>
      </c>
      <c r="K8" s="344">
        <f t="shared" si="0"/>
        <v>108.42324408034392</v>
      </c>
      <c r="L8" s="344">
        <f t="shared" si="0"/>
        <v>108.42324408034483</v>
      </c>
      <c r="M8" s="344">
        <f t="shared" si="0"/>
        <v>0</v>
      </c>
      <c r="N8" s="344">
        <f t="shared" si="0"/>
        <v>108.42324408034392</v>
      </c>
      <c r="O8" s="344">
        <f t="shared" si="0"/>
        <v>108.42324408034483</v>
      </c>
      <c r="P8" s="344">
        <f t="shared" si="0"/>
        <v>0</v>
      </c>
      <c r="Q8" s="344">
        <f t="shared" si="0"/>
        <v>108.42324408034438</v>
      </c>
      <c r="R8" s="344">
        <f t="shared" si="0"/>
        <v>108.42324408034483</v>
      </c>
      <c r="S8" s="344">
        <f t="shared" si="0"/>
        <v>0</v>
      </c>
      <c r="T8" s="344">
        <f t="shared" si="0"/>
        <v>108.42324408034392</v>
      </c>
      <c r="U8" s="344">
        <f t="shared" si="0"/>
        <v>108.42324408034392</v>
      </c>
      <c r="V8" s="344">
        <f t="shared" si="0"/>
        <v>0</v>
      </c>
      <c r="W8" s="344">
        <f t="shared" si="0"/>
        <v>108.42324408034528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433.69297632137591</v>
      </c>
      <c r="C9" s="345">
        <f t="shared" si="1"/>
        <v>116.04402861087101</v>
      </c>
      <c r="D9" s="345">
        <f t="shared" si="1"/>
        <v>265.7991710210199</v>
      </c>
      <c r="E9" s="345">
        <f t="shared" si="1"/>
        <v>325.68926085928388</v>
      </c>
      <c r="F9" s="345">
        <f t="shared" si="1"/>
        <v>612.46441474174503</v>
      </c>
      <c r="G9" s="345">
        <f t="shared" si="1"/>
        <v>568.45670333022895</v>
      </c>
      <c r="H9" s="345">
        <f t="shared" si="1"/>
        <v>426.13230750682305</v>
      </c>
      <c r="I9" s="345">
        <f t="shared" si="1"/>
        <v>138.34709700550388</v>
      </c>
      <c r="J9" s="345">
        <f t="shared" si="1"/>
        <v>383.08903579905882</v>
      </c>
      <c r="K9" s="345">
        <f t="shared" si="1"/>
        <v>592.00352592750301</v>
      </c>
      <c r="L9" s="345">
        <f t="shared" si="1"/>
        <v>159.62310202475601</v>
      </c>
      <c r="M9" s="345">
        <f t="shared" si="1"/>
        <v>419.44274664731779</v>
      </c>
      <c r="N9" s="345">
        <f t="shared" si="1"/>
        <v>364.61539839224884</v>
      </c>
      <c r="O9" s="345">
        <f t="shared" si="1"/>
        <v>329.96879091341293</v>
      </c>
      <c r="P9" s="345">
        <f t="shared" si="1"/>
        <v>172.57723822573462</v>
      </c>
      <c r="Q9" s="345">
        <f t="shared" si="1"/>
        <v>218.47035560432323</v>
      </c>
      <c r="R9" s="345">
        <f t="shared" si="1"/>
        <v>210.26325259320492</v>
      </c>
      <c r="S9" s="345">
        <f t="shared" si="1"/>
        <v>336.12266690550587</v>
      </c>
      <c r="T9" s="345">
        <f t="shared" si="1"/>
        <v>368.18788989136692</v>
      </c>
      <c r="U9" s="345">
        <f t="shared" si="1"/>
        <v>344.74297152406598</v>
      </c>
      <c r="V9" s="345">
        <f t="shared" si="1"/>
        <v>712.30729202760608</v>
      </c>
      <c r="W9" s="345">
        <f t="shared" si="1"/>
        <v>557.70157528702475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74.21659501289767</v>
      </c>
      <c r="C12" s="212">
        <v>85.893723129836644</v>
      </c>
      <c r="D12" s="212">
        <v>76.273086844368009</v>
      </c>
      <c r="E12" s="212">
        <v>73.492863284608774</v>
      </c>
      <c r="F12" s="212">
        <v>58.12785898538263</v>
      </c>
      <c r="G12" s="212">
        <v>57.54032674118659</v>
      </c>
      <c r="H12" s="212">
        <v>53.582115219260523</v>
      </c>
      <c r="I12" s="212">
        <v>74.336285468615628</v>
      </c>
      <c r="J12" s="212">
        <v>66.078503869303518</v>
      </c>
      <c r="K12" s="212">
        <v>57.58959587274289</v>
      </c>
      <c r="L12" s="212">
        <v>73.933705932932057</v>
      </c>
      <c r="M12" s="212">
        <v>58.662166809974202</v>
      </c>
      <c r="N12" s="212">
        <v>58.155460017196901</v>
      </c>
      <c r="O12" s="212">
        <v>56.080653482373172</v>
      </c>
      <c r="P12" s="212">
        <v>59.7</v>
      </c>
      <c r="Q12" s="212">
        <v>61.258211521926043</v>
      </c>
      <c r="R12" s="212">
        <v>67.160189165950129</v>
      </c>
      <c r="S12" s="212">
        <v>61.974118658641437</v>
      </c>
      <c r="T12" s="212">
        <v>59.955460017196899</v>
      </c>
      <c r="U12" s="212">
        <v>56.733877901977642</v>
      </c>
      <c r="V12" s="212">
        <v>52.074720550300952</v>
      </c>
      <c r="W12" s="212">
        <v>52.954256233877892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44.465950128976786</v>
      </c>
      <c r="C14" s="206">
        <f t="shared" si="2"/>
        <v>54.509372312983665</v>
      </c>
      <c r="D14" s="206">
        <f t="shared" si="2"/>
        <v>44.329836629406699</v>
      </c>
      <c r="E14" s="206">
        <f t="shared" si="2"/>
        <v>46.429234737747208</v>
      </c>
      <c r="F14" s="206">
        <f t="shared" si="2"/>
        <v>34.310146173688736</v>
      </c>
      <c r="G14" s="206">
        <f t="shared" si="2"/>
        <v>31.487016337059323</v>
      </c>
      <c r="H14" s="206">
        <f t="shared" si="2"/>
        <v>26.368013757523634</v>
      </c>
      <c r="I14" s="206">
        <f t="shared" si="2"/>
        <v>26.368873602751492</v>
      </c>
      <c r="J14" s="206">
        <f t="shared" si="2"/>
        <v>18.120636285468613</v>
      </c>
      <c r="K14" s="206">
        <f t="shared" si="2"/>
        <v>16.247721410146173</v>
      </c>
      <c r="L14" s="206">
        <f t="shared" si="2"/>
        <v>12.249355116079105</v>
      </c>
      <c r="M14" s="206">
        <f t="shared" si="2"/>
        <v>13.27188306104901</v>
      </c>
      <c r="N14" s="206">
        <f t="shared" si="2"/>
        <v>13.319604471195184</v>
      </c>
      <c r="O14" s="206">
        <f t="shared" si="2"/>
        <v>13.426741186586414</v>
      </c>
      <c r="P14" s="206">
        <f t="shared" si="2"/>
        <v>9.3669819432502148</v>
      </c>
      <c r="Q14" s="206">
        <f t="shared" si="2"/>
        <v>9.5004299226139288</v>
      </c>
      <c r="R14" s="206">
        <f t="shared" si="2"/>
        <v>11.489079965606191</v>
      </c>
      <c r="S14" s="206">
        <f t="shared" si="2"/>
        <v>10.362854686156492</v>
      </c>
      <c r="T14" s="206">
        <f t="shared" si="2"/>
        <v>11.704901117798796</v>
      </c>
      <c r="U14" s="206">
        <f t="shared" si="2"/>
        <v>7.2034393809114352</v>
      </c>
      <c r="V14" s="206">
        <f t="shared" si="2"/>
        <v>6.2388650042992264</v>
      </c>
      <c r="W14" s="206">
        <f t="shared" si="2"/>
        <v>4.0883061049011182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3.310404127257093</v>
      </c>
      <c r="C16" s="206">
        <v>3.310404127257093</v>
      </c>
      <c r="D16" s="206">
        <v>3.310404127257093</v>
      </c>
      <c r="E16" s="206">
        <v>3.310404127257093</v>
      </c>
      <c r="F16" s="206">
        <v>3.310404127257093</v>
      </c>
      <c r="G16" s="206">
        <v>3.310404127257093</v>
      </c>
      <c r="H16" s="206">
        <v>3.310404127257093</v>
      </c>
      <c r="I16" s="206">
        <v>3.310404127257093</v>
      </c>
      <c r="J16" s="206">
        <v>1.103439380911436</v>
      </c>
      <c r="K16" s="206">
        <v>2.2069647463456579</v>
      </c>
      <c r="L16" s="206">
        <v>2.2069647463456579</v>
      </c>
      <c r="M16" s="206">
        <v>2.2069647463456579</v>
      </c>
      <c r="N16" s="206">
        <v>2.2069647463456579</v>
      </c>
      <c r="O16" s="206">
        <v>2.211693895098882</v>
      </c>
      <c r="P16" s="206">
        <v>2.211693895098882</v>
      </c>
      <c r="Q16" s="206">
        <v>3.3175408426483228</v>
      </c>
      <c r="R16" s="206">
        <v>3.3175408426483228</v>
      </c>
      <c r="S16" s="206">
        <v>2.211693895098882</v>
      </c>
      <c r="T16" s="206">
        <v>6.635167669819432</v>
      </c>
      <c r="U16" s="206">
        <v>1.105846947549441</v>
      </c>
      <c r="V16" s="206">
        <v>1.105846947549441</v>
      </c>
      <c r="W16" s="206">
        <v>1.105846947549441</v>
      </c>
      <c r="DA16" s="71" t="s">
        <v>2381</v>
      </c>
    </row>
    <row r="17" spans="1:105" ht="12" customHeight="1" x14ac:dyDescent="0.25">
      <c r="A17" s="18" t="s">
        <v>69</v>
      </c>
      <c r="B17" s="206">
        <v>20.540756663800519</v>
      </c>
      <c r="C17" s="206">
        <v>25.67592433361995</v>
      </c>
      <c r="D17" s="206">
        <v>17.45967325881341</v>
      </c>
      <c r="E17" s="206">
        <v>20.540756663800519</v>
      </c>
      <c r="F17" s="206">
        <v>14.31160791057609</v>
      </c>
      <c r="G17" s="206">
        <v>17.378417884780738</v>
      </c>
      <c r="H17" s="206">
        <v>12.259415305245049</v>
      </c>
      <c r="I17" s="206">
        <v>12.260275150472911</v>
      </c>
      <c r="J17" s="206">
        <v>9.1954428202923459</v>
      </c>
      <c r="K17" s="206">
        <v>8.174462596732587</v>
      </c>
      <c r="L17" s="206">
        <v>6.1315563198624243</v>
      </c>
      <c r="M17" s="206">
        <v>7.1524505588993978</v>
      </c>
      <c r="N17" s="206">
        <v>8.1742906276870144</v>
      </c>
      <c r="O17" s="206">
        <v>9.2863284608770407</v>
      </c>
      <c r="P17" s="206">
        <v>6.1908856405846944</v>
      </c>
      <c r="Q17" s="206">
        <v>6.1828890799656051</v>
      </c>
      <c r="R17" s="206">
        <v>7.206620808254514</v>
      </c>
      <c r="S17" s="206">
        <v>7.1862424763542556</v>
      </c>
      <c r="T17" s="206">
        <v>4.1048151332760101</v>
      </c>
      <c r="U17" s="206">
        <v>5.1326741186586409</v>
      </c>
      <c r="V17" s="206">
        <v>5.1330180567497852</v>
      </c>
      <c r="W17" s="206">
        <v>2.982459157351677</v>
      </c>
      <c r="DA17" s="71" t="s">
        <v>2382</v>
      </c>
    </row>
    <row r="18" spans="1:105" ht="12" customHeight="1" x14ac:dyDescent="0.25">
      <c r="A18" s="18" t="s">
        <v>70</v>
      </c>
      <c r="B18" s="206">
        <v>20.61478933791917</v>
      </c>
      <c r="C18" s="206">
        <v>25.523043852106621</v>
      </c>
      <c r="D18" s="206">
        <v>23.559759243336199</v>
      </c>
      <c r="E18" s="206">
        <v>22.578073946689599</v>
      </c>
      <c r="F18" s="206">
        <v>16.688134135855549</v>
      </c>
      <c r="G18" s="206">
        <v>10.798194325021489</v>
      </c>
      <c r="H18" s="206">
        <v>10.798194325021489</v>
      </c>
      <c r="I18" s="206">
        <v>10.798194325021489</v>
      </c>
      <c r="J18" s="206">
        <v>7.8217540842648319</v>
      </c>
      <c r="K18" s="206">
        <v>5.8662940670679271</v>
      </c>
      <c r="L18" s="206">
        <v>3.9108340498710228</v>
      </c>
      <c r="M18" s="206">
        <v>3.9124677558039549</v>
      </c>
      <c r="N18" s="206">
        <v>2.938349097162511</v>
      </c>
      <c r="O18" s="206">
        <v>1.9287188306104901</v>
      </c>
      <c r="P18" s="206">
        <v>0.96440240756663786</v>
      </c>
      <c r="Q18" s="206">
        <v>0</v>
      </c>
      <c r="R18" s="206">
        <v>0.96491831470335332</v>
      </c>
      <c r="S18" s="206">
        <v>0.96491831470335332</v>
      </c>
      <c r="T18" s="206">
        <v>0.96491831470335332</v>
      </c>
      <c r="U18" s="206">
        <v>0.96491831470335332</v>
      </c>
      <c r="V18" s="206">
        <v>0</v>
      </c>
      <c r="W18" s="206">
        <v>0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1.20378331900258</v>
      </c>
      <c r="C20" s="206">
        <f t="shared" si="3"/>
        <v>1.20378331900258</v>
      </c>
      <c r="D20" s="206">
        <f t="shared" si="3"/>
        <v>1.848667239896818</v>
      </c>
      <c r="E20" s="206">
        <f t="shared" si="3"/>
        <v>1.0963026655202059</v>
      </c>
      <c r="F20" s="206">
        <f t="shared" si="3"/>
        <v>1.20378331900258</v>
      </c>
      <c r="G20" s="206">
        <f t="shared" si="3"/>
        <v>1.20378331900258</v>
      </c>
      <c r="H20" s="206">
        <f t="shared" si="3"/>
        <v>0.2149613069647463</v>
      </c>
      <c r="I20" s="206">
        <f t="shared" si="3"/>
        <v>0.40842648323301811</v>
      </c>
      <c r="J20" s="206">
        <f t="shared" si="3"/>
        <v>0.53740326741186584</v>
      </c>
      <c r="K20" s="206">
        <f t="shared" si="3"/>
        <v>2.149613069647463E-2</v>
      </c>
      <c r="L20" s="206">
        <f t="shared" si="3"/>
        <v>8.5984522785898534E-2</v>
      </c>
      <c r="M20" s="206">
        <f t="shared" si="3"/>
        <v>8.5984522785898534E-2</v>
      </c>
      <c r="N20" s="206">
        <f t="shared" si="3"/>
        <v>4.2992261392949267E-2</v>
      </c>
      <c r="O20" s="206">
        <f t="shared" si="3"/>
        <v>6.4488392089423904E-2</v>
      </c>
      <c r="P20" s="206">
        <f t="shared" si="3"/>
        <v>0.12897678417884781</v>
      </c>
      <c r="Q20" s="206">
        <f t="shared" si="3"/>
        <v>0.32244196044711948</v>
      </c>
      <c r="R20" s="206">
        <f t="shared" si="3"/>
        <v>0.2149613069647463</v>
      </c>
      <c r="S20" s="206">
        <f t="shared" si="3"/>
        <v>0.57317282889079968</v>
      </c>
      <c r="T20" s="206">
        <f t="shared" si="3"/>
        <v>0.73095442820292333</v>
      </c>
      <c r="U20" s="206">
        <f t="shared" si="3"/>
        <v>1.8918314703353389</v>
      </c>
      <c r="V20" s="206">
        <f t="shared" si="3"/>
        <v>2.536801375752364</v>
      </c>
      <c r="W20" s="206">
        <f t="shared" si="3"/>
        <v>2.4125537403267412</v>
      </c>
      <c r="DA20" s="71"/>
    </row>
    <row r="21" spans="1:105" ht="12" customHeight="1" x14ac:dyDescent="0.25">
      <c r="A21" s="18" t="s">
        <v>72</v>
      </c>
      <c r="B21" s="206">
        <v>1.20378331900258</v>
      </c>
      <c r="C21" s="206">
        <v>1.20378331900258</v>
      </c>
      <c r="D21" s="206">
        <v>1.848667239896818</v>
      </c>
      <c r="E21" s="206">
        <v>1.0963026655202059</v>
      </c>
      <c r="F21" s="206">
        <v>1.20378331900258</v>
      </c>
      <c r="G21" s="206">
        <v>1.20378331900258</v>
      </c>
      <c r="H21" s="206">
        <v>0.2149613069647463</v>
      </c>
      <c r="I21" s="206">
        <v>0.40842648323301811</v>
      </c>
      <c r="J21" s="206">
        <v>0.53740326741186584</v>
      </c>
      <c r="K21" s="206">
        <v>2.149613069647463E-2</v>
      </c>
      <c r="L21" s="206">
        <v>8.5984522785898534E-2</v>
      </c>
      <c r="M21" s="206">
        <v>8.5984522785898534E-2</v>
      </c>
      <c r="N21" s="206">
        <v>4.2992261392949267E-2</v>
      </c>
      <c r="O21" s="206">
        <v>6.4488392089423904E-2</v>
      </c>
      <c r="P21" s="206">
        <v>0.12897678417884781</v>
      </c>
      <c r="Q21" s="206">
        <v>0.32244196044711948</v>
      </c>
      <c r="R21" s="206">
        <v>0.2149613069647463</v>
      </c>
      <c r="S21" s="206">
        <v>0.57317282889079968</v>
      </c>
      <c r="T21" s="206">
        <v>0.73095442820292333</v>
      </c>
      <c r="U21" s="206">
        <v>1.8918314703353389</v>
      </c>
      <c r="V21" s="206">
        <v>2.536801375752364</v>
      </c>
      <c r="W21" s="206">
        <v>2.4125537403267412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7.1367153912295783E-2</v>
      </c>
      <c r="O23" s="206">
        <f t="shared" si="4"/>
        <v>7.9621668099742041E-2</v>
      </c>
      <c r="P23" s="206">
        <f t="shared" si="4"/>
        <v>9.4153052450558897E-2</v>
      </c>
      <c r="Q23" s="206">
        <f t="shared" si="4"/>
        <v>8.3490971625107477E-2</v>
      </c>
      <c r="R23" s="206">
        <f t="shared" si="4"/>
        <v>9.1659501289767839E-2</v>
      </c>
      <c r="S23" s="206">
        <f t="shared" si="4"/>
        <v>5.4084264832330177E-2</v>
      </c>
      <c r="T23" s="206">
        <f t="shared" si="4"/>
        <v>6.0963026655202063E-2</v>
      </c>
      <c r="U23" s="206">
        <f t="shared" si="4"/>
        <v>0.10825451418744619</v>
      </c>
      <c r="V23" s="206">
        <f t="shared" si="4"/>
        <v>8.2287188306104889E-2</v>
      </c>
      <c r="W23" s="206">
        <f t="shared" si="4"/>
        <v>0.28925193465176269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0</v>
      </c>
      <c r="T24" s="206">
        <v>0</v>
      </c>
      <c r="U24" s="206">
        <v>0</v>
      </c>
      <c r="V24" s="206">
        <v>0</v>
      </c>
      <c r="W24" s="206">
        <v>0.19105760963026661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7.1367153912295783E-2</v>
      </c>
      <c r="O26" s="206">
        <v>7.9621668099742041E-2</v>
      </c>
      <c r="P26" s="206">
        <v>9.4153052450558897E-2</v>
      </c>
      <c r="Q26" s="206">
        <v>8.3490971625107477E-2</v>
      </c>
      <c r="R26" s="206">
        <v>9.1659501289767839E-2</v>
      </c>
      <c r="S26" s="206">
        <v>5.4084264832330177E-2</v>
      </c>
      <c r="T26" s="206">
        <v>6.0963026655202063E-2</v>
      </c>
      <c r="U26" s="206">
        <v>0.10825451418744619</v>
      </c>
      <c r="V26" s="206">
        <v>8.2287188306104889E-2</v>
      </c>
      <c r="W26" s="206">
        <v>9.8194325021496109E-2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13.423129836629411</v>
      </c>
      <c r="J30" s="206">
        <v>15.692175408426481</v>
      </c>
      <c r="K30" s="206">
        <v>14.66517626827171</v>
      </c>
      <c r="L30" s="206">
        <v>27.204557179707649</v>
      </c>
      <c r="M30" s="206">
        <v>19.680911435941528</v>
      </c>
      <c r="N30" s="206">
        <v>20.30189165950129</v>
      </c>
      <c r="O30" s="206">
        <v>19.036027515047291</v>
      </c>
      <c r="P30" s="206">
        <v>26.034221840068788</v>
      </c>
      <c r="Q30" s="206">
        <v>23.40687876182287</v>
      </c>
      <c r="R30" s="206">
        <v>25.26990541702493</v>
      </c>
      <c r="S30" s="206">
        <v>22.9530524505589</v>
      </c>
      <c r="T30" s="206">
        <v>22.09320722269991</v>
      </c>
      <c r="U30" s="206">
        <v>24.314531384350818</v>
      </c>
      <c r="V30" s="206">
        <v>20.946775580395531</v>
      </c>
      <c r="W30" s="206">
        <v>23.55021496130696</v>
      </c>
      <c r="DA30" s="71" t="s">
        <v>2393</v>
      </c>
    </row>
    <row r="31" spans="1:105" ht="12" customHeight="1" x14ac:dyDescent="0.25">
      <c r="A31" s="21" t="s">
        <v>38</v>
      </c>
      <c r="B31" s="209">
        <v>28.546861564918309</v>
      </c>
      <c r="C31" s="209">
        <v>30.18056749785039</v>
      </c>
      <c r="D31" s="209">
        <v>30.09458297506449</v>
      </c>
      <c r="E31" s="209">
        <v>25.96732588134136</v>
      </c>
      <c r="F31" s="209">
        <v>22.613929492691309</v>
      </c>
      <c r="G31" s="209">
        <v>24.849527085124681</v>
      </c>
      <c r="H31" s="209">
        <v>26.999140154772139</v>
      </c>
      <c r="I31" s="209">
        <v>34.135855546001707</v>
      </c>
      <c r="J31" s="209">
        <v>31.728288907996561</v>
      </c>
      <c r="K31" s="209">
        <v>26.65520206362854</v>
      </c>
      <c r="L31" s="209">
        <v>34.393809114359406</v>
      </c>
      <c r="M31" s="209">
        <v>25.623387790197761</v>
      </c>
      <c r="N31" s="209">
        <v>24.419604471195179</v>
      </c>
      <c r="O31" s="209">
        <v>23.473774720550299</v>
      </c>
      <c r="P31" s="209">
        <v>24.07566638005159</v>
      </c>
      <c r="Q31" s="209">
        <v>27.944969905417022</v>
      </c>
      <c r="R31" s="209">
        <v>30.09458297506449</v>
      </c>
      <c r="S31" s="209">
        <v>28.030954428202921</v>
      </c>
      <c r="T31" s="209">
        <v>25.365434221840069</v>
      </c>
      <c r="U31" s="209">
        <v>23.2158211521926</v>
      </c>
      <c r="V31" s="209">
        <v>22.26999140154772</v>
      </c>
      <c r="W31" s="209">
        <v>22.613929492691309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142.10306964042809</v>
      </c>
      <c r="C33" s="205">
        <f>TRE_emi!C5</f>
        <v>173.94011748023911</v>
      </c>
      <c r="D33" s="205">
        <f>TRE_emi!D5</f>
        <v>143.60237856034919</v>
      </c>
      <c r="E33" s="205">
        <f>TRE_emi!E5</f>
        <v>148.2128067604003</v>
      </c>
      <c r="F33" s="205">
        <f>TRE_emi!F5</f>
        <v>110.05298856043331</v>
      </c>
      <c r="G33" s="205">
        <f>TRE_emi!G5</f>
        <v>100.4806774804797</v>
      </c>
      <c r="H33" s="205">
        <f>TRE_emi!H5</f>
        <v>82.276847640750503</v>
      </c>
      <c r="I33" s="205">
        <f>TRE_emi!I5</f>
        <v>82.733925240865517</v>
      </c>
      <c r="J33" s="205">
        <f>TRE_emi!J5</f>
        <v>58.052553840893303</v>
      </c>
      <c r="K33" s="205">
        <f>TRE_emi!K5</f>
        <v>50.251826161375647</v>
      </c>
      <c r="L33" s="205">
        <f>TRE_emi!L5</f>
        <v>37.728514440473802</v>
      </c>
      <c r="M33" s="205">
        <f>TRE_emi!M5</f>
        <v>40.901050080949872</v>
      </c>
      <c r="N33" s="205">
        <f>TRE_emi!N5</f>
        <v>40.813533360956583</v>
      </c>
      <c r="O33" s="205">
        <f>TRE_emi!O5</f>
        <v>41.054733360863423</v>
      </c>
      <c r="P33" s="205">
        <f>TRE_emi!P5</f>
        <v>28.47789576049864</v>
      </c>
      <c r="Q33" s="205">
        <f>TRE_emi!Q5</f>
        <v>28.70377560063033</v>
      </c>
      <c r="R33" s="205">
        <f>TRE_emi!R5</f>
        <v>34.754268240590143</v>
      </c>
      <c r="S33" s="205">
        <f>TRE_emi!S5</f>
        <v>32.610906720536228</v>
      </c>
      <c r="T33" s="205">
        <f>TRE_emi!T5</f>
        <v>35.107871400870408</v>
      </c>
      <c r="U33" s="205">
        <f>TRE_emi!U5</f>
        <v>26.41563144046388</v>
      </c>
      <c r="V33" s="205">
        <f>TRE_emi!V5</f>
        <v>24.804702360640761</v>
      </c>
      <c r="W33" s="205">
        <f>TRE_emi!W5</f>
        <v>17.840935800509651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70.065622180166386</v>
      </c>
      <c r="C35" s="286">
        <f t="shared" si="5"/>
        <v>70.14772488865141</v>
      </c>
      <c r="D35" s="286">
        <f t="shared" si="5"/>
        <v>55.88405690152242</v>
      </c>
      <c r="E35" s="286">
        <f t="shared" si="5"/>
        <v>55.81835212577375</v>
      </c>
      <c r="F35" s="286">
        <f t="shared" si="5"/>
        <v>53.624605035284993</v>
      </c>
      <c r="G35" s="286">
        <f t="shared" si="5"/>
        <v>47.601807754968483</v>
      </c>
      <c r="H35" s="286">
        <f t="shared" si="5"/>
        <v>42.012554884607439</v>
      </c>
      <c r="I35" s="286">
        <f t="shared" si="5"/>
        <v>60.61519516334991</v>
      </c>
      <c r="J35" s="286">
        <f t="shared" si="5"/>
        <v>52.905161110743677</v>
      </c>
      <c r="K35" s="286">
        <f t="shared" si="5"/>
        <v>65.819954933734508</v>
      </c>
      <c r="L35" s="286">
        <f t="shared" si="5"/>
        <v>85.279759667704255</v>
      </c>
      <c r="M35" s="286">
        <f t="shared" si="5"/>
        <v>59.834099259764521</v>
      </c>
      <c r="N35" s="286">
        <f t="shared" si="5"/>
        <v>62.599201796339514</v>
      </c>
      <c r="O35" s="286">
        <f t="shared" si="5"/>
        <v>59.382086463997396</v>
      </c>
      <c r="P35" s="286">
        <f t="shared" si="5"/>
        <v>66.928134857142851</v>
      </c>
      <c r="Q35" s="286">
        <f t="shared" si="5"/>
        <v>69.929465207678135</v>
      </c>
      <c r="R35" s="286">
        <f t="shared" si="5"/>
        <v>63.609475755784395</v>
      </c>
      <c r="S35" s="286">
        <f t="shared" si="5"/>
        <v>58.605075341316578</v>
      </c>
      <c r="T35" s="286">
        <f t="shared" si="5"/>
        <v>52.387737309253772</v>
      </c>
      <c r="U35" s="286">
        <f t="shared" si="5"/>
        <v>54.068006814430326</v>
      </c>
      <c r="V35" s="286">
        <f t="shared" si="5"/>
        <v>50.274098741627071</v>
      </c>
      <c r="W35" s="286">
        <f t="shared" si="5"/>
        <v>48.993944298699724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41.849956359804878</v>
      </c>
      <c r="D36" s="346">
        <f t="shared" si="6"/>
        <v>40.087486950549078</v>
      </c>
      <c r="E36" s="346">
        <f t="shared" si="6"/>
        <v>42.374816256101994</v>
      </c>
      <c r="F36" s="346">
        <f t="shared" si="6"/>
        <v>43.406404274449272</v>
      </c>
      <c r="G36" s="346">
        <f t="shared" si="6"/>
        <v>41.60057869760859</v>
      </c>
      <c r="H36" s="346">
        <f t="shared" si="6"/>
        <v>37.812095297740463</v>
      </c>
      <c r="I36" s="346">
        <f t="shared" si="6"/>
        <v>36.616735261600496</v>
      </c>
      <c r="J36" s="346">
        <f t="shared" si="6"/>
        <v>37.010976722049875</v>
      </c>
      <c r="K36" s="346">
        <f t="shared" si="6"/>
        <v>39.228951495008765</v>
      </c>
      <c r="L36" s="346">
        <f t="shared" si="6"/>
        <v>34.919438571294485</v>
      </c>
      <c r="M36" s="346">
        <f t="shared" si="6"/>
        <v>31.582175967024089</v>
      </c>
      <c r="N36" s="346">
        <f t="shared" si="6"/>
        <v>32.239641144314447</v>
      </c>
      <c r="O36" s="346">
        <f t="shared" si="6"/>
        <v>32.415197771677278</v>
      </c>
      <c r="P36" s="346">
        <f t="shared" si="6"/>
        <v>28.370332708784435</v>
      </c>
      <c r="Q36" s="346">
        <f t="shared" si="6"/>
        <v>26.923559010773886</v>
      </c>
      <c r="R36" s="346">
        <f t="shared" si="6"/>
        <v>26.860660608271424</v>
      </c>
      <c r="S36" s="346">
        <f t="shared" si="6"/>
        <v>26.100317336551122</v>
      </c>
      <c r="T36" s="346">
        <f t="shared" si="6"/>
        <v>26.838077894969608</v>
      </c>
      <c r="U36" s="346">
        <f t="shared" si="6"/>
        <v>26.400231990026477</v>
      </c>
      <c r="V36" s="346">
        <f t="shared" si="6"/>
        <v>29.232020814124269</v>
      </c>
      <c r="W36" s="346">
        <f t="shared" si="6"/>
        <v>28.974596433988179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20.049350511685372</v>
      </c>
      <c r="C37" s="346">
        <f>IF(TRE_ued!C$5=0,"",TRE_ued!C$5/C$5*1000)</f>
        <v>19.445178430047331</v>
      </c>
      <c r="D37" s="346">
        <f>IF(TRE_ued!D$5=0,"",TRE_ued!D$5/D$5*1000)</f>
        <v>18.770523086942731</v>
      </c>
      <c r="E37" s="346">
        <f>IF(TRE_ued!E$5=0,"",TRE_ued!E$5/E$5*1000)</f>
        <v>19.685578826533884</v>
      </c>
      <c r="F37" s="346">
        <f>IF(TRE_ued!F$5=0,"",TRE_ued!F$5/F$5*1000)</f>
        <v>20.349626331860378</v>
      </c>
      <c r="G37" s="346">
        <f>IF(TRE_ued!G$5=0,"",TRE_ued!G$5/G$5*1000)</f>
        <v>19.831205443878304</v>
      </c>
      <c r="H37" s="346">
        <f>IF(TRE_ued!H$5=0,"",TRE_ued!H$5/H$5*1000)</f>
        <v>18.326588971140193</v>
      </c>
      <c r="I37" s="346">
        <f>IF(TRE_ued!I$5=0,"",TRE_ued!I$5/I$5*1000)</f>
        <v>18.756372535397904</v>
      </c>
      <c r="J37" s="346">
        <f>IF(TRE_ued!J$5=0,"",TRE_ued!J$5/J$5*1000)</f>
        <v>19.487878653822918</v>
      </c>
      <c r="K37" s="346">
        <f>IF(TRE_ued!K$5=0,"",TRE_ued!K$5/K$5*1000)</f>
        <v>20.773076181066699</v>
      </c>
      <c r="L37" s="346">
        <f>IF(TRE_ued!L$5=0,"",TRE_ued!L$5/L$5*1000)</f>
        <v>19.483448803118979</v>
      </c>
      <c r="M37" s="346">
        <f>IF(TRE_ued!M$5=0,"",TRE_ued!M$5/M$5*1000)</f>
        <v>17.253489772501041</v>
      </c>
      <c r="N37" s="346">
        <f>IF(TRE_ued!N$5=0,"",TRE_ued!N$5/N$5*1000)</f>
        <v>17.671375624655376</v>
      </c>
      <c r="O37" s="346">
        <f>IF(TRE_ued!O$5=0,"",TRE_ued!O$5/O$5*1000)</f>
        <v>17.701849861757424</v>
      </c>
      <c r="P37" s="346">
        <f>IF(TRE_ued!P$5=0,"",TRE_ued!P$5/P$5*1000)</f>
        <v>16.148747307109527</v>
      </c>
      <c r="Q37" s="346">
        <f>IF(TRE_ued!Q$5=0,"",TRE_ued!Q$5/Q$5*1000)</f>
        <v>15.140728375650731</v>
      </c>
      <c r="R37" s="346">
        <f>IF(TRE_ued!R$5=0,"",TRE_ued!R$5/R$5*1000)</f>
        <v>15.027032123311933</v>
      </c>
      <c r="S37" s="346">
        <f>IF(TRE_ued!S$5=0,"",TRE_ued!S$5/S$5*1000)</f>
        <v>14.565520862871507</v>
      </c>
      <c r="T37" s="346">
        <f>IF(TRE_ued!T$5=0,"",TRE_ued!T$5/T$5*1000)</f>
        <v>14.909164045499372</v>
      </c>
      <c r="U37" s="346">
        <f>IF(TRE_ued!U$5=0,"",TRE_ued!U$5/U$5*1000)</f>
        <v>14.98541855110177</v>
      </c>
      <c r="V37" s="346">
        <f>IF(TRE_ued!V$5=0,"",TRE_ued!V$5/V$5*1000)</f>
        <v>16.477715252933073</v>
      </c>
      <c r="W37" s="346">
        <f>IF(TRE_ued!W$5=0,"",TRE_ued!W$5/W$5*1000)</f>
        <v>16.669591935148055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1.9147074803921256</v>
      </c>
      <c r="C38" s="347">
        <f t="shared" si="7"/>
        <v>2.0250620318007622</v>
      </c>
      <c r="D38" s="347">
        <f t="shared" si="7"/>
        <v>1.882739830018467</v>
      </c>
      <c r="E38" s="347">
        <f t="shared" si="7"/>
        <v>2.0166965897958113</v>
      </c>
      <c r="F38" s="347">
        <f t="shared" si="7"/>
        <v>1.8932916243845872</v>
      </c>
      <c r="G38" s="347">
        <f t="shared" si="7"/>
        <v>1.7462653267930957</v>
      </c>
      <c r="H38" s="347">
        <f t="shared" si="7"/>
        <v>1.5355281758487844</v>
      </c>
      <c r="I38" s="347">
        <f t="shared" si="7"/>
        <v>1.1129682458480565</v>
      </c>
      <c r="J38" s="347">
        <f t="shared" si="7"/>
        <v>0.87853916843691382</v>
      </c>
      <c r="K38" s="347">
        <f t="shared" si="7"/>
        <v>0.87258515014445159</v>
      </c>
      <c r="L38" s="347">
        <f t="shared" si="7"/>
        <v>0.51030195178770976</v>
      </c>
      <c r="M38" s="347">
        <f t="shared" si="7"/>
        <v>0.69723046905924302</v>
      </c>
      <c r="N38" s="347">
        <f t="shared" si="7"/>
        <v>0.70180054201080666</v>
      </c>
      <c r="O38" s="347">
        <f t="shared" si="7"/>
        <v>0.7320658874591649</v>
      </c>
      <c r="P38" s="347">
        <f t="shared" si="7"/>
        <v>0.47701667940533732</v>
      </c>
      <c r="Q38" s="347">
        <f t="shared" si="7"/>
        <v>0.46857025184870826</v>
      </c>
      <c r="R38" s="347">
        <f t="shared" si="7"/>
        <v>0.51748317972591984</v>
      </c>
      <c r="S38" s="347">
        <f t="shared" si="7"/>
        <v>0.52620202475423317</v>
      </c>
      <c r="T38" s="347">
        <f t="shared" si="7"/>
        <v>0.58556587491448642</v>
      </c>
      <c r="U38" s="347">
        <f t="shared" si="7"/>
        <v>0.46560595568848073</v>
      </c>
      <c r="V38" s="347">
        <f t="shared" si="7"/>
        <v>0.47632905368509765</v>
      </c>
      <c r="W38" s="347">
        <f t="shared" si="7"/>
        <v>0.33691221573792546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FI: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74.21659501289767</v>
      </c>
      <c r="C5" s="225">
        <v>85.893723129836658</v>
      </c>
      <c r="D5" s="225">
        <v>76.273086844368009</v>
      </c>
      <c r="E5" s="225">
        <v>73.492863284608774</v>
      </c>
      <c r="F5" s="225">
        <v>58.127858985382638</v>
      </c>
      <c r="G5" s="225">
        <v>57.54032674118659</v>
      </c>
      <c r="H5" s="225">
        <v>53.58211521926053</v>
      </c>
      <c r="I5" s="225">
        <v>74.336285468615642</v>
      </c>
      <c r="J5" s="225">
        <v>66.078503869303518</v>
      </c>
      <c r="K5" s="225">
        <v>57.58959587274289</v>
      </c>
      <c r="L5" s="225">
        <v>73.933705932932085</v>
      </c>
      <c r="M5" s="225">
        <v>58.662166809974202</v>
      </c>
      <c r="N5" s="225">
        <v>58.15546001719693</v>
      </c>
      <c r="O5" s="225">
        <v>56.080653482373172</v>
      </c>
      <c r="P5" s="225">
        <v>59.70000000000001</v>
      </c>
      <c r="Q5" s="225">
        <v>61.25821152192605</v>
      </c>
      <c r="R5" s="225">
        <v>67.160189165950129</v>
      </c>
      <c r="S5" s="225">
        <v>61.974118658641451</v>
      </c>
      <c r="T5" s="225">
        <v>59.955460017196913</v>
      </c>
      <c r="U5" s="225">
        <v>56.733877901977657</v>
      </c>
      <c r="V5" s="225">
        <v>52.074720550300952</v>
      </c>
      <c r="W5" s="225">
        <v>52.954256233877913</v>
      </c>
      <c r="DA5" s="89" t="s">
        <v>2378</v>
      </c>
    </row>
    <row r="6" spans="1:105" ht="12" customHeight="1" x14ac:dyDescent="0.25">
      <c r="A6" s="55" t="s">
        <v>92</v>
      </c>
      <c r="B6" s="261">
        <v>1.4902596192026949</v>
      </c>
      <c r="C6" s="261">
        <v>1.639704079493296</v>
      </c>
      <c r="D6" s="261">
        <v>1.5479461723613459</v>
      </c>
      <c r="E6" s="261">
        <v>1.4064582778471639</v>
      </c>
      <c r="F6" s="261">
        <v>1.1722175331352529</v>
      </c>
      <c r="G6" s="261">
        <v>1.2276502859003191</v>
      </c>
      <c r="H6" s="261">
        <v>1.232108939661706</v>
      </c>
      <c r="I6" s="261">
        <v>1.515255649642669</v>
      </c>
      <c r="J6" s="261">
        <v>1.323234624364626</v>
      </c>
      <c r="K6" s="261">
        <v>1.127340016174492</v>
      </c>
      <c r="L6" s="261">
        <v>1.318681479714114</v>
      </c>
      <c r="M6" s="261">
        <v>1.0545828061403331</v>
      </c>
      <c r="N6" s="261">
        <v>1.0191291269878091</v>
      </c>
      <c r="O6" s="261">
        <v>0.99029363911875501</v>
      </c>
      <c r="P6" s="261">
        <v>0.94466596518414903</v>
      </c>
      <c r="Q6" s="261">
        <v>1.068420456003168</v>
      </c>
      <c r="R6" s="261">
        <v>1.1726275954404879</v>
      </c>
      <c r="S6" s="261">
        <v>1.088363795219867</v>
      </c>
      <c r="T6" s="261">
        <v>1.026128924580394</v>
      </c>
      <c r="U6" s="261">
        <v>0.89486209568042019</v>
      </c>
      <c r="V6" s="261">
        <v>0.8550958157093177</v>
      </c>
      <c r="W6" s="261">
        <v>0.8235513220220414</v>
      </c>
      <c r="DA6" s="67" t="s">
        <v>2395</v>
      </c>
    </row>
    <row r="7" spans="1:105" ht="12" customHeight="1" x14ac:dyDescent="0.25">
      <c r="A7" s="202" t="s">
        <v>93</v>
      </c>
      <c r="B7" s="226">
        <v>2.0267530821156661</v>
      </c>
      <c r="C7" s="226">
        <v>2.229997548110882</v>
      </c>
      <c r="D7" s="226">
        <v>2.1052067944114312</v>
      </c>
      <c r="E7" s="226">
        <v>1.9127832578721431</v>
      </c>
      <c r="F7" s="226">
        <v>1.594215845063943</v>
      </c>
      <c r="G7" s="226">
        <v>1.6696043888244341</v>
      </c>
      <c r="H7" s="226">
        <v>1.67566815793992</v>
      </c>
      <c r="I7" s="226">
        <v>2.0607476835140299</v>
      </c>
      <c r="J7" s="226">
        <v>1.7995990891358919</v>
      </c>
      <c r="K7" s="226">
        <v>1.53318242199731</v>
      </c>
      <c r="L7" s="226">
        <v>1.793406812411195</v>
      </c>
      <c r="M7" s="226">
        <v>1.434232616350853</v>
      </c>
      <c r="N7" s="226">
        <v>1.38601561270342</v>
      </c>
      <c r="O7" s="226">
        <v>1.3467993492015069</v>
      </c>
      <c r="P7" s="226">
        <v>1.2847457126504429</v>
      </c>
      <c r="Q7" s="226">
        <v>1.4530518201643079</v>
      </c>
      <c r="R7" s="226">
        <v>1.5947735297990639</v>
      </c>
      <c r="S7" s="226">
        <v>1.4801747614990199</v>
      </c>
      <c r="T7" s="226">
        <v>1.395535337429336</v>
      </c>
      <c r="U7" s="226">
        <v>1.2170124501253721</v>
      </c>
      <c r="V7" s="226">
        <v>1.1629303093646719</v>
      </c>
      <c r="W7" s="226">
        <v>1.120029797949976</v>
      </c>
      <c r="DA7" s="174" t="s">
        <v>2396</v>
      </c>
    </row>
    <row r="8" spans="1:105" ht="12" customHeight="1" x14ac:dyDescent="0.25">
      <c r="A8" s="202" t="s">
        <v>94</v>
      </c>
      <c r="B8" s="226">
        <v>2.5036361602605282</v>
      </c>
      <c r="C8" s="226">
        <v>2.754702853548737</v>
      </c>
      <c r="D8" s="226">
        <v>2.6005495695670611</v>
      </c>
      <c r="E8" s="226">
        <v>2.3628499067832358</v>
      </c>
      <c r="F8" s="226">
        <v>1.9693254556672239</v>
      </c>
      <c r="G8" s="226">
        <v>2.0624524803125359</v>
      </c>
      <c r="H8" s="226">
        <v>2.0699430186316659</v>
      </c>
      <c r="I8" s="226">
        <v>2.545629491399684</v>
      </c>
      <c r="J8" s="226">
        <v>2.2230341689325712</v>
      </c>
      <c r="K8" s="226">
        <v>1.893931227173147</v>
      </c>
      <c r="L8" s="226">
        <v>2.2153848859197129</v>
      </c>
      <c r="M8" s="226">
        <v>1.771699114315759</v>
      </c>
      <c r="N8" s="226">
        <v>1.712136933339518</v>
      </c>
      <c r="O8" s="226">
        <v>1.663693313719508</v>
      </c>
      <c r="P8" s="226">
        <v>1.58703882150937</v>
      </c>
      <c r="Q8" s="226">
        <v>1.794946366085322</v>
      </c>
      <c r="R8" s="226">
        <v>1.97001436034002</v>
      </c>
      <c r="S8" s="226">
        <v>1.828451175969378</v>
      </c>
      <c r="T8" s="226">
        <v>1.7238965932950621</v>
      </c>
      <c r="U8" s="226">
        <v>1.5033683207431059</v>
      </c>
      <c r="V8" s="226">
        <v>1.436560970391654</v>
      </c>
      <c r="W8" s="226">
        <v>1.3835662209970301</v>
      </c>
      <c r="DA8" s="174" t="s">
        <v>2397</v>
      </c>
    </row>
    <row r="9" spans="1:105" ht="12" customHeight="1" x14ac:dyDescent="0.25">
      <c r="A9" s="202" t="s">
        <v>95</v>
      </c>
      <c r="B9" s="226">
        <v>1.5498700039708031</v>
      </c>
      <c r="C9" s="226">
        <v>1.7052922426730279</v>
      </c>
      <c r="D9" s="226">
        <v>1.6098640192558</v>
      </c>
      <c r="E9" s="226">
        <v>1.4627166089610499</v>
      </c>
      <c r="F9" s="226">
        <v>1.2191062344606629</v>
      </c>
      <c r="G9" s="226">
        <v>1.276756297336332</v>
      </c>
      <c r="H9" s="226">
        <v>1.2813932972481741</v>
      </c>
      <c r="I9" s="226">
        <v>1.575865875628375</v>
      </c>
      <c r="J9" s="226">
        <v>1.3761640093392109</v>
      </c>
      <c r="K9" s="226">
        <v>1.172433616821472</v>
      </c>
      <c r="L9" s="226">
        <v>1.3714287389026789</v>
      </c>
      <c r="M9" s="226">
        <v>1.0967661183859461</v>
      </c>
      <c r="N9" s="226">
        <v>1.0598942920673211</v>
      </c>
      <c r="O9" s="226">
        <v>1.0299053846835049</v>
      </c>
      <c r="P9" s="226">
        <v>0.98245260379151533</v>
      </c>
      <c r="Q9" s="226">
        <v>1.111157274243294</v>
      </c>
      <c r="R9" s="226">
        <v>1.219532699258107</v>
      </c>
      <c r="S9" s="226">
        <v>1.1318983470286621</v>
      </c>
      <c r="T9" s="226">
        <v>1.0671740815636099</v>
      </c>
      <c r="U9" s="226">
        <v>0.93065657950763703</v>
      </c>
      <c r="V9" s="226">
        <v>0.88929964833769048</v>
      </c>
      <c r="W9" s="226">
        <v>0.8564933749029231</v>
      </c>
      <c r="DA9" s="174" t="s">
        <v>2398</v>
      </c>
    </row>
    <row r="10" spans="1:105" ht="12" customHeight="1" x14ac:dyDescent="0.25">
      <c r="A10" s="56" t="s">
        <v>96</v>
      </c>
      <c r="B10" s="262">
        <v>2.087628954876243</v>
      </c>
      <c r="C10" s="262">
        <v>2.4641280392412641</v>
      </c>
      <c r="D10" s="262">
        <v>2.0735155570060542</v>
      </c>
      <c r="E10" s="262">
        <v>2.0838428746034299</v>
      </c>
      <c r="F10" s="262">
        <v>1.601165842452122</v>
      </c>
      <c r="G10" s="262">
        <v>1.6217829684999809</v>
      </c>
      <c r="H10" s="262">
        <v>1.4964668469256259</v>
      </c>
      <c r="I10" s="262">
        <v>1.864526087317828</v>
      </c>
      <c r="J10" s="262">
        <v>1.5779817405921781</v>
      </c>
      <c r="K10" s="262">
        <v>1.3681294540111331</v>
      </c>
      <c r="L10" s="262">
        <v>1.525490118895285</v>
      </c>
      <c r="M10" s="262">
        <v>1.272748740992002</v>
      </c>
      <c r="N10" s="262">
        <v>1.2576768498410289</v>
      </c>
      <c r="O10" s="262">
        <v>1.2434463654888941</v>
      </c>
      <c r="P10" s="262">
        <v>1.1297735095148711</v>
      </c>
      <c r="Q10" s="262">
        <v>1.2492976859439751</v>
      </c>
      <c r="R10" s="262">
        <v>1.385330200664457</v>
      </c>
      <c r="S10" s="262">
        <v>1.2835615538026011</v>
      </c>
      <c r="T10" s="262">
        <v>1.1810211746144561</v>
      </c>
      <c r="U10" s="262">
        <v>1.0373864694477031</v>
      </c>
      <c r="V10" s="262">
        <v>0.99219239674390458</v>
      </c>
      <c r="W10" s="262">
        <v>0.92243909119499223</v>
      </c>
      <c r="DA10" s="68" t="s">
        <v>2399</v>
      </c>
    </row>
    <row r="11" spans="1:105" ht="12" customHeight="1" x14ac:dyDescent="0.25">
      <c r="A11" s="37" t="s">
        <v>160</v>
      </c>
      <c r="B11" s="228">
        <v>1.3801291470762529</v>
      </c>
      <c r="C11" s="228">
        <v>1.7885728922985531</v>
      </c>
      <c r="D11" s="228">
        <v>1.241716995191511</v>
      </c>
      <c r="E11" s="228">
        <v>1.4773109239143161</v>
      </c>
      <c r="F11" s="228">
        <v>1.002314065332861</v>
      </c>
      <c r="G11" s="228">
        <v>0.99714468449454097</v>
      </c>
      <c r="H11" s="228">
        <v>0.68710781804524057</v>
      </c>
      <c r="I11" s="228">
        <v>0.81682018782442034</v>
      </c>
      <c r="J11" s="228">
        <v>0.58707457202258995</v>
      </c>
      <c r="K11" s="228">
        <v>0.53943407317285696</v>
      </c>
      <c r="L11" s="228">
        <v>0.39945589475695242</v>
      </c>
      <c r="M11" s="228">
        <v>0.47803117050097849</v>
      </c>
      <c r="N11" s="228">
        <v>0.53852869731269126</v>
      </c>
      <c r="O11" s="228">
        <v>0.58717909342854469</v>
      </c>
      <c r="P11" s="228">
        <v>0.40225220165644038</v>
      </c>
      <c r="Q11" s="228">
        <v>0.38670724808847701</v>
      </c>
      <c r="R11" s="228">
        <v>0.4588357051566444</v>
      </c>
      <c r="S11" s="228">
        <v>0.44098434763623312</v>
      </c>
      <c r="T11" s="228">
        <v>0.3073036662002615</v>
      </c>
      <c r="U11" s="228">
        <v>0.32219217841337949</v>
      </c>
      <c r="V11" s="228">
        <v>0.30478970409699452</v>
      </c>
      <c r="W11" s="228">
        <v>0.18368970710935811</v>
      </c>
      <c r="DA11" s="69" t="s">
        <v>2400</v>
      </c>
    </row>
    <row r="12" spans="1:105" ht="12" customHeight="1" x14ac:dyDescent="0.25">
      <c r="A12" s="37" t="s">
        <v>162</v>
      </c>
      <c r="B12" s="228">
        <v>3.159250316385915E-3</v>
      </c>
      <c r="C12" s="228">
        <v>2.409975423874759E-3</v>
      </c>
      <c r="D12" s="228">
        <v>1.0714537522965891E-2</v>
      </c>
      <c r="E12" s="228">
        <v>2.5603529400013742E-3</v>
      </c>
      <c r="F12" s="228">
        <v>5.1824848189644529E-3</v>
      </c>
      <c r="G12" s="228">
        <v>4.4620340333316414E-3</v>
      </c>
      <c r="H12" s="228">
        <v>3.442832822609801E-5</v>
      </c>
      <c r="I12" s="228">
        <v>1.588883173141705E-4</v>
      </c>
      <c r="J12" s="228">
        <v>4.7505177766563207E-4</v>
      </c>
      <c r="K12" s="228">
        <v>4.2894716755581768E-8</v>
      </c>
      <c r="L12" s="228">
        <v>2.1113983422404972E-6</v>
      </c>
      <c r="M12" s="228">
        <v>3.1264209965429669E-6</v>
      </c>
      <c r="N12" s="228">
        <v>3.9766284087068159E-7</v>
      </c>
      <c r="O12" s="228">
        <v>1.348869202561668E-6</v>
      </c>
      <c r="P12" s="228">
        <v>1.278608278539662E-5</v>
      </c>
      <c r="Q12" s="228">
        <v>1.574839595978213E-4</v>
      </c>
      <c r="R12" s="228">
        <v>3.9032883826053727E-5</v>
      </c>
      <c r="S12" s="228">
        <v>8.0438474573370905E-4</v>
      </c>
      <c r="T12" s="228">
        <v>2.0798875874875988E-3</v>
      </c>
      <c r="U12" s="228">
        <v>2.6439213808385351E-2</v>
      </c>
      <c r="V12" s="228">
        <v>4.9785249243851762E-2</v>
      </c>
      <c r="W12" s="228">
        <v>4.8747023130959619E-2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0.70434055748360425</v>
      </c>
      <c r="C15" s="228">
        <v>0.67314517151883657</v>
      </c>
      <c r="D15" s="228">
        <v>0.82108402429157723</v>
      </c>
      <c r="E15" s="228">
        <v>0.60397159774911247</v>
      </c>
      <c r="F15" s="228">
        <v>0.59366929230029652</v>
      </c>
      <c r="G15" s="228">
        <v>0.62017624997210885</v>
      </c>
      <c r="H15" s="228">
        <v>0.80932460055215938</v>
      </c>
      <c r="I15" s="228">
        <v>1.0475470111760929</v>
      </c>
      <c r="J15" s="228">
        <v>0.99043211679192233</v>
      </c>
      <c r="K15" s="228">
        <v>0.82869533794355932</v>
      </c>
      <c r="L15" s="228">
        <v>1.126032112739991</v>
      </c>
      <c r="M15" s="228">
        <v>0.79471444407002667</v>
      </c>
      <c r="N15" s="228">
        <v>0.7191477548654972</v>
      </c>
      <c r="O15" s="228">
        <v>0.65626592319114707</v>
      </c>
      <c r="P15" s="228">
        <v>0.7275085217756454</v>
      </c>
      <c r="Q15" s="228">
        <v>0.86243295389590002</v>
      </c>
      <c r="R15" s="228">
        <v>0.92645546262398604</v>
      </c>
      <c r="S15" s="228">
        <v>0.84177282142063414</v>
      </c>
      <c r="T15" s="228">
        <v>0.8716376208267067</v>
      </c>
      <c r="U15" s="228">
        <v>0.68875507722593776</v>
      </c>
      <c r="V15" s="228">
        <v>0.63761744340305837</v>
      </c>
      <c r="W15" s="228">
        <v>0.69000236095467449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15.049211878108212</v>
      </c>
      <c r="C16" s="263">
        <f t="shared" si="0"/>
        <v>17.830192435450762</v>
      </c>
      <c r="D16" s="263">
        <f t="shared" si="0"/>
        <v>15.266387964903277</v>
      </c>
      <c r="E16" s="263">
        <f t="shared" si="0"/>
        <v>15.229031423426543</v>
      </c>
      <c r="F16" s="263">
        <f t="shared" si="0"/>
        <v>11.708934718491816</v>
      </c>
      <c r="G16" s="263">
        <f t="shared" si="0"/>
        <v>11.294456416465231</v>
      </c>
      <c r="H16" s="263">
        <f t="shared" si="0"/>
        <v>10.397210016586966</v>
      </c>
      <c r="I16" s="263">
        <f t="shared" si="0"/>
        <v>13.146422222544345</v>
      </c>
      <c r="J16" s="263">
        <f t="shared" si="0"/>
        <v>10.921453871997235</v>
      </c>
      <c r="K16" s="263">
        <f t="shared" si="0"/>
        <v>9.5110849332132368</v>
      </c>
      <c r="L16" s="263">
        <f t="shared" si="0"/>
        <v>10.426273935854219</v>
      </c>
      <c r="M16" s="263">
        <f t="shared" si="0"/>
        <v>8.7819806084464389</v>
      </c>
      <c r="N16" s="263">
        <f t="shared" si="0"/>
        <v>8.5924317706623263</v>
      </c>
      <c r="O16" s="263">
        <f t="shared" si="0"/>
        <v>8.3989978861674093</v>
      </c>
      <c r="P16" s="263">
        <f t="shared" si="0"/>
        <v>7.6089989903254462</v>
      </c>
      <c r="Q16" s="263">
        <f t="shared" si="0"/>
        <v>8.3825628512667798</v>
      </c>
      <c r="R16" s="263">
        <f t="shared" si="0"/>
        <v>9.3483042874163367</v>
      </c>
      <c r="S16" s="263">
        <f t="shared" si="0"/>
        <v>8.5896795578499923</v>
      </c>
      <c r="T16" s="263">
        <f t="shared" si="0"/>
        <v>8.4164640853870178</v>
      </c>
      <c r="U16" s="263">
        <f t="shared" si="0"/>
        <v>6.9177650923591933</v>
      </c>
      <c r="V16" s="263">
        <f t="shared" si="0"/>
        <v>6.5304125858651387</v>
      </c>
      <c r="W16" s="263">
        <f t="shared" si="0"/>
        <v>6.0833315111172537</v>
      </c>
      <c r="DA16" s="70"/>
    </row>
    <row r="17" spans="1:105" ht="12" customHeight="1" x14ac:dyDescent="0.25">
      <c r="A17" s="60" t="s">
        <v>2406</v>
      </c>
      <c r="B17" s="331">
        <v>12.267811339653081</v>
      </c>
      <c r="C17" s="331">
        <v>15.23399941684495</v>
      </c>
      <c r="D17" s="331">
        <v>12.231878468465309</v>
      </c>
      <c r="E17" s="331">
        <v>12.98018620829046</v>
      </c>
      <c r="F17" s="331">
        <v>9.4718273510986712</v>
      </c>
      <c r="G17" s="331">
        <v>8.4707087236214136</v>
      </c>
      <c r="H17" s="331">
        <v>6.7921909979238864</v>
      </c>
      <c r="I17" s="331">
        <v>8.3506337361554142</v>
      </c>
      <c r="J17" s="331">
        <v>5.9746661429463002</v>
      </c>
      <c r="K17" s="331">
        <v>5.4452156349030929</v>
      </c>
      <c r="L17" s="331">
        <v>4.4112249407267043</v>
      </c>
      <c r="M17" s="331">
        <v>4.7030557300208971</v>
      </c>
      <c r="N17" s="331">
        <v>4.7714917924905116</v>
      </c>
      <c r="O17" s="331">
        <v>4.7736114530341016</v>
      </c>
      <c r="P17" s="331">
        <v>3.4992551781093248</v>
      </c>
      <c r="Q17" s="331">
        <v>3.4562031268505531</v>
      </c>
      <c r="R17" s="331">
        <v>4.1703467129048404</v>
      </c>
      <c r="S17" s="331">
        <v>3.7356094594780651</v>
      </c>
      <c r="T17" s="331">
        <v>4.3096398586557054</v>
      </c>
      <c r="U17" s="331">
        <v>2.8559299943797791</v>
      </c>
      <c r="V17" s="331">
        <v>2.6052773772217419</v>
      </c>
      <c r="W17" s="331">
        <v>1.854347420394675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0.94161171267933363</v>
      </c>
      <c r="C19" s="232">
        <v>0.95597801051011611</v>
      </c>
      <c r="D19" s="232">
        <v>0.93671702550234137</v>
      </c>
      <c r="E19" s="232">
        <v>0.95520056329367198</v>
      </c>
      <c r="F19" s="232">
        <v>0.93944653409787049</v>
      </c>
      <c r="G19" s="232">
        <v>0.91749202576798383</v>
      </c>
      <c r="H19" s="232">
        <v>0.87552944959695722</v>
      </c>
      <c r="I19" s="232">
        <v>1.0817746785323661</v>
      </c>
      <c r="J19" s="232">
        <v>0.37585425637077718</v>
      </c>
      <c r="K19" s="232">
        <v>0.765035564999207</v>
      </c>
      <c r="L19" s="232">
        <v>0.82155914230876559</v>
      </c>
      <c r="M19" s="232">
        <v>0.81128364395998043</v>
      </c>
      <c r="N19" s="232">
        <v>0.81933913806789793</v>
      </c>
      <c r="O19" s="232">
        <v>0.81721500544365566</v>
      </c>
      <c r="P19" s="232">
        <v>0.85431302527882091</v>
      </c>
      <c r="Q19" s="232">
        <v>1.2463677696214319</v>
      </c>
      <c r="R19" s="232">
        <v>1.2439032118326629</v>
      </c>
      <c r="S19" s="232">
        <v>0.82716552782676822</v>
      </c>
      <c r="T19" s="232">
        <v>2.4898555865543108</v>
      </c>
      <c r="U19" s="232">
        <v>0.42718297669041871</v>
      </c>
      <c r="V19" s="232">
        <v>0.42253496974737059</v>
      </c>
      <c r="W19" s="232">
        <v>0.42975630316159907</v>
      </c>
      <c r="DA19" s="71" t="s">
        <v>2409</v>
      </c>
    </row>
    <row r="20" spans="1:105" ht="12" customHeight="1" x14ac:dyDescent="0.25">
      <c r="A20" s="59" t="s">
        <v>160</v>
      </c>
      <c r="B20" s="232">
        <v>5.4500509902908281</v>
      </c>
      <c r="C20" s="232">
        <v>6.8981857892197187</v>
      </c>
      <c r="D20" s="232">
        <v>4.589057760620844</v>
      </c>
      <c r="E20" s="232">
        <v>5.500661976315353</v>
      </c>
      <c r="F20" s="232">
        <v>3.7769920207759369</v>
      </c>
      <c r="G20" s="232">
        <v>4.5401367795035128</v>
      </c>
      <c r="H20" s="232">
        <v>3.0606220918469949</v>
      </c>
      <c r="I20" s="232">
        <v>3.739495039769531</v>
      </c>
      <c r="J20" s="232">
        <v>2.9321881224185908</v>
      </c>
      <c r="K20" s="232">
        <v>2.6466523173867378</v>
      </c>
      <c r="L20" s="232">
        <v>2.1338172785400671</v>
      </c>
      <c r="M20" s="232">
        <v>2.4535268593249722</v>
      </c>
      <c r="N20" s="232">
        <v>2.8612838113354062</v>
      </c>
      <c r="O20" s="232">
        <v>3.2437325235235939</v>
      </c>
      <c r="P20" s="232">
        <v>2.2723493226896929</v>
      </c>
      <c r="Q20" s="232">
        <v>2.208935782795769</v>
      </c>
      <c r="R20" s="232">
        <v>2.5644317625837481</v>
      </c>
      <c r="S20" s="232">
        <v>2.5429294950370558</v>
      </c>
      <c r="T20" s="232">
        <v>1.447897740023657</v>
      </c>
      <c r="U20" s="232">
        <v>1.9000825429045951</v>
      </c>
      <c r="V20" s="232">
        <v>1.8762673624455259</v>
      </c>
      <c r="W20" s="232">
        <v>1.125823465183758</v>
      </c>
      <c r="DA20" s="71" t="s">
        <v>2410</v>
      </c>
    </row>
    <row r="21" spans="1:105" ht="12" customHeight="1" x14ac:dyDescent="0.25">
      <c r="A21" s="59" t="s">
        <v>70</v>
      </c>
      <c r="B21" s="232">
        <v>5.8636729380485777</v>
      </c>
      <c r="C21" s="232">
        <v>7.3705407998376486</v>
      </c>
      <c r="D21" s="232">
        <v>6.6665055840945868</v>
      </c>
      <c r="E21" s="232">
        <v>6.5147903769179836</v>
      </c>
      <c r="F21" s="232">
        <v>4.7358597838264176</v>
      </c>
      <c r="G21" s="232">
        <v>2.992763664208328</v>
      </c>
      <c r="H21" s="232">
        <v>2.8558861004866141</v>
      </c>
      <c r="I21" s="232">
        <v>3.528636609198184</v>
      </c>
      <c r="J21" s="232">
        <v>2.6642510823097081</v>
      </c>
      <c r="K21" s="232">
        <v>2.033527542060658</v>
      </c>
      <c r="L21" s="232">
        <v>1.4558372411902281</v>
      </c>
      <c r="M21" s="232">
        <v>1.4382291801717</v>
      </c>
      <c r="N21" s="232">
        <v>1.0908667302448389</v>
      </c>
      <c r="O21" s="232">
        <v>0.71265647255682452</v>
      </c>
      <c r="P21" s="232">
        <v>0.37252060071251292</v>
      </c>
      <c r="Q21" s="232">
        <v>0</v>
      </c>
      <c r="R21" s="232">
        <v>0.36179358378524579</v>
      </c>
      <c r="S21" s="232">
        <v>0.36087596428240393</v>
      </c>
      <c r="T21" s="232">
        <v>0.36208689455742082</v>
      </c>
      <c r="U21" s="232">
        <v>0.37274297211879942</v>
      </c>
      <c r="V21" s="232">
        <v>0</v>
      </c>
      <c r="W21" s="232">
        <v>0</v>
      </c>
      <c r="DA21" s="71" t="s">
        <v>2411</v>
      </c>
    </row>
    <row r="22" spans="1:105" ht="12" customHeight="1" x14ac:dyDescent="0.25">
      <c r="A22" s="59" t="s">
        <v>162</v>
      </c>
      <c r="B22" s="232">
        <v>1.2475698634342631E-2</v>
      </c>
      <c r="C22" s="232">
        <v>9.2948172774647148E-3</v>
      </c>
      <c r="D22" s="232">
        <v>3.9598098247536982E-2</v>
      </c>
      <c r="E22" s="232">
        <v>9.5332917634538793E-3</v>
      </c>
      <c r="F22" s="232">
        <v>1.9529012398444932E-2</v>
      </c>
      <c r="G22" s="232">
        <v>2.0316254141588708E-2</v>
      </c>
      <c r="H22" s="232">
        <v>1.5335599331983891E-4</v>
      </c>
      <c r="I22" s="232">
        <v>7.2740865533233595E-4</v>
      </c>
      <c r="J22" s="232">
        <v>2.3726818472243499E-3</v>
      </c>
      <c r="K22" s="232">
        <v>2.10456489774663E-7</v>
      </c>
      <c r="L22" s="232">
        <v>1.127868764408867E-5</v>
      </c>
      <c r="M22" s="232">
        <v>1.6046564245040199E-5</v>
      </c>
      <c r="N22" s="232">
        <v>2.112842369646759E-6</v>
      </c>
      <c r="O22" s="232">
        <v>7.4515100270017853E-6</v>
      </c>
      <c r="P22" s="232">
        <v>7.2229428297984686E-5</v>
      </c>
      <c r="Q22" s="232">
        <v>8.9957443335119183E-4</v>
      </c>
      <c r="R22" s="232">
        <v>2.181547031842278E-4</v>
      </c>
      <c r="S22" s="232">
        <v>4.6384723318376227E-3</v>
      </c>
      <c r="T22" s="232">
        <v>9.7996375203153654E-3</v>
      </c>
      <c r="U22" s="232">
        <v>0.15592150266596591</v>
      </c>
      <c r="V22" s="232">
        <v>0.30647504502884543</v>
      </c>
      <c r="W22" s="232">
        <v>0.29876765204931738</v>
      </c>
      <c r="DA22" s="71" t="s">
        <v>2412</v>
      </c>
    </row>
    <row r="23" spans="1:105" ht="12" customHeight="1" x14ac:dyDescent="0.25">
      <c r="A23" s="60" t="s">
        <v>2413</v>
      </c>
      <c r="B23" s="331">
        <v>2.7814005384551308</v>
      </c>
      <c r="C23" s="331">
        <v>2.596193018605812</v>
      </c>
      <c r="D23" s="331">
        <v>3.0345094964379671</v>
      </c>
      <c r="E23" s="331">
        <v>2.2488452151360829</v>
      </c>
      <c r="F23" s="331">
        <v>2.2371073673931452</v>
      </c>
      <c r="G23" s="331">
        <v>2.8237476928438161</v>
      </c>
      <c r="H23" s="331">
        <v>3.6050190186630791</v>
      </c>
      <c r="I23" s="331">
        <v>4.79578848638893</v>
      </c>
      <c r="J23" s="331">
        <v>4.9467877290509348</v>
      </c>
      <c r="K23" s="331">
        <v>4.0658692983101448</v>
      </c>
      <c r="L23" s="331">
        <v>6.0150489951275148</v>
      </c>
      <c r="M23" s="331">
        <v>4.0789248784255427</v>
      </c>
      <c r="N23" s="331">
        <v>3.8209399781718139</v>
      </c>
      <c r="O23" s="331">
        <v>3.6253864331333081</v>
      </c>
      <c r="P23" s="331">
        <v>4.1097438122161218</v>
      </c>
      <c r="Q23" s="331">
        <v>4.9263597244162263</v>
      </c>
      <c r="R23" s="331">
        <v>5.1779575745114954</v>
      </c>
      <c r="S23" s="331">
        <v>4.8540700983719276</v>
      </c>
      <c r="T23" s="331">
        <v>4.1068242267313124</v>
      </c>
      <c r="U23" s="331">
        <v>4.0618350979794142</v>
      </c>
      <c r="V23" s="331">
        <v>3.9251352086433968</v>
      </c>
      <c r="W23" s="331">
        <v>4.2289840907225784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2.676828334625144</v>
      </c>
      <c r="C24" s="263">
        <f t="shared" si="1"/>
        <v>2.841684989303296</v>
      </c>
      <c r="D24" s="263">
        <f t="shared" si="1"/>
        <v>3.2769161681676469</v>
      </c>
      <c r="E24" s="263">
        <f t="shared" si="1"/>
        <v>2.4952905716305391</v>
      </c>
      <c r="F24" s="263">
        <f t="shared" si="1"/>
        <v>2.3254467500091849</v>
      </c>
      <c r="G24" s="263">
        <f t="shared" si="1"/>
        <v>2.3782214751943203</v>
      </c>
      <c r="H24" s="263">
        <f t="shared" si="1"/>
        <v>1.4710981542160457</v>
      </c>
      <c r="I24" s="263">
        <f t="shared" si="1"/>
        <v>1.9516023710199004</v>
      </c>
      <c r="J24" s="263">
        <f t="shared" si="1"/>
        <v>1.8796617729620635</v>
      </c>
      <c r="K24" s="263">
        <f t="shared" si="1"/>
        <v>1.171382297963155</v>
      </c>
      <c r="L24" s="263">
        <f t="shared" si="1"/>
        <v>1.4310072226896733</v>
      </c>
      <c r="M24" s="263">
        <f t="shared" si="1"/>
        <v>1.1616122068495707</v>
      </c>
      <c r="N24" s="263">
        <f t="shared" si="1"/>
        <v>1.0824978822938092</v>
      </c>
      <c r="O24" s="263">
        <f t="shared" si="1"/>
        <v>1.0745663887343231</v>
      </c>
      <c r="P24" s="263">
        <f t="shared" si="1"/>
        <v>1.0923362909995589</v>
      </c>
      <c r="Q24" s="263">
        <f t="shared" si="1"/>
        <v>1.4096788840297187</v>
      </c>
      <c r="R24" s="263">
        <f t="shared" si="1"/>
        <v>1.4104205940243437</v>
      </c>
      <c r="S24" s="263">
        <f t="shared" si="1"/>
        <v>1.6700970631637759</v>
      </c>
      <c r="T24" s="263">
        <f t="shared" si="1"/>
        <v>1.7494111806490937</v>
      </c>
      <c r="U24" s="263">
        <f t="shared" si="1"/>
        <v>2.374518193034505</v>
      </c>
      <c r="V24" s="263">
        <f t="shared" si="1"/>
        <v>2.5571157665635083</v>
      </c>
      <c r="W24" s="263">
        <f t="shared" si="1"/>
        <v>2.4350415142170285</v>
      </c>
      <c r="DA24" s="70"/>
    </row>
    <row r="25" spans="1:105" ht="12" customHeight="1" x14ac:dyDescent="0.25">
      <c r="A25" s="60" t="s">
        <v>2416</v>
      </c>
      <c r="B25" s="264">
        <v>1.1567635230383939</v>
      </c>
      <c r="C25" s="264">
        <v>1.1691868282201341</v>
      </c>
      <c r="D25" s="264">
        <v>1.698011072359074</v>
      </c>
      <c r="E25" s="264">
        <v>1.0607031282264321</v>
      </c>
      <c r="F25" s="264">
        <v>1.1297848662112271</v>
      </c>
      <c r="G25" s="264">
        <v>1.126018183575995</v>
      </c>
      <c r="H25" s="264">
        <v>0.21434703576110581</v>
      </c>
      <c r="I25" s="264">
        <v>0.40604160838437853</v>
      </c>
      <c r="J25" s="264">
        <v>0.52996245611014459</v>
      </c>
      <c r="K25" s="264">
        <v>2.1495481465171998E-2</v>
      </c>
      <c r="L25" s="264">
        <v>8.5952113381276327E-2</v>
      </c>
      <c r="M25" s="264">
        <v>8.5937744586430609E-2</v>
      </c>
      <c r="N25" s="264">
        <v>4.2986172766244113E-2</v>
      </c>
      <c r="O25" s="264">
        <v>6.4466876833192979E-2</v>
      </c>
      <c r="P25" s="264">
        <v>0.12877700651172641</v>
      </c>
      <c r="Q25" s="264">
        <v>0.31989001890648772</v>
      </c>
      <c r="R25" s="264">
        <v>0.2143404466750459</v>
      </c>
      <c r="S25" s="264">
        <v>0.55996599203950992</v>
      </c>
      <c r="T25" s="264">
        <v>0.70275967757709168</v>
      </c>
      <c r="U25" s="264">
        <v>1.4617588554404759</v>
      </c>
      <c r="V25" s="264">
        <v>1.6849180345400041</v>
      </c>
      <c r="W25" s="264">
        <v>1.5950191657545461</v>
      </c>
      <c r="DA25" s="72" t="s">
        <v>2417</v>
      </c>
    </row>
    <row r="26" spans="1:105" ht="12" customHeight="1" x14ac:dyDescent="0.25">
      <c r="A26" s="60" t="s">
        <v>2418</v>
      </c>
      <c r="B26" s="264">
        <v>1.5200648115867501</v>
      </c>
      <c r="C26" s="264">
        <v>1.672498161083162</v>
      </c>
      <c r="D26" s="264">
        <v>1.5789050958085731</v>
      </c>
      <c r="E26" s="264">
        <v>1.434587443404107</v>
      </c>
      <c r="F26" s="264">
        <v>1.195661883797958</v>
      </c>
      <c r="G26" s="264">
        <v>1.252203291618325</v>
      </c>
      <c r="H26" s="264">
        <v>1.25675111845494</v>
      </c>
      <c r="I26" s="264">
        <v>1.5455607626355219</v>
      </c>
      <c r="J26" s="264">
        <v>1.3496993168519189</v>
      </c>
      <c r="K26" s="264">
        <v>1.149886816497983</v>
      </c>
      <c r="L26" s="264">
        <v>1.3450551093083969</v>
      </c>
      <c r="M26" s="264">
        <v>1.07567446226314</v>
      </c>
      <c r="N26" s="264">
        <v>1.039511709527565</v>
      </c>
      <c r="O26" s="264">
        <v>1.01009951190113</v>
      </c>
      <c r="P26" s="264">
        <v>0.96355928448783246</v>
      </c>
      <c r="Q26" s="264">
        <v>1.089788865123231</v>
      </c>
      <c r="R26" s="264">
        <v>1.1960801473492979</v>
      </c>
      <c r="S26" s="264">
        <v>1.110131071124266</v>
      </c>
      <c r="T26" s="264">
        <v>1.0466515030720021</v>
      </c>
      <c r="U26" s="264">
        <v>0.91275933759402905</v>
      </c>
      <c r="V26" s="264">
        <v>0.87219773202350437</v>
      </c>
      <c r="W26" s="264">
        <v>0.84002234846248258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21.49887411158317</v>
      </c>
      <c r="C27" s="263">
        <f t="shared" si="2"/>
        <v>25.471703479215371</v>
      </c>
      <c r="D27" s="263">
        <f t="shared" si="2"/>
        <v>21.809125664147544</v>
      </c>
      <c r="E27" s="263">
        <f t="shared" si="2"/>
        <v>21.755759176323632</v>
      </c>
      <c r="F27" s="263">
        <f t="shared" si="2"/>
        <v>16.727049597845443</v>
      </c>
      <c r="G27" s="263">
        <f t="shared" si="2"/>
        <v>16.134937737807476</v>
      </c>
      <c r="H27" s="263">
        <f t="shared" si="2"/>
        <v>14.853157166552808</v>
      </c>
      <c r="I27" s="263">
        <f t="shared" si="2"/>
        <v>18.780603175063341</v>
      </c>
      <c r="J27" s="263">
        <f t="shared" si="2"/>
        <v>15.602076959996049</v>
      </c>
      <c r="K27" s="263">
        <f t="shared" si="2"/>
        <v>13.58726419030463</v>
      </c>
      <c r="L27" s="263">
        <f t="shared" si="2"/>
        <v>14.894677051220313</v>
      </c>
      <c r="M27" s="263">
        <f t="shared" si="2"/>
        <v>12.545686583494915</v>
      </c>
      <c r="N27" s="263">
        <f t="shared" si="2"/>
        <v>12.274902529517608</v>
      </c>
      <c r="O27" s="263">
        <f t="shared" si="2"/>
        <v>11.998568408810588</v>
      </c>
      <c r="P27" s="263">
        <f t="shared" si="2"/>
        <v>10.869998557607786</v>
      </c>
      <c r="Q27" s="263">
        <f t="shared" si="2"/>
        <v>11.975089787523972</v>
      </c>
      <c r="R27" s="263">
        <f t="shared" si="2"/>
        <v>13.354720410594766</v>
      </c>
      <c r="S27" s="263">
        <f t="shared" si="2"/>
        <v>12.270970796928566</v>
      </c>
      <c r="T27" s="263">
        <f t="shared" si="2"/>
        <v>12.023520121981457</v>
      </c>
      <c r="U27" s="263">
        <f t="shared" si="2"/>
        <v>9.8825215605131351</v>
      </c>
      <c r="V27" s="263">
        <f t="shared" si="2"/>
        <v>9.3291608369502015</v>
      </c>
      <c r="W27" s="263">
        <f t="shared" si="2"/>
        <v>8.6904735873103611</v>
      </c>
      <c r="DA27" s="70"/>
    </row>
    <row r="28" spans="1:105" ht="12" customHeight="1" x14ac:dyDescent="0.25">
      <c r="A28" s="60" t="s">
        <v>2421</v>
      </c>
      <c r="B28" s="331">
        <v>17.525444770932982</v>
      </c>
      <c r="C28" s="331">
        <v>21.762856309778499</v>
      </c>
      <c r="D28" s="331">
        <v>17.474112097807591</v>
      </c>
      <c r="E28" s="331">
        <v>18.543123154700659</v>
      </c>
      <c r="F28" s="331">
        <v>13.531181930140949</v>
      </c>
      <c r="G28" s="331">
        <v>12.10101246231631</v>
      </c>
      <c r="H28" s="331">
        <v>9.7031299970341234</v>
      </c>
      <c r="I28" s="331">
        <v>11.9294767659363</v>
      </c>
      <c r="J28" s="331">
        <v>8.5352373470661416</v>
      </c>
      <c r="K28" s="331">
        <v>7.7788794784329918</v>
      </c>
      <c r="L28" s="331">
        <v>6.3017499153238647</v>
      </c>
      <c r="M28" s="331">
        <v>6.7186510428869957</v>
      </c>
      <c r="N28" s="331">
        <v>6.8164168464150174</v>
      </c>
      <c r="O28" s="331">
        <v>6.8194449329058608</v>
      </c>
      <c r="P28" s="331">
        <v>4.9989359687276096</v>
      </c>
      <c r="Q28" s="331">
        <v>4.9374330383579332</v>
      </c>
      <c r="R28" s="331">
        <v>5.9576381612926301</v>
      </c>
      <c r="S28" s="331">
        <v>5.3365849421115232</v>
      </c>
      <c r="T28" s="331">
        <v>6.1566283695081534</v>
      </c>
      <c r="U28" s="331">
        <v>4.0798999919711134</v>
      </c>
      <c r="V28" s="331">
        <v>3.721824824602491</v>
      </c>
      <c r="W28" s="331">
        <v>2.649067743420964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1.345159589541906</v>
      </c>
      <c r="C30" s="232">
        <v>1.3656828721573091</v>
      </c>
      <c r="D30" s="232">
        <v>1.338167179289059</v>
      </c>
      <c r="E30" s="232">
        <v>1.3645722332766741</v>
      </c>
      <c r="F30" s="232">
        <v>1.342066477282672</v>
      </c>
      <c r="G30" s="232">
        <v>1.3107028939542631</v>
      </c>
      <c r="H30" s="232">
        <v>1.2507563565670821</v>
      </c>
      <c r="I30" s="232">
        <v>1.5453923979033799</v>
      </c>
      <c r="J30" s="232">
        <v>0.53693465195825318</v>
      </c>
      <c r="K30" s="232">
        <v>1.0929079499988681</v>
      </c>
      <c r="L30" s="232">
        <v>1.1736559175839509</v>
      </c>
      <c r="M30" s="232">
        <v>1.158976634228543</v>
      </c>
      <c r="N30" s="232">
        <v>1.1704844829541401</v>
      </c>
      <c r="O30" s="232">
        <v>1.167450007776651</v>
      </c>
      <c r="P30" s="232">
        <v>1.2204471789697451</v>
      </c>
      <c r="Q30" s="232">
        <v>1.780525385173475</v>
      </c>
      <c r="R30" s="232">
        <v>1.7770045883323751</v>
      </c>
      <c r="S30" s="232">
        <v>1.1816650397525259</v>
      </c>
      <c r="T30" s="232">
        <v>3.5569365522204461</v>
      </c>
      <c r="U30" s="232">
        <v>0.61026139527202683</v>
      </c>
      <c r="V30" s="232">
        <v>0.60362138535338683</v>
      </c>
      <c r="W30" s="232">
        <v>0.61393757594514176</v>
      </c>
      <c r="DA30" s="71" t="s">
        <v>2424</v>
      </c>
    </row>
    <row r="31" spans="1:105" ht="12" customHeight="1" x14ac:dyDescent="0.25">
      <c r="A31" s="59" t="s">
        <v>160</v>
      </c>
      <c r="B31" s="232">
        <v>7.7857871289868976</v>
      </c>
      <c r="C31" s="232">
        <v>9.8545511274567392</v>
      </c>
      <c r="D31" s="232">
        <v>6.5557968008869221</v>
      </c>
      <c r="E31" s="232">
        <v>7.8580885375933587</v>
      </c>
      <c r="F31" s="232">
        <v>5.3957028868227654</v>
      </c>
      <c r="G31" s="232">
        <v>6.4859096850050193</v>
      </c>
      <c r="H31" s="232">
        <v>4.372317274067135</v>
      </c>
      <c r="I31" s="232">
        <v>5.34213577109933</v>
      </c>
      <c r="J31" s="232">
        <v>4.1888401748837003</v>
      </c>
      <c r="K31" s="232">
        <v>3.780931881981056</v>
      </c>
      <c r="L31" s="232">
        <v>3.0483103979143822</v>
      </c>
      <c r="M31" s="232">
        <v>3.5050383704642458</v>
      </c>
      <c r="N31" s="232">
        <v>4.0875483019077219</v>
      </c>
      <c r="O31" s="232">
        <v>4.6339036050337077</v>
      </c>
      <c r="P31" s="232">
        <v>3.246213318128135</v>
      </c>
      <c r="Q31" s="232">
        <v>3.1556225468510979</v>
      </c>
      <c r="R31" s="232">
        <v>3.663473946548212</v>
      </c>
      <c r="S31" s="232">
        <v>3.6327564214815089</v>
      </c>
      <c r="T31" s="232">
        <v>2.06842534289094</v>
      </c>
      <c r="U31" s="232">
        <v>2.7144036327208498</v>
      </c>
      <c r="V31" s="232">
        <v>2.680381946350753</v>
      </c>
      <c r="W31" s="232">
        <v>1.608319235976797</v>
      </c>
      <c r="DA31" s="71" t="s">
        <v>2425</v>
      </c>
    </row>
    <row r="32" spans="1:105" ht="12" customHeight="1" x14ac:dyDescent="0.25">
      <c r="A32" s="59" t="s">
        <v>70</v>
      </c>
      <c r="B32" s="232">
        <v>8.376675625783685</v>
      </c>
      <c r="C32" s="232">
        <v>10.52934399976807</v>
      </c>
      <c r="D32" s="232">
        <v>9.5235794058494108</v>
      </c>
      <c r="E32" s="232">
        <v>9.3068433955971184</v>
      </c>
      <c r="F32" s="232">
        <v>6.7655139768948827</v>
      </c>
      <c r="G32" s="232">
        <v>4.2753766631547574</v>
      </c>
      <c r="H32" s="232">
        <v>4.0798372864094494</v>
      </c>
      <c r="I32" s="232">
        <v>5.0409094417116913</v>
      </c>
      <c r="J32" s="232">
        <v>3.8060729747281541</v>
      </c>
      <c r="K32" s="232">
        <v>2.9050393458009398</v>
      </c>
      <c r="L32" s="232">
        <v>2.0797674874146108</v>
      </c>
      <c r="M32" s="232">
        <v>2.0546131145309992</v>
      </c>
      <c r="N32" s="232">
        <v>1.558381043206913</v>
      </c>
      <c r="O32" s="232">
        <v>1.0180806750811779</v>
      </c>
      <c r="P32" s="232">
        <v>0.53217228673216144</v>
      </c>
      <c r="Q32" s="232">
        <v>0</v>
      </c>
      <c r="R32" s="232">
        <v>0.51684797683606543</v>
      </c>
      <c r="S32" s="232">
        <v>0.51553709183200547</v>
      </c>
      <c r="T32" s="232">
        <v>0.51726699222488703</v>
      </c>
      <c r="U32" s="232">
        <v>0.53248996016971351</v>
      </c>
      <c r="V32" s="232">
        <v>0</v>
      </c>
      <c r="W32" s="232">
        <v>0</v>
      </c>
      <c r="DA32" s="71" t="s">
        <v>2426</v>
      </c>
    </row>
    <row r="33" spans="1:105" ht="12" customHeight="1" x14ac:dyDescent="0.25">
      <c r="A33" s="59" t="s">
        <v>162</v>
      </c>
      <c r="B33" s="232">
        <v>1.7822426620489471E-2</v>
      </c>
      <c r="C33" s="232">
        <v>1.3278310396378159E-2</v>
      </c>
      <c r="D33" s="232">
        <v>5.6568711782195698E-2</v>
      </c>
      <c r="E33" s="232">
        <v>1.361898823350554E-2</v>
      </c>
      <c r="F33" s="232">
        <v>2.7898589140635619E-2</v>
      </c>
      <c r="G33" s="232">
        <v>2.9023220202269589E-2</v>
      </c>
      <c r="H33" s="232">
        <v>2.190799904569127E-4</v>
      </c>
      <c r="I33" s="232">
        <v>1.039155221903337E-3</v>
      </c>
      <c r="J33" s="232">
        <v>3.389545496034786E-3</v>
      </c>
      <c r="K33" s="232">
        <v>3.0065212824951873E-7</v>
      </c>
      <c r="L33" s="232">
        <v>1.6112410920126679E-5</v>
      </c>
      <c r="M33" s="232">
        <v>2.2923663207200279E-5</v>
      </c>
      <c r="N33" s="232">
        <v>3.018346242352512E-6</v>
      </c>
      <c r="O33" s="232">
        <v>1.064501432428827E-5</v>
      </c>
      <c r="P33" s="232">
        <v>1.031848975685496E-4</v>
      </c>
      <c r="Q33" s="232">
        <v>1.285106333358846E-3</v>
      </c>
      <c r="R33" s="232">
        <v>3.116495759774683E-4</v>
      </c>
      <c r="S33" s="232">
        <v>6.6263890454823183E-3</v>
      </c>
      <c r="T33" s="232">
        <v>1.39994821718791E-2</v>
      </c>
      <c r="U33" s="232">
        <v>0.2227450038085228</v>
      </c>
      <c r="V33" s="232">
        <v>0.43782149289835082</v>
      </c>
      <c r="W33" s="232">
        <v>0.42681093149902499</v>
      </c>
      <c r="DA33" s="71" t="s">
        <v>2427</v>
      </c>
    </row>
    <row r="34" spans="1:105" ht="12" customHeight="1" x14ac:dyDescent="0.25">
      <c r="A34" s="60" t="s">
        <v>2428</v>
      </c>
      <c r="B34" s="331">
        <v>3.9734293406501888</v>
      </c>
      <c r="C34" s="331">
        <v>3.708847169436873</v>
      </c>
      <c r="D34" s="331">
        <v>4.3350135663399536</v>
      </c>
      <c r="E34" s="331">
        <v>3.2126360216229748</v>
      </c>
      <c r="F34" s="331">
        <v>3.1958676677044928</v>
      </c>
      <c r="G34" s="331">
        <v>4.0339252754911668</v>
      </c>
      <c r="H34" s="331">
        <v>5.1500271695186841</v>
      </c>
      <c r="I34" s="331">
        <v>6.8511264091270414</v>
      </c>
      <c r="J34" s="331">
        <v>7.0668396129299076</v>
      </c>
      <c r="K34" s="331">
        <v>5.8083847118716374</v>
      </c>
      <c r="L34" s="331">
        <v>8.5929271358964492</v>
      </c>
      <c r="M34" s="331">
        <v>5.8270355406079188</v>
      </c>
      <c r="N34" s="331">
        <v>5.4584856831025901</v>
      </c>
      <c r="O34" s="331">
        <v>5.179123475904726</v>
      </c>
      <c r="P34" s="331">
        <v>5.871062588880176</v>
      </c>
      <c r="Q34" s="331">
        <v>7.0376567491660387</v>
      </c>
      <c r="R34" s="331">
        <v>7.3970822493021364</v>
      </c>
      <c r="S34" s="331">
        <v>6.9343858548170418</v>
      </c>
      <c r="T34" s="331">
        <v>5.866891752473304</v>
      </c>
      <c r="U34" s="331">
        <v>5.8026215685420217</v>
      </c>
      <c r="V34" s="331">
        <v>5.6073360123477114</v>
      </c>
      <c r="W34" s="331">
        <v>6.0414058438893976</v>
      </c>
      <c r="DA34" s="72" t="s">
        <v>2429</v>
      </c>
    </row>
    <row r="35" spans="1:105" ht="12" customHeight="1" x14ac:dyDescent="0.25">
      <c r="A35" s="57" t="s">
        <v>2430</v>
      </c>
      <c r="B35" s="263">
        <v>13.3364254172962</v>
      </c>
      <c r="C35" s="263">
        <v>15.756130209643739</v>
      </c>
      <c r="D35" s="263">
        <v>13.52207069819163</v>
      </c>
      <c r="E35" s="263">
        <v>13.46165363555831</v>
      </c>
      <c r="F35" s="263">
        <v>10.373638795397071</v>
      </c>
      <c r="G35" s="263">
        <v>9.9914535683251149</v>
      </c>
      <c r="H35" s="263">
        <v>9.1861647878594024</v>
      </c>
      <c r="I35" s="263">
        <v>18.697298736316821</v>
      </c>
      <c r="J35" s="263">
        <v>18.722799391648369</v>
      </c>
      <c r="K35" s="263">
        <v>17.149369098187719</v>
      </c>
      <c r="L35" s="263">
        <v>28.341511842577852</v>
      </c>
      <c r="M35" s="263">
        <v>21.05310020497134</v>
      </c>
      <c r="N35" s="263">
        <v>21.566431638786991</v>
      </c>
      <c r="O35" s="263">
        <v>20.36217505637774</v>
      </c>
      <c r="P35" s="263">
        <v>26.595100478452601</v>
      </c>
      <c r="Q35" s="263">
        <v>24.212850699899381</v>
      </c>
      <c r="R35" s="263">
        <v>26.26440613159485</v>
      </c>
      <c r="S35" s="263">
        <v>23.869215104078329</v>
      </c>
      <c r="T35" s="263">
        <v>23.11161433528839</v>
      </c>
      <c r="U35" s="263">
        <v>24.771836515290548</v>
      </c>
      <c r="V35" s="263">
        <v>21.438133958337321</v>
      </c>
      <c r="W35" s="263">
        <v>24.00945568063683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1.023632825001985</v>
      </c>
      <c r="C38" s="231">
        <v>0.98874324456768947</v>
      </c>
      <c r="D38" s="231">
        <v>1.0355199224466809</v>
      </c>
      <c r="E38" s="231">
        <v>0.99063133064584308</v>
      </c>
      <c r="F38" s="231">
        <v>1.028891115840342</v>
      </c>
      <c r="G38" s="231">
        <v>1.082209207501853</v>
      </c>
      <c r="H38" s="231">
        <v>1.1841183210365931</v>
      </c>
      <c r="I38" s="231">
        <v>0.68323705079041641</v>
      </c>
      <c r="J38" s="231">
        <v>0.19065047257271139</v>
      </c>
      <c r="K38" s="231">
        <v>0.34902123132623142</v>
      </c>
      <c r="L38" s="231">
        <v>0.21174968647011089</v>
      </c>
      <c r="M38" s="231">
        <v>0.23670446817233529</v>
      </c>
      <c r="N38" s="231">
        <v>0.21714112535314151</v>
      </c>
      <c r="O38" s="231">
        <v>0.22702888189589629</v>
      </c>
      <c r="P38" s="231">
        <v>0.13693369088066859</v>
      </c>
      <c r="Q38" s="231">
        <v>0.29064768788982059</v>
      </c>
      <c r="R38" s="231">
        <v>0.29663304251087558</v>
      </c>
      <c r="S38" s="231">
        <v>0.20286332753773029</v>
      </c>
      <c r="T38" s="231">
        <v>0.58837553113686702</v>
      </c>
      <c r="U38" s="231">
        <v>6.8402575605862131E-2</v>
      </c>
      <c r="V38" s="231">
        <v>7.9690592476385047E-2</v>
      </c>
      <c r="W38" s="231">
        <v>6.2153068473659333E-2</v>
      </c>
      <c r="DA38" s="73" t="s">
        <v>2434</v>
      </c>
    </row>
    <row r="39" spans="1:105" ht="12" customHeight="1" x14ac:dyDescent="0.25">
      <c r="A39" s="46" t="s">
        <v>160</v>
      </c>
      <c r="B39" s="231">
        <v>5.9247893972365508</v>
      </c>
      <c r="C39" s="231">
        <v>7.1346145244746264</v>
      </c>
      <c r="D39" s="231">
        <v>5.0731017020140197</v>
      </c>
      <c r="E39" s="231">
        <v>5.7046952257239871</v>
      </c>
      <c r="F39" s="231">
        <v>4.1365989374881993</v>
      </c>
      <c r="G39" s="231">
        <v>5.3552267356043579</v>
      </c>
      <c r="H39" s="231">
        <v>4.1393681210765783</v>
      </c>
      <c r="I39" s="231">
        <v>2.361824151665131</v>
      </c>
      <c r="J39" s="231">
        <v>1.4873399508870371</v>
      </c>
      <c r="K39" s="231">
        <v>1.2074443241180559</v>
      </c>
      <c r="L39" s="231">
        <v>0.54997274870024127</v>
      </c>
      <c r="M39" s="231">
        <v>0.71585415866180813</v>
      </c>
      <c r="N39" s="231">
        <v>0.7582969711580031</v>
      </c>
      <c r="O39" s="231">
        <v>0.9011349070678436</v>
      </c>
      <c r="P39" s="231">
        <v>0.36422385064834278</v>
      </c>
      <c r="Q39" s="231">
        <v>0.51511447392585175</v>
      </c>
      <c r="R39" s="231">
        <v>0.61153889531806926</v>
      </c>
      <c r="S39" s="231">
        <v>0.62365647709281002</v>
      </c>
      <c r="T39" s="231">
        <v>0.34215141087649831</v>
      </c>
      <c r="U39" s="231">
        <v>0.30425027889770162</v>
      </c>
      <c r="V39" s="231">
        <v>0.35386623229501069</v>
      </c>
      <c r="W39" s="231">
        <v>0.1628210741902878</v>
      </c>
      <c r="DA39" s="73" t="s">
        <v>2435</v>
      </c>
    </row>
    <row r="40" spans="1:105" ht="12" customHeight="1" x14ac:dyDescent="0.25">
      <c r="A40" s="46" t="s">
        <v>70</v>
      </c>
      <c r="B40" s="231">
        <v>6.3744407738759987</v>
      </c>
      <c r="C40" s="231">
        <v>7.6231590523314594</v>
      </c>
      <c r="D40" s="231">
        <v>7.3696742532569024</v>
      </c>
      <c r="E40" s="231">
        <v>6.7564401738955207</v>
      </c>
      <c r="F40" s="231">
        <v>5.186760374951719</v>
      </c>
      <c r="G40" s="231">
        <v>3.5300539975507821</v>
      </c>
      <c r="H40" s="231">
        <v>3.8624709379412581</v>
      </c>
      <c r="I40" s="231">
        <v>2.2286482740107232</v>
      </c>
      <c r="J40" s="231">
        <v>1.3514300271582509</v>
      </c>
      <c r="K40" s="231">
        <v>0.92772717914957437</v>
      </c>
      <c r="L40" s="231">
        <v>0.37522932129660852</v>
      </c>
      <c r="M40" s="231">
        <v>0.41962546112820309</v>
      </c>
      <c r="N40" s="231">
        <v>0.28910132375006448</v>
      </c>
      <c r="O40" s="231">
        <v>0.19798168298759231</v>
      </c>
      <c r="P40" s="231">
        <v>5.9709520135198632E-2</v>
      </c>
      <c r="Q40" s="231">
        <v>0</v>
      </c>
      <c r="R40" s="231">
        <v>8.6276754090066785E-2</v>
      </c>
      <c r="S40" s="231">
        <v>8.8505258596859079E-2</v>
      </c>
      <c r="T40" s="231">
        <v>8.5564427934452833E-2</v>
      </c>
      <c r="U40" s="231">
        <v>5.9685382431302759E-2</v>
      </c>
      <c r="V40" s="231">
        <v>0</v>
      </c>
      <c r="W40" s="231">
        <v>0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1.356242118166447E-2</v>
      </c>
      <c r="C42" s="231">
        <v>9.6133882699669347E-3</v>
      </c>
      <c r="D42" s="231">
        <v>4.377482047402273E-2</v>
      </c>
      <c r="E42" s="231">
        <v>9.8869052929587368E-3</v>
      </c>
      <c r="F42" s="231">
        <v>2.1388367116805591E-2</v>
      </c>
      <c r="G42" s="231">
        <v>2.3963627668121979E-2</v>
      </c>
      <c r="H42" s="231">
        <v>2.0740780497375709E-4</v>
      </c>
      <c r="I42" s="231">
        <v>4.5942334781116608E-4</v>
      </c>
      <c r="J42" s="231">
        <v>1.203532773064498E-3</v>
      </c>
      <c r="K42" s="231">
        <v>9.6013553568356601E-8</v>
      </c>
      <c r="L42" s="231">
        <v>2.906983136623064E-6</v>
      </c>
      <c r="M42" s="231">
        <v>4.6818316674985454E-6</v>
      </c>
      <c r="N42" s="231">
        <v>5.5994514178923109E-7</v>
      </c>
      <c r="O42" s="231">
        <v>2.0700892404048172E-6</v>
      </c>
      <c r="P42" s="231">
        <v>1.157730470493021E-5</v>
      </c>
      <c r="Q42" s="231">
        <v>2.097769498787138E-4</v>
      </c>
      <c r="R42" s="231">
        <v>5.2023254484770909E-5</v>
      </c>
      <c r="S42" s="231">
        <v>1.1375908452090891E-3</v>
      </c>
      <c r="T42" s="231">
        <v>2.315743516250939E-3</v>
      </c>
      <c r="U42" s="231">
        <v>2.4966894648560969E-2</v>
      </c>
      <c r="V42" s="231">
        <v>5.7801554110841667E-2</v>
      </c>
      <c r="W42" s="231">
        <v>4.3208967963765083E-2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0.19105760962279761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13.42312983650274</v>
      </c>
      <c r="J45" s="231">
        <v>15.692175408257309</v>
      </c>
      <c r="K45" s="231">
        <v>14.6651762675803</v>
      </c>
      <c r="L45" s="231">
        <v>27.20455717912775</v>
      </c>
      <c r="M45" s="231">
        <v>19.680911435177329</v>
      </c>
      <c r="N45" s="231">
        <v>20.30189165858064</v>
      </c>
      <c r="O45" s="231">
        <v>19.03602751433716</v>
      </c>
      <c r="P45" s="231">
        <v>26.034221839483681</v>
      </c>
      <c r="Q45" s="231">
        <v>23.406878761133829</v>
      </c>
      <c r="R45" s="231">
        <v>25.269905416421349</v>
      </c>
      <c r="S45" s="231">
        <v>22.953052450005721</v>
      </c>
      <c r="T45" s="231">
        <v>22.093207221824319</v>
      </c>
      <c r="U45" s="231">
        <v>24.31453138370712</v>
      </c>
      <c r="V45" s="231">
        <v>20.946775579455078</v>
      </c>
      <c r="W45" s="231">
        <v>23.55021496038632</v>
      </c>
      <c r="DA45" s="73" t="s">
        <v>2441</v>
      </c>
    </row>
    <row r="46" spans="1:105" ht="12" customHeight="1" x14ac:dyDescent="0.25">
      <c r="A46" s="57" t="s">
        <v>2442</v>
      </c>
      <c r="B46" s="263">
        <v>7.1532461721729366</v>
      </c>
      <c r="C46" s="263">
        <v>7.8705795815678208</v>
      </c>
      <c r="D46" s="263">
        <v>7.4301416273344598</v>
      </c>
      <c r="E46" s="263">
        <v>6.7509997336663856</v>
      </c>
      <c r="F46" s="263">
        <v>5.6266441590492109</v>
      </c>
      <c r="G46" s="263">
        <v>5.892721372321529</v>
      </c>
      <c r="H46" s="263">
        <v>5.9141229103761868</v>
      </c>
      <c r="I46" s="263">
        <v>7.2732271182848081</v>
      </c>
      <c r="J46" s="263">
        <v>6.3515261969502026</v>
      </c>
      <c r="K46" s="263">
        <v>5.411232077637564</v>
      </c>
      <c r="L46" s="263">
        <v>6.3296711026277466</v>
      </c>
      <c r="M46" s="263">
        <v>5.0619974694735976</v>
      </c>
      <c r="N46" s="263">
        <v>4.8918198095414809</v>
      </c>
      <c r="O46" s="263">
        <v>4.753409467770024</v>
      </c>
      <c r="P46" s="263">
        <v>4.5343966328839169</v>
      </c>
      <c r="Q46" s="263">
        <v>5.1284181888152061</v>
      </c>
      <c r="R46" s="263">
        <v>5.6286124581143433</v>
      </c>
      <c r="S46" s="263">
        <v>5.224146217055365</v>
      </c>
      <c r="T46" s="263">
        <v>4.9254188379858901</v>
      </c>
      <c r="U46" s="263">
        <v>4.2953380592660162</v>
      </c>
      <c r="V46" s="263">
        <v>4.1044599154047239</v>
      </c>
      <c r="W46" s="263">
        <v>3.9530463457057978</v>
      </c>
      <c r="DA46" s="70" t="s">
        <v>2443</v>
      </c>
    </row>
    <row r="47" spans="1:105" ht="12" customHeight="1" x14ac:dyDescent="0.25">
      <c r="A47" s="41" t="s">
        <v>2444</v>
      </c>
      <c r="B47" s="352">
        <v>4.8438612786860826</v>
      </c>
      <c r="C47" s="352">
        <v>5.3296076715884606</v>
      </c>
      <c r="D47" s="352">
        <v>5.031362609021766</v>
      </c>
      <c r="E47" s="352">
        <v>4.571477817936346</v>
      </c>
      <c r="F47" s="352">
        <v>3.810114053810699</v>
      </c>
      <c r="G47" s="352">
        <v>3.9902897501993202</v>
      </c>
      <c r="H47" s="352">
        <v>4.0047819232620254</v>
      </c>
      <c r="I47" s="352">
        <v>4.9251070578838219</v>
      </c>
      <c r="J47" s="352">
        <v>4.3009720433851131</v>
      </c>
      <c r="K47" s="352">
        <v>3.6642465392590382</v>
      </c>
      <c r="L47" s="352">
        <v>4.286172742119291</v>
      </c>
      <c r="M47" s="352">
        <v>3.4277603405534411</v>
      </c>
      <c r="N47" s="352">
        <v>3.3125235714556158</v>
      </c>
      <c r="O47" s="352">
        <v>3.2187982223009102</v>
      </c>
      <c r="P47" s="352">
        <v>3.070492437080349</v>
      </c>
      <c r="Q47" s="352">
        <v>3.4727375079509319</v>
      </c>
      <c r="R47" s="352">
        <v>3.8114468987033518</v>
      </c>
      <c r="S47" s="352">
        <v>3.5375602860459039</v>
      </c>
      <c r="T47" s="352">
        <v>3.3352753444221972</v>
      </c>
      <c r="U47" s="352">
        <v>2.9086125660100208</v>
      </c>
      <c r="V47" s="352">
        <v>2.7793583466328182</v>
      </c>
      <c r="W47" s="352">
        <v>2.6768277878236719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0.99999999999999989</v>
      </c>
      <c r="C51" s="234">
        <f t="shared" si="3"/>
        <v>0.99999999999999989</v>
      </c>
      <c r="D51" s="234">
        <f t="shared" si="3"/>
        <v>1.0000000000000002</v>
      </c>
      <c r="E51" s="234">
        <f t="shared" si="3"/>
        <v>1</v>
      </c>
      <c r="F51" s="234">
        <f t="shared" si="3"/>
        <v>0.99999999999999978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0.99999999999999989</v>
      </c>
      <c r="M51" s="234">
        <f t="shared" si="3"/>
        <v>1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</v>
      </c>
      <c r="Q51" s="234">
        <f t="shared" si="3"/>
        <v>1.0000000000000002</v>
      </c>
      <c r="R51" s="234">
        <f t="shared" si="3"/>
        <v>0.99999999999999989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0.99999999999999989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2.0079870532240279E-2</v>
      </c>
      <c r="C52" s="301">
        <f t="shared" si="4"/>
        <v>1.9089917397278552E-2</v>
      </c>
      <c r="D52" s="301">
        <f t="shared" si="4"/>
        <v>2.0294788586698535E-2</v>
      </c>
      <c r="E52" s="301">
        <f t="shared" si="4"/>
        <v>1.9137344974579473E-2</v>
      </c>
      <c r="F52" s="301">
        <f t="shared" si="4"/>
        <v>2.0166191454428582E-2</v>
      </c>
      <c r="G52" s="301">
        <f t="shared" si="4"/>
        <v>2.1335476446323054E-2</v>
      </c>
      <c r="H52" s="301">
        <f t="shared" si="4"/>
        <v>2.2994779780899997E-2</v>
      </c>
      <c r="I52" s="301">
        <f t="shared" si="4"/>
        <v>2.0383795613279618E-2</v>
      </c>
      <c r="J52" s="301">
        <f t="shared" si="4"/>
        <v>2.0025190445925472E-2</v>
      </c>
      <c r="K52" s="301">
        <f t="shared" si="4"/>
        <v>1.9575411132691435E-2</v>
      </c>
      <c r="L52" s="301">
        <f t="shared" si="4"/>
        <v>1.7835998656828285E-2</v>
      </c>
      <c r="M52" s="301">
        <f t="shared" si="4"/>
        <v>1.7977222177224871E-2</v>
      </c>
      <c r="N52" s="301">
        <f t="shared" si="4"/>
        <v>1.7524220884615929E-2</v>
      </c>
      <c r="O52" s="301">
        <f t="shared" si="4"/>
        <v>1.7658382661857111E-2</v>
      </c>
      <c r="P52" s="301">
        <f t="shared" si="4"/>
        <v>1.5823550505597132E-2</v>
      </c>
      <c r="Q52" s="301">
        <f t="shared" si="4"/>
        <v>1.7441261007444694E-2</v>
      </c>
      <c r="R52" s="301">
        <f t="shared" si="4"/>
        <v>1.7460159210435994E-2</v>
      </c>
      <c r="S52" s="301">
        <f t="shared" si="4"/>
        <v>1.7561585687319966E-2</v>
      </c>
      <c r="T52" s="301">
        <f t="shared" si="4"/>
        <v>1.7114853664471449E-2</v>
      </c>
      <c r="U52" s="301">
        <f t="shared" si="4"/>
        <v>1.5772976020192453E-2</v>
      </c>
      <c r="V52" s="301">
        <f t="shared" si="4"/>
        <v>1.642055505383554E-2</v>
      </c>
      <c r="W52" s="301">
        <f t="shared" si="4"/>
        <v>1.5552127073312905E-2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2.7308623923846795E-2</v>
      </c>
      <c r="C53" s="235">
        <f t="shared" si="5"/>
        <v>2.5962287660298823E-2</v>
      </c>
      <c r="D53" s="235">
        <f t="shared" si="5"/>
        <v>2.7600912477910015E-2</v>
      </c>
      <c r="E53" s="235">
        <f t="shared" si="5"/>
        <v>2.6026789165428086E-2</v>
      </c>
      <c r="F53" s="235">
        <f t="shared" si="5"/>
        <v>2.7426020378022851E-2</v>
      </c>
      <c r="G53" s="235">
        <f t="shared" si="5"/>
        <v>2.9016247966999358E-2</v>
      </c>
      <c r="H53" s="235">
        <f t="shared" si="5"/>
        <v>3.1272900502023991E-2</v>
      </c>
      <c r="I53" s="235">
        <f t="shared" si="5"/>
        <v>2.7721962034060282E-2</v>
      </c>
      <c r="J53" s="235">
        <f t="shared" si="5"/>
        <v>2.7234259006458646E-2</v>
      </c>
      <c r="K53" s="235">
        <f t="shared" si="5"/>
        <v>2.662255914046037E-2</v>
      </c>
      <c r="L53" s="235">
        <f t="shared" si="5"/>
        <v>2.4256958173286467E-2</v>
      </c>
      <c r="M53" s="235">
        <f t="shared" si="5"/>
        <v>2.4449022161025825E-2</v>
      </c>
      <c r="N53" s="235">
        <f t="shared" si="5"/>
        <v>2.3832940403077658E-2</v>
      </c>
      <c r="O53" s="235">
        <f t="shared" si="5"/>
        <v>2.4015400420125673E-2</v>
      </c>
      <c r="P53" s="235">
        <f t="shared" si="5"/>
        <v>2.1520028687612106E-2</v>
      </c>
      <c r="Q53" s="235">
        <f t="shared" si="5"/>
        <v>2.3720114970124773E-2</v>
      </c>
      <c r="R53" s="235">
        <f t="shared" si="5"/>
        <v>2.374581652619296E-2</v>
      </c>
      <c r="S53" s="235">
        <f t="shared" si="5"/>
        <v>2.3883756534755166E-2</v>
      </c>
      <c r="T53" s="235">
        <f t="shared" si="5"/>
        <v>2.3276200983681172E-2</v>
      </c>
      <c r="U53" s="235">
        <f t="shared" si="5"/>
        <v>2.145124738746175E-2</v>
      </c>
      <c r="V53" s="235">
        <f t="shared" si="5"/>
        <v>2.233195487321633E-2</v>
      </c>
      <c r="W53" s="235">
        <f t="shared" si="5"/>
        <v>2.1150892819705547E-2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3.3734182494163684E-2</v>
      </c>
      <c r="C54" s="235">
        <f t="shared" si="6"/>
        <v>3.2071061227427963E-2</v>
      </c>
      <c r="D54" s="235">
        <f t="shared" si="6"/>
        <v>3.4095244825653535E-2</v>
      </c>
      <c r="E54" s="235">
        <f t="shared" si="6"/>
        <v>3.2150739557293521E-2</v>
      </c>
      <c r="F54" s="235">
        <f t="shared" si="6"/>
        <v>3.387920164344E-2</v>
      </c>
      <c r="G54" s="235">
        <f t="shared" si="6"/>
        <v>3.5843600429822729E-2</v>
      </c>
      <c r="H54" s="235">
        <f t="shared" si="6"/>
        <v>3.8631230031911989E-2</v>
      </c>
      <c r="I54" s="235">
        <f t="shared" si="6"/>
        <v>3.424477663030976E-2</v>
      </c>
      <c r="J54" s="235">
        <f t="shared" si="6"/>
        <v>3.3642319949154779E-2</v>
      </c>
      <c r="K54" s="235">
        <f t="shared" si="6"/>
        <v>3.288669070292162E-2</v>
      </c>
      <c r="L54" s="235">
        <f t="shared" si="6"/>
        <v>2.9964477743471538E-2</v>
      </c>
      <c r="M54" s="235">
        <f t="shared" si="6"/>
        <v>3.0201733257737777E-2</v>
      </c>
      <c r="N54" s="235">
        <f t="shared" si="6"/>
        <v>2.9440691086154741E-2</v>
      </c>
      <c r="O54" s="235">
        <f t="shared" si="6"/>
        <v>2.9666082871919939E-2</v>
      </c>
      <c r="P54" s="235">
        <f t="shared" si="6"/>
        <v>2.658356484940318E-2</v>
      </c>
      <c r="Q54" s="235">
        <f t="shared" si="6"/>
        <v>2.930131849250708E-2</v>
      </c>
      <c r="R54" s="235">
        <f t="shared" si="6"/>
        <v>2.9333067473532478E-2</v>
      </c>
      <c r="S54" s="235">
        <f t="shared" si="6"/>
        <v>2.9503463954697568E-2</v>
      </c>
      <c r="T54" s="235">
        <f t="shared" si="6"/>
        <v>2.8752954156312037E-2</v>
      </c>
      <c r="U54" s="235">
        <f t="shared" si="6"/>
        <v>2.6498599713923324E-2</v>
      </c>
      <c r="V54" s="235">
        <f t="shared" si="6"/>
        <v>2.758653249044371E-2</v>
      </c>
      <c r="W54" s="235">
        <f t="shared" si="6"/>
        <v>2.6127573483165693E-2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2.0883065353529896E-2</v>
      </c>
      <c r="C55" s="235">
        <f t="shared" si="7"/>
        <v>1.9853514093169697E-2</v>
      </c>
      <c r="D55" s="235">
        <f t="shared" si="7"/>
        <v>2.1106580130166478E-2</v>
      </c>
      <c r="E55" s="235">
        <f t="shared" si="7"/>
        <v>1.9902838773562644E-2</v>
      </c>
      <c r="F55" s="235">
        <f t="shared" si="7"/>
        <v>2.097283911260572E-2</v>
      </c>
      <c r="G55" s="235">
        <f t="shared" si="7"/>
        <v>2.2188895504175979E-2</v>
      </c>
      <c r="H55" s="235">
        <f t="shared" si="7"/>
        <v>2.3914570972135993E-2</v>
      </c>
      <c r="I55" s="235">
        <f t="shared" si="7"/>
        <v>2.1199147437810793E-2</v>
      </c>
      <c r="J55" s="235">
        <f t="shared" si="7"/>
        <v>2.0826198063762486E-2</v>
      </c>
      <c r="K55" s="235">
        <f t="shared" si="7"/>
        <v>2.0358427577999098E-2</v>
      </c>
      <c r="L55" s="235">
        <f t="shared" si="7"/>
        <v>1.8549438603101421E-2</v>
      </c>
      <c r="M55" s="235">
        <f t="shared" si="7"/>
        <v>1.869631106431386E-2</v>
      </c>
      <c r="N55" s="235">
        <f t="shared" si="7"/>
        <v>1.8225189720000562E-2</v>
      </c>
      <c r="O55" s="235">
        <f t="shared" si="7"/>
        <v>1.836471796833139E-2</v>
      </c>
      <c r="P55" s="235">
        <f t="shared" si="7"/>
        <v>1.6456492525821025E-2</v>
      </c>
      <c r="Q55" s="235">
        <f t="shared" si="7"/>
        <v>1.8138911447742469E-2</v>
      </c>
      <c r="R55" s="235">
        <f t="shared" si="7"/>
        <v>1.8158565578853429E-2</v>
      </c>
      <c r="S55" s="235">
        <f t="shared" si="7"/>
        <v>1.8264049114812771E-2</v>
      </c>
      <c r="T55" s="235">
        <f t="shared" si="7"/>
        <v>1.779944781105031E-2</v>
      </c>
      <c r="U55" s="235">
        <f t="shared" si="7"/>
        <v>1.6403895061000155E-2</v>
      </c>
      <c r="V55" s="235">
        <f t="shared" si="7"/>
        <v>1.707737725598896E-2</v>
      </c>
      <c r="W55" s="235">
        <f t="shared" si="7"/>
        <v>1.6174212156245423E-2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2.8128870025813581E-2</v>
      </c>
      <c r="C56" s="302">
        <f t="shared" si="8"/>
        <v>2.8688103733918911E-2</v>
      </c>
      <c r="D56" s="302">
        <f t="shared" si="8"/>
        <v>2.7185415495730159E-2</v>
      </c>
      <c r="E56" s="302">
        <f t="shared" si="8"/>
        <v>2.8354356892226814E-2</v>
      </c>
      <c r="F56" s="302">
        <f t="shared" si="8"/>
        <v>2.7545584344587089E-2</v>
      </c>
      <c r="G56" s="302">
        <f t="shared" si="8"/>
        <v>2.8185153966794049E-2</v>
      </c>
      <c r="H56" s="302">
        <f t="shared" si="8"/>
        <v>2.7928476522474214E-2</v>
      </c>
      <c r="I56" s="302">
        <f t="shared" si="8"/>
        <v>2.5082314452005008E-2</v>
      </c>
      <c r="J56" s="302">
        <f t="shared" si="8"/>
        <v>2.3880409636895892E-2</v>
      </c>
      <c r="K56" s="302">
        <f t="shared" si="8"/>
        <v>2.3756538542731249E-2</v>
      </c>
      <c r="L56" s="302">
        <f t="shared" si="8"/>
        <v>2.0633215928322485E-2</v>
      </c>
      <c r="M56" s="302">
        <f t="shared" si="8"/>
        <v>2.1696244959973063E-2</v>
      </c>
      <c r="N56" s="302">
        <f t="shared" si="8"/>
        <v>2.1626118157592186E-2</v>
      </c>
      <c r="O56" s="302">
        <f t="shared" si="8"/>
        <v>2.217246569496064E-2</v>
      </c>
      <c r="P56" s="302">
        <f t="shared" si="8"/>
        <v>1.8924179388858809E-2</v>
      </c>
      <c r="Q56" s="302">
        <f t="shared" si="8"/>
        <v>2.0393962783206886E-2</v>
      </c>
      <c r="R56" s="302">
        <f t="shared" si="8"/>
        <v>2.0627252809567908E-2</v>
      </c>
      <c r="S56" s="302">
        <f t="shared" si="8"/>
        <v>2.0711251431788223E-2</v>
      </c>
      <c r="T56" s="302">
        <f t="shared" si="8"/>
        <v>1.9698308949271777E-2</v>
      </c>
      <c r="U56" s="302">
        <f t="shared" si="8"/>
        <v>1.8285132407836718E-2</v>
      </c>
      <c r="V56" s="302">
        <f t="shared" si="8"/>
        <v>1.905324476557696E-2</v>
      </c>
      <c r="W56" s="302">
        <f t="shared" si="8"/>
        <v>1.7419545789123074E-2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0.20277421613714422</v>
      </c>
      <c r="C57" s="303">
        <f t="shared" si="9"/>
        <v>0.20758434709482443</v>
      </c>
      <c r="D57" s="303">
        <f t="shared" si="9"/>
        <v>0.20015432174724609</v>
      </c>
      <c r="E57" s="303">
        <f t="shared" si="9"/>
        <v>0.20721782691266949</v>
      </c>
      <c r="F57" s="303">
        <f t="shared" si="9"/>
        <v>0.20143413025819948</v>
      </c>
      <c r="G57" s="303">
        <f t="shared" si="9"/>
        <v>0.19628766564477659</v>
      </c>
      <c r="H57" s="303">
        <f t="shared" si="9"/>
        <v>0.19404254524184225</v>
      </c>
      <c r="I57" s="303">
        <f t="shared" si="9"/>
        <v>0.17685067446764863</v>
      </c>
      <c r="J57" s="303">
        <f t="shared" si="9"/>
        <v>0.16527998112061901</v>
      </c>
      <c r="K57" s="303">
        <f t="shared" si="9"/>
        <v>0.16515283340814041</v>
      </c>
      <c r="L57" s="303">
        <f t="shared" si="9"/>
        <v>0.14102193044823516</v>
      </c>
      <c r="M57" s="303">
        <f t="shared" si="9"/>
        <v>0.14970433391753368</v>
      </c>
      <c r="N57" s="303">
        <f t="shared" si="9"/>
        <v>0.14774935609006432</v>
      </c>
      <c r="O57" s="303">
        <f t="shared" si="9"/>
        <v>0.14976640542905434</v>
      </c>
      <c r="P57" s="303">
        <f t="shared" si="9"/>
        <v>0.12745391943593709</v>
      </c>
      <c r="Q57" s="303">
        <f t="shared" si="9"/>
        <v>0.13683982347846416</v>
      </c>
      <c r="R57" s="303">
        <f t="shared" si="9"/>
        <v>0.13919413276691422</v>
      </c>
      <c r="S57" s="303">
        <f t="shared" si="9"/>
        <v>0.13860107644551839</v>
      </c>
      <c r="T57" s="303">
        <f t="shared" si="9"/>
        <v>0.14037860910370697</v>
      </c>
      <c r="U57" s="303">
        <f t="shared" si="9"/>
        <v>0.12193358445039504</v>
      </c>
      <c r="V57" s="303">
        <f t="shared" si="9"/>
        <v>0.12540465924454006</v>
      </c>
      <c r="W57" s="303">
        <f t="shared" si="9"/>
        <v>0.1148789907321065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0.16529741545702992</v>
      </c>
      <c r="C58" s="304">
        <f t="shared" si="10"/>
        <v>0.17735870400934059</v>
      </c>
      <c r="D58" s="304">
        <f t="shared" si="10"/>
        <v>0.16036952186587042</v>
      </c>
      <c r="E58" s="304">
        <f t="shared" si="10"/>
        <v>0.17661832221753745</v>
      </c>
      <c r="F58" s="304">
        <f t="shared" si="10"/>
        <v>0.16294815457559764</v>
      </c>
      <c r="G58" s="304">
        <f t="shared" si="10"/>
        <v>0.14721342757962122</v>
      </c>
      <c r="H58" s="304">
        <f t="shared" si="10"/>
        <v>0.12676227823649594</v>
      </c>
      <c r="I58" s="304">
        <f t="shared" si="10"/>
        <v>0.11233590276287082</v>
      </c>
      <c r="J58" s="304">
        <f t="shared" si="10"/>
        <v>9.0417697028425087E-2</v>
      </c>
      <c r="K58" s="304">
        <f t="shared" si="10"/>
        <v>9.4552072338474402E-2</v>
      </c>
      <c r="L58" s="304">
        <f t="shared" si="10"/>
        <v>5.9664599319940552E-2</v>
      </c>
      <c r="M58" s="304">
        <f t="shared" si="10"/>
        <v>8.017187202197322E-2</v>
      </c>
      <c r="N58" s="304">
        <f t="shared" si="10"/>
        <v>8.2047185098003725E-2</v>
      </c>
      <c r="O58" s="304">
        <f t="shared" si="10"/>
        <v>8.5120467694523305E-2</v>
      </c>
      <c r="P58" s="304">
        <f t="shared" si="10"/>
        <v>5.8613989583070757E-2</v>
      </c>
      <c r="Q58" s="304">
        <f t="shared" si="10"/>
        <v>5.6420242135431592E-2</v>
      </c>
      <c r="R58" s="304">
        <f t="shared" si="10"/>
        <v>6.209551766746936E-2</v>
      </c>
      <c r="S58" s="304">
        <f t="shared" si="10"/>
        <v>6.0276927535736484E-2</v>
      </c>
      <c r="T58" s="304">
        <f t="shared" si="10"/>
        <v>7.188069038949213E-2</v>
      </c>
      <c r="U58" s="304">
        <f t="shared" si="10"/>
        <v>5.0339058424917323E-2</v>
      </c>
      <c r="V58" s="304">
        <f t="shared" si="10"/>
        <v>5.0029598808988433E-2</v>
      </c>
      <c r="W58" s="304">
        <f t="shared" si="10"/>
        <v>3.5017910783313795E-2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3.7476800680114296E-2</v>
      </c>
      <c r="C59" s="304">
        <f t="shared" si="11"/>
        <v>3.0225643085483853E-2</v>
      </c>
      <c r="D59" s="304">
        <f t="shared" si="11"/>
        <v>3.9784799881375649E-2</v>
      </c>
      <c r="E59" s="304">
        <f t="shared" si="11"/>
        <v>3.0599504695132035E-2</v>
      </c>
      <c r="F59" s="304">
        <f t="shared" si="11"/>
        <v>3.8485975682601842E-2</v>
      </c>
      <c r="G59" s="304">
        <f t="shared" si="11"/>
        <v>4.9074238065155366E-2</v>
      </c>
      <c r="H59" s="304">
        <f t="shared" si="11"/>
        <v>6.7280267005346325E-2</v>
      </c>
      <c r="I59" s="304">
        <f t="shared" si="11"/>
        <v>6.4514771704777804E-2</v>
      </c>
      <c r="J59" s="304">
        <f t="shared" si="11"/>
        <v>7.486228409219392E-2</v>
      </c>
      <c r="K59" s="304">
        <f t="shared" si="11"/>
        <v>7.0600761069666007E-2</v>
      </c>
      <c r="L59" s="304">
        <f t="shared" si="11"/>
        <v>8.1357331128294602E-2</v>
      </c>
      <c r="M59" s="304">
        <f t="shared" si="11"/>
        <v>6.9532461895560463E-2</v>
      </c>
      <c r="N59" s="304">
        <f t="shared" si="11"/>
        <v>6.5702170992060563E-2</v>
      </c>
      <c r="O59" s="304">
        <f t="shared" si="11"/>
        <v>6.4645937734531048E-2</v>
      </c>
      <c r="P59" s="304">
        <f t="shared" si="11"/>
        <v>6.8839929852866355E-2</v>
      </c>
      <c r="Q59" s="304">
        <f t="shared" si="11"/>
        <v>8.0419581343032565E-2</v>
      </c>
      <c r="R59" s="304">
        <f t="shared" si="11"/>
        <v>7.709861509944485E-2</v>
      </c>
      <c r="S59" s="304">
        <f t="shared" si="11"/>
        <v>7.8324148909781927E-2</v>
      </c>
      <c r="T59" s="304">
        <f t="shared" si="11"/>
        <v>6.8497918714214845E-2</v>
      </c>
      <c r="U59" s="304">
        <f t="shared" si="11"/>
        <v>7.1594526025477709E-2</v>
      </c>
      <c r="V59" s="304">
        <f t="shared" si="11"/>
        <v>7.537506043555163E-2</v>
      </c>
      <c r="W59" s="304">
        <f t="shared" si="11"/>
        <v>7.9861079948792699E-2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3.6067786916928128E-2</v>
      </c>
      <c r="C60" s="303">
        <f t="shared" si="12"/>
        <v>3.3083732847484268E-2</v>
      </c>
      <c r="D60" s="303">
        <f t="shared" si="12"/>
        <v>4.2962941500637765E-2</v>
      </c>
      <c r="E60" s="303">
        <f t="shared" si="12"/>
        <v>3.3952828344260673E-2</v>
      </c>
      <c r="F60" s="303">
        <f t="shared" si="12"/>
        <v>4.0005718266588192E-2</v>
      </c>
      <c r="G60" s="303">
        <f t="shared" si="12"/>
        <v>4.1331386349115415E-2</v>
      </c>
      <c r="H60" s="303">
        <f t="shared" si="12"/>
        <v>2.7455022038533623E-2</v>
      </c>
      <c r="I60" s="303">
        <f t="shared" si="12"/>
        <v>2.6253697756311159E-2</v>
      </c>
      <c r="J60" s="303">
        <f t="shared" si="12"/>
        <v>2.8445888797358987E-2</v>
      </c>
      <c r="K60" s="303">
        <f t="shared" si="12"/>
        <v>2.0340172217071753E-2</v>
      </c>
      <c r="L60" s="303">
        <f t="shared" si="12"/>
        <v>1.9355275170269311E-2</v>
      </c>
      <c r="M60" s="303">
        <f t="shared" si="12"/>
        <v>1.980172690539048E-2</v>
      </c>
      <c r="N60" s="303">
        <f t="shared" si="12"/>
        <v>1.8613865008955441E-2</v>
      </c>
      <c r="O60" s="303">
        <f t="shared" si="12"/>
        <v>1.9161088931891144E-2</v>
      </c>
      <c r="P60" s="303">
        <f t="shared" si="12"/>
        <v>1.8297090301500146E-2</v>
      </c>
      <c r="Q60" s="303">
        <f t="shared" si="12"/>
        <v>2.3012080323715534E-2</v>
      </c>
      <c r="R60" s="303">
        <f t="shared" si="12"/>
        <v>2.1000843081892623E-2</v>
      </c>
      <c r="S60" s="303">
        <f t="shared" si="12"/>
        <v>2.6948298730358845E-2</v>
      </c>
      <c r="T60" s="303">
        <f t="shared" si="12"/>
        <v>2.9178513185409861E-2</v>
      </c>
      <c r="U60" s="303">
        <f t="shared" si="12"/>
        <v>4.1853620461782905E-2</v>
      </c>
      <c r="V60" s="303">
        <f t="shared" si="12"/>
        <v>4.9104742945158833E-2</v>
      </c>
      <c r="W60" s="303">
        <f t="shared" si="12"/>
        <v>4.59838677265604E-2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1.5586318974043025E-2</v>
      </c>
      <c r="C61" s="304">
        <f t="shared" si="13"/>
        <v>1.3612017102260142E-2</v>
      </c>
      <c r="D61" s="304">
        <f t="shared" si="13"/>
        <v>2.2262257142205262E-2</v>
      </c>
      <c r="E61" s="304">
        <f t="shared" si="13"/>
        <v>1.4432736470189611E-2</v>
      </c>
      <c r="F61" s="304">
        <f t="shared" si="13"/>
        <v>1.9436202983071044E-2</v>
      </c>
      <c r="G61" s="304">
        <f t="shared" si="13"/>
        <v>1.9569200373865905E-2</v>
      </c>
      <c r="H61" s="304">
        <f t="shared" si="13"/>
        <v>4.0003466620156308E-3</v>
      </c>
      <c r="I61" s="304">
        <f t="shared" si="13"/>
        <v>5.4622262307659564E-3</v>
      </c>
      <c r="J61" s="304">
        <f t="shared" si="13"/>
        <v>8.020194542515003E-3</v>
      </c>
      <c r="K61" s="304">
        <f t="shared" si="13"/>
        <v>3.7325286172646668E-4</v>
      </c>
      <c r="L61" s="304">
        <f t="shared" si="13"/>
        <v>1.1625565403044528E-3</v>
      </c>
      <c r="M61" s="304">
        <f t="shared" si="13"/>
        <v>1.4649602846211062E-3</v>
      </c>
      <c r="N61" s="304">
        <f t="shared" si="13"/>
        <v>7.3915970664719765E-4</v>
      </c>
      <c r="O61" s="304">
        <f t="shared" si="13"/>
        <v>1.1495386167968906E-3</v>
      </c>
      <c r="P61" s="304">
        <f t="shared" si="13"/>
        <v>2.1570687857910618E-3</v>
      </c>
      <c r="Q61" s="304">
        <f t="shared" si="13"/>
        <v>5.2219940961219548E-3</v>
      </c>
      <c r="R61" s="304">
        <f t="shared" si="13"/>
        <v>3.1914806872479062E-3</v>
      </c>
      <c r="S61" s="304">
        <f t="shared" si="13"/>
        <v>9.0354813292924541E-3</v>
      </c>
      <c r="T61" s="304">
        <f t="shared" si="13"/>
        <v>1.1721362447648979E-2</v>
      </c>
      <c r="U61" s="304">
        <f t="shared" si="13"/>
        <v>2.5765184921186592E-2</v>
      </c>
      <c r="V61" s="304">
        <f t="shared" si="13"/>
        <v>3.2355776790246579E-2</v>
      </c>
      <c r="W61" s="304">
        <f t="shared" si="13"/>
        <v>3.0120698111781231E-2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2.0481467942885103E-2</v>
      </c>
      <c r="C62" s="304">
        <f t="shared" si="14"/>
        <v>1.9471715745224123E-2</v>
      </c>
      <c r="D62" s="304">
        <f t="shared" si="14"/>
        <v>2.0700684358432506E-2</v>
      </c>
      <c r="E62" s="304">
        <f t="shared" si="14"/>
        <v>1.9520091874071058E-2</v>
      </c>
      <c r="F62" s="304">
        <f t="shared" si="14"/>
        <v>2.0569515283517154E-2</v>
      </c>
      <c r="G62" s="304">
        <f t="shared" si="14"/>
        <v>2.1762185975249506E-2</v>
      </c>
      <c r="H62" s="304">
        <f t="shared" si="14"/>
        <v>2.3454675376517995E-2</v>
      </c>
      <c r="I62" s="304">
        <f t="shared" si="14"/>
        <v>2.0791471525545203E-2</v>
      </c>
      <c r="J62" s="304">
        <f t="shared" si="14"/>
        <v>2.0425694254843984E-2</v>
      </c>
      <c r="K62" s="304">
        <f t="shared" si="14"/>
        <v>1.9966919355345284E-2</v>
      </c>
      <c r="L62" s="304">
        <f t="shared" si="14"/>
        <v>1.8192718629964858E-2</v>
      </c>
      <c r="M62" s="304">
        <f t="shared" si="14"/>
        <v>1.8336766620769374E-2</v>
      </c>
      <c r="N62" s="304">
        <f t="shared" si="14"/>
        <v>1.7874705302308242E-2</v>
      </c>
      <c r="O62" s="304">
        <f t="shared" si="14"/>
        <v>1.801155031509425E-2</v>
      </c>
      <c r="P62" s="304">
        <f t="shared" si="14"/>
        <v>1.6140021515709084E-2</v>
      </c>
      <c r="Q62" s="304">
        <f t="shared" si="14"/>
        <v>1.7790086227593579E-2</v>
      </c>
      <c r="R62" s="304">
        <f t="shared" si="14"/>
        <v>1.7809362394644718E-2</v>
      </c>
      <c r="S62" s="304">
        <f t="shared" si="14"/>
        <v>1.7912817401066393E-2</v>
      </c>
      <c r="T62" s="304">
        <f t="shared" si="14"/>
        <v>1.7457150737760881E-2</v>
      </c>
      <c r="U62" s="304">
        <f t="shared" si="14"/>
        <v>1.6088435540596312E-2</v>
      </c>
      <c r="V62" s="304">
        <f t="shared" si="14"/>
        <v>1.6748966154912257E-2</v>
      </c>
      <c r="W62" s="304">
        <f t="shared" si="14"/>
        <v>1.5863169614779172E-2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0.28967745162449188</v>
      </c>
      <c r="C63" s="303">
        <f t="shared" si="15"/>
        <v>0.29654906727832059</v>
      </c>
      <c r="D63" s="303">
        <f t="shared" si="15"/>
        <v>0.28593474535320879</v>
      </c>
      <c r="E63" s="303">
        <f t="shared" si="15"/>
        <v>0.29602546701809923</v>
      </c>
      <c r="F63" s="303">
        <f t="shared" si="15"/>
        <v>0.2877630432259991</v>
      </c>
      <c r="G63" s="303">
        <f t="shared" si="15"/>
        <v>0.28041095092110946</v>
      </c>
      <c r="H63" s="303">
        <f t="shared" si="15"/>
        <v>0.27720363605977466</v>
      </c>
      <c r="I63" s="303">
        <f t="shared" si="15"/>
        <v>0.25264382066806934</v>
      </c>
      <c r="J63" s="303">
        <f t="shared" si="15"/>
        <v>0.23611425874374142</v>
      </c>
      <c r="K63" s="303">
        <f t="shared" si="15"/>
        <v>0.23593261915448641</v>
      </c>
      <c r="L63" s="303">
        <f t="shared" si="15"/>
        <v>0.20145990064033592</v>
      </c>
      <c r="M63" s="303">
        <f t="shared" si="15"/>
        <v>0.21386333416790526</v>
      </c>
      <c r="N63" s="303">
        <f t="shared" si="15"/>
        <v>0.21107050870009184</v>
      </c>
      <c r="O63" s="303">
        <f t="shared" si="15"/>
        <v>0.21395200775579198</v>
      </c>
      <c r="P63" s="303">
        <f t="shared" si="15"/>
        <v>0.18207702776562454</v>
      </c>
      <c r="Q63" s="303">
        <f t="shared" si="15"/>
        <v>0.19548546211209167</v>
      </c>
      <c r="R63" s="303">
        <f t="shared" si="15"/>
        <v>0.19884876109559174</v>
      </c>
      <c r="S63" s="303">
        <f t="shared" si="15"/>
        <v>0.19800153777931209</v>
      </c>
      <c r="T63" s="303">
        <f t="shared" si="15"/>
        <v>0.20054087014815286</v>
      </c>
      <c r="U63" s="303">
        <f t="shared" si="15"/>
        <v>0.17419083492913578</v>
      </c>
      <c r="V63" s="303">
        <f t="shared" si="15"/>
        <v>0.17914951320648587</v>
      </c>
      <c r="W63" s="303">
        <f t="shared" si="15"/>
        <v>0.16411284390300926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0.23613916493861428</v>
      </c>
      <c r="C64" s="304">
        <f t="shared" si="16"/>
        <v>0.25336957715620079</v>
      </c>
      <c r="D64" s="304">
        <f t="shared" si="16"/>
        <v>0.22909931695124355</v>
      </c>
      <c r="E64" s="304">
        <f t="shared" si="16"/>
        <v>0.25231188888219636</v>
      </c>
      <c r="F64" s="304">
        <f t="shared" si="16"/>
        <v>0.23278307796513931</v>
      </c>
      <c r="G64" s="304">
        <f t="shared" si="16"/>
        <v>0.2103048965423161</v>
      </c>
      <c r="H64" s="304">
        <f t="shared" si="16"/>
        <v>0.18108896890927989</v>
      </c>
      <c r="I64" s="304">
        <f t="shared" si="16"/>
        <v>0.16047986108981538</v>
      </c>
      <c r="J64" s="304">
        <f t="shared" si="16"/>
        <v>0.12916813861203583</v>
      </c>
      <c r="K64" s="304">
        <f t="shared" si="16"/>
        <v>0.13507438905496347</v>
      </c>
      <c r="L64" s="304">
        <f t="shared" si="16"/>
        <v>8.5235141885629376E-2</v>
      </c>
      <c r="M64" s="304">
        <f t="shared" si="16"/>
        <v>0.11453124574567604</v>
      </c>
      <c r="N64" s="304">
        <f t="shared" si="16"/>
        <v>0.11721026442571962</v>
      </c>
      <c r="O64" s="304">
        <f t="shared" si="16"/>
        <v>0.12160066813503333</v>
      </c>
      <c r="P64" s="304">
        <f t="shared" si="16"/>
        <v>8.3734270832958271E-2</v>
      </c>
      <c r="Q64" s="304">
        <f t="shared" si="16"/>
        <v>8.0600345907759413E-2</v>
      </c>
      <c r="R64" s="304">
        <f t="shared" si="16"/>
        <v>8.8707882382099104E-2</v>
      </c>
      <c r="S64" s="304">
        <f t="shared" si="16"/>
        <v>8.6109896479623568E-2</v>
      </c>
      <c r="T64" s="304">
        <f t="shared" si="16"/>
        <v>0.10268670055641736</v>
      </c>
      <c r="U64" s="304">
        <f t="shared" si="16"/>
        <v>7.1912940607024758E-2</v>
      </c>
      <c r="V64" s="304">
        <f t="shared" si="16"/>
        <v>7.1470855441412087E-2</v>
      </c>
      <c r="W64" s="304">
        <f t="shared" si="16"/>
        <v>5.0025586833305415E-2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5.3538286685877595E-2</v>
      </c>
      <c r="C65" s="304">
        <f t="shared" si="17"/>
        <v>4.3179490122119774E-2</v>
      </c>
      <c r="D65" s="304">
        <f t="shared" si="17"/>
        <v>5.6835428401965225E-2</v>
      </c>
      <c r="E65" s="304">
        <f t="shared" si="17"/>
        <v>4.3713578135902896E-2</v>
      </c>
      <c r="F65" s="304">
        <f t="shared" si="17"/>
        <v>5.497996526085977E-2</v>
      </c>
      <c r="G65" s="304">
        <f t="shared" si="17"/>
        <v>7.01060543787934E-2</v>
      </c>
      <c r="H65" s="304">
        <f t="shared" si="17"/>
        <v>9.6114667150494743E-2</v>
      </c>
      <c r="I65" s="304">
        <f t="shared" si="17"/>
        <v>9.216395957825399E-2</v>
      </c>
      <c r="J65" s="304">
        <f t="shared" si="17"/>
        <v>0.10694612013170561</v>
      </c>
      <c r="K65" s="304">
        <f t="shared" si="17"/>
        <v>0.10085823009952291</v>
      </c>
      <c r="L65" s="304">
        <f t="shared" si="17"/>
        <v>0.11622475875470657</v>
      </c>
      <c r="M65" s="304">
        <f t="shared" si="17"/>
        <v>9.9332088422229237E-2</v>
      </c>
      <c r="N65" s="304">
        <f t="shared" si="17"/>
        <v>9.3860244274372215E-2</v>
      </c>
      <c r="O65" s="304">
        <f t="shared" si="17"/>
        <v>9.2351339620758643E-2</v>
      </c>
      <c r="P65" s="304">
        <f t="shared" si="17"/>
        <v>9.8342756932666253E-2</v>
      </c>
      <c r="Q65" s="304">
        <f t="shared" si="17"/>
        <v>0.11488511620433224</v>
      </c>
      <c r="R65" s="304">
        <f t="shared" si="17"/>
        <v>0.11014087871349265</v>
      </c>
      <c r="S65" s="304">
        <f t="shared" si="17"/>
        <v>0.11189164129968851</v>
      </c>
      <c r="T65" s="304">
        <f t="shared" si="17"/>
        <v>9.7854169591735499E-2</v>
      </c>
      <c r="U65" s="304">
        <f t="shared" si="17"/>
        <v>0.10227789432211104</v>
      </c>
      <c r="V65" s="304">
        <f t="shared" si="17"/>
        <v>0.10767865776507379</v>
      </c>
      <c r="W65" s="304">
        <f t="shared" si="17"/>
        <v>0.11408725706970387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0.17969600215394602</v>
      </c>
      <c r="C66" s="303">
        <f t="shared" si="18"/>
        <v>0.18343750434274256</v>
      </c>
      <c r="D66" s="303">
        <f t="shared" si="18"/>
        <v>0.17728495407276279</v>
      </c>
      <c r="E66" s="303">
        <f t="shared" si="18"/>
        <v>0.18316953557009547</v>
      </c>
      <c r="F66" s="303">
        <f t="shared" si="18"/>
        <v>0.17846242707830889</v>
      </c>
      <c r="G66" s="303">
        <f t="shared" si="18"/>
        <v>0.17364262829556315</v>
      </c>
      <c r="H66" s="303">
        <f t="shared" si="18"/>
        <v>0.17144087631235133</v>
      </c>
      <c r="I66" s="303">
        <f t="shared" si="18"/>
        <v>0.25152317765744042</v>
      </c>
      <c r="J66" s="303">
        <f t="shared" si="18"/>
        <v>0.28334175708154863</v>
      </c>
      <c r="K66" s="303">
        <f t="shared" si="18"/>
        <v>0.29778589063349381</v>
      </c>
      <c r="L66" s="303">
        <f t="shared" si="18"/>
        <v>0.38333682161540034</v>
      </c>
      <c r="M66" s="303">
        <f t="shared" si="18"/>
        <v>0.35888718998684732</v>
      </c>
      <c r="N66" s="303">
        <f t="shared" si="18"/>
        <v>0.37084104626478176</v>
      </c>
      <c r="O66" s="303">
        <f t="shared" si="18"/>
        <v>0.3630873356848065</v>
      </c>
      <c r="P66" s="303">
        <f t="shared" si="18"/>
        <v>0.44547906999083076</v>
      </c>
      <c r="Q66" s="303">
        <f t="shared" si="18"/>
        <v>0.39525885752039813</v>
      </c>
      <c r="R66" s="303">
        <f t="shared" si="18"/>
        <v>0.39107105649593327</v>
      </c>
      <c r="S66" s="303">
        <f t="shared" si="18"/>
        <v>0.38514811699948376</v>
      </c>
      <c r="T66" s="303">
        <f t="shared" si="18"/>
        <v>0.38547972659469759</v>
      </c>
      <c r="U66" s="303">
        <f t="shared" si="18"/>
        <v>0.43663217518975622</v>
      </c>
      <c r="V66" s="303">
        <f t="shared" si="18"/>
        <v>0.41168024968332595</v>
      </c>
      <c r="W66" s="303">
        <f t="shared" si="18"/>
        <v>0.45339992265393364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9.638337855475336E-2</v>
      </c>
      <c r="C67" s="303">
        <f t="shared" si="19"/>
        <v>9.1631603506937054E-2</v>
      </c>
      <c r="D67" s="303">
        <f t="shared" si="19"/>
        <v>9.7414985216152952E-2</v>
      </c>
      <c r="E67" s="303">
        <f t="shared" si="19"/>
        <v>9.1859255877981452E-2</v>
      </c>
      <c r="F67" s="303">
        <f t="shared" si="19"/>
        <v>9.6797718981257136E-2</v>
      </c>
      <c r="G67" s="303">
        <f t="shared" si="19"/>
        <v>0.10241028694235062</v>
      </c>
      <c r="H67" s="303">
        <f t="shared" si="19"/>
        <v>0.11037494294831994</v>
      </c>
      <c r="I67" s="303">
        <f t="shared" si="19"/>
        <v>9.7842218943742121E-2</v>
      </c>
      <c r="J67" s="303">
        <f t="shared" si="19"/>
        <v>9.6120914140442229E-2</v>
      </c>
      <c r="K67" s="303">
        <f t="shared" si="19"/>
        <v>9.3961973436918936E-2</v>
      </c>
      <c r="L67" s="303">
        <f t="shared" si="19"/>
        <v>8.5612793552775748E-2</v>
      </c>
      <c r="M67" s="303">
        <f t="shared" si="19"/>
        <v>8.6290666450679371E-2</v>
      </c>
      <c r="N67" s="303">
        <f t="shared" si="19"/>
        <v>8.4116260246156413E-2</v>
      </c>
      <c r="O67" s="303">
        <f t="shared" si="19"/>
        <v>8.4760236776914133E-2</v>
      </c>
      <c r="P67" s="303">
        <f t="shared" si="19"/>
        <v>7.5953042426866263E-2</v>
      </c>
      <c r="Q67" s="303">
        <f t="shared" si="19"/>
        <v>8.3718052835734524E-2</v>
      </c>
      <c r="R67" s="303">
        <f t="shared" si="19"/>
        <v>8.3808764210092798E-2</v>
      </c>
      <c r="S67" s="303">
        <f t="shared" si="19"/>
        <v>8.4295611299135889E-2</v>
      </c>
      <c r="T67" s="303">
        <f t="shared" si="19"/>
        <v>8.2151297589462935E-2</v>
      </c>
      <c r="U67" s="303">
        <f t="shared" si="19"/>
        <v>7.5710284896923774E-2</v>
      </c>
      <c r="V67" s="303">
        <f t="shared" si="19"/>
        <v>7.8818664258410567E-2</v>
      </c>
      <c r="W67" s="303">
        <f t="shared" si="19"/>
        <v>7.4650209951901927E-2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6.5266552283142279E-2</v>
      </c>
      <c r="C68" s="237">
        <f t="shared" si="20"/>
        <v>6.2048860817597161E-2</v>
      </c>
      <c r="D68" s="237">
        <f t="shared" si="20"/>
        <v>6.5965110593833018E-2</v>
      </c>
      <c r="E68" s="237">
        <f t="shared" si="20"/>
        <v>6.2203016913803207E-2</v>
      </c>
      <c r="F68" s="237">
        <f t="shared" si="20"/>
        <v>6.5547125256562866E-2</v>
      </c>
      <c r="G68" s="237">
        <f t="shared" si="20"/>
        <v>6.9347707532969649E-2</v>
      </c>
      <c r="H68" s="237">
        <f t="shared" si="20"/>
        <v>7.474101958973195E-2</v>
      </c>
      <c r="I68" s="237">
        <f t="shared" si="20"/>
        <v>6.625441433932254E-2</v>
      </c>
      <c r="J68" s="237">
        <f t="shared" si="20"/>
        <v>6.5088823014092342E-2</v>
      </c>
      <c r="K68" s="237">
        <f t="shared" si="20"/>
        <v>6.3626884053085073E-2</v>
      </c>
      <c r="L68" s="237">
        <f t="shared" si="20"/>
        <v>5.7973189467973266E-2</v>
      </c>
      <c r="M68" s="237">
        <f t="shared" si="20"/>
        <v>5.843221495136839E-2</v>
      </c>
      <c r="N68" s="237">
        <f t="shared" si="20"/>
        <v>5.6959803438509163E-2</v>
      </c>
      <c r="O68" s="237">
        <f t="shared" si="20"/>
        <v>5.7395875804346991E-2</v>
      </c>
      <c r="P68" s="237">
        <f t="shared" si="20"/>
        <v>5.1432034121948883E-2</v>
      </c>
      <c r="Q68" s="237">
        <f t="shared" si="20"/>
        <v>5.669015502857018E-2</v>
      </c>
      <c r="R68" s="237">
        <f t="shared" si="20"/>
        <v>5.6751580750992521E-2</v>
      </c>
      <c r="S68" s="237">
        <f t="shared" si="20"/>
        <v>5.7081252022817414E-2</v>
      </c>
      <c r="T68" s="237">
        <f t="shared" si="20"/>
        <v>5.5629217813782869E-2</v>
      </c>
      <c r="U68" s="237">
        <f t="shared" si="20"/>
        <v>5.1267649481591862E-2</v>
      </c>
      <c r="V68" s="237">
        <f t="shared" si="20"/>
        <v>5.3372506223017181E-2</v>
      </c>
      <c r="W68" s="237">
        <f t="shared" si="20"/>
        <v>5.0549813710935469E-2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42.781759830658054</v>
      </c>
      <c r="C72" s="322">
        <f t="shared" si="21"/>
        <v>41.849956359804878</v>
      </c>
      <c r="D72" s="322">
        <f t="shared" si="21"/>
        <v>40.087486950549078</v>
      </c>
      <c r="E72" s="322">
        <f t="shared" si="21"/>
        <v>42.374816256102001</v>
      </c>
      <c r="F72" s="322">
        <f t="shared" si="21"/>
        <v>43.406404274449272</v>
      </c>
      <c r="G72" s="322">
        <f t="shared" si="21"/>
        <v>41.60057869760859</v>
      </c>
      <c r="H72" s="322">
        <f t="shared" si="21"/>
        <v>37.812095297740463</v>
      </c>
      <c r="I72" s="322">
        <f t="shared" si="21"/>
        <v>36.616735261600496</v>
      </c>
      <c r="J72" s="322">
        <f t="shared" si="21"/>
        <v>37.010976722049868</v>
      </c>
      <c r="K72" s="322">
        <f t="shared" si="21"/>
        <v>39.228951495008772</v>
      </c>
      <c r="L72" s="322">
        <f t="shared" si="21"/>
        <v>34.919438571294499</v>
      </c>
      <c r="M72" s="322">
        <f t="shared" si="21"/>
        <v>31.582175967024089</v>
      </c>
      <c r="N72" s="322">
        <f t="shared" si="21"/>
        <v>32.239641144314461</v>
      </c>
      <c r="O72" s="322">
        <f t="shared" si="21"/>
        <v>32.415197771677278</v>
      </c>
      <c r="P72" s="322">
        <f t="shared" si="21"/>
        <v>28.370332708784435</v>
      </c>
      <c r="Q72" s="322">
        <f t="shared" si="21"/>
        <v>26.923559010773893</v>
      </c>
      <c r="R72" s="322">
        <f t="shared" si="21"/>
        <v>26.860660608271424</v>
      </c>
      <c r="S72" s="322">
        <f t="shared" si="21"/>
        <v>26.100317336551129</v>
      </c>
      <c r="T72" s="322">
        <f t="shared" si="21"/>
        <v>26.838077894969604</v>
      </c>
      <c r="U72" s="322">
        <f t="shared" si="21"/>
        <v>26.400231990026487</v>
      </c>
      <c r="V72" s="322">
        <f t="shared" si="21"/>
        <v>29.232020814124265</v>
      </c>
      <c r="W72" s="322">
        <f t="shared" si="21"/>
        <v>28.974596433988182</v>
      </c>
      <c r="DA72" s="95"/>
    </row>
    <row r="73" spans="1:105" ht="12" customHeight="1" x14ac:dyDescent="0.25">
      <c r="A73" s="55" t="s">
        <v>92</v>
      </c>
      <c r="B73" s="332">
        <f>IF(B$6=0,0,B$6/TRE!B$5*1000)</f>
        <v>0.85905219854101145</v>
      </c>
      <c r="C73" s="332">
        <f>IF(C$6=0,0,C$6/TRE!C$5*1000)</f>
        <v>0.79891220998838752</v>
      </c>
      <c r="D73" s="332">
        <f>IF(D$6=0,0,D$6/TRE!D$5*1000)</f>
        <v>0.81356707263342987</v>
      </c>
      <c r="E73" s="332">
        <f>IF(E$6=0,0,E$6/TRE!E$5*1000)</f>
        <v>0.81094147692744201</v>
      </c>
      <c r="F73" s="332">
        <f>IF(F$6=0,0,F$6/TRE!F$5*1000)</f>
        <v>0.87534185894687122</v>
      </c>
      <c r="G73" s="332">
        <f>IF(G$6=0,0,G$6/TRE!G$5*1000)</f>
        <v>0.88756816695623664</v>
      </c>
      <c r="H73" s="332">
        <f>IF(H$6=0,0,H$6/TRE!H$5*1000)</f>
        <v>0.86948080442594611</v>
      </c>
      <c r="I73" s="332">
        <f>IF(I$6=0,0,I$6/TRE!I$5*1000)</f>
        <v>0.74638804759803346</v>
      </c>
      <c r="J73" s="332">
        <f>IF(J$6=0,0,J$6/TRE!J$5*1000)</f>
        <v>0.74115185744876311</v>
      </c>
      <c r="K73" s="332">
        <f>IF(K$6=0,0,K$6/TRE!K$5*1000)</f>
        <v>0.76792285381920711</v>
      </c>
      <c r="L73" s="332">
        <f>IF(L$6=0,0,L$6/TRE!L$5*1000)</f>
        <v>0.62282305945480654</v>
      </c>
      <c r="M73" s="332">
        <f>IF(M$6=0,0,M$6/TRE!M$5*1000)</f>
        <v>0.56775979419940392</v>
      </c>
      <c r="N73" s="332">
        <f>IF(N$6=0,0,N$6/TRE!N$5*1000)</f>
        <v>0.56497459265371852</v>
      </c>
      <c r="O73" s="332">
        <f>IF(O$6=0,0,O$6/TRE!O$5*1000)</f>
        <v>0.57239996631205536</v>
      </c>
      <c r="P73" s="332">
        <f>IF(P$6=0,0,P$6/TRE!P$5*1000)</f>
        <v>0.44891939247804491</v>
      </c>
      <c r="Q73" s="332">
        <f>IF(Q$6=0,0,Q$6/TRE!Q$5*1000)</f>
        <v>0.46958081995624684</v>
      </c>
      <c r="R73" s="332">
        <f>IF(R$6=0,0,R$6/TRE!R$5*1000)</f>
        <v>0.46899141071790562</v>
      </c>
      <c r="S73" s="332">
        <f>IF(S$6=0,0,S$6/TRE!S$5*1000)</f>
        <v>0.45836295937208549</v>
      </c>
      <c r="T73" s="332">
        <f>IF(T$6=0,0,T$6/TRE!T$5*1000)</f>
        <v>0.45932977580809087</v>
      </c>
      <c r="U73" s="332">
        <f>IF(U$6=0,0,U$6/TRE!U$5*1000)</f>
        <v>0.41641022610620548</v>
      </c>
      <c r="V73" s="332">
        <f>IF(V$6=0,0,V$6/TRE!V$5*1000)</f>
        <v>0.48000600711319391</v>
      </c>
      <c r="W73" s="332">
        <f>IF(W$6=0,0,W$6/TRE!W$5*1000)</f>
        <v>0.45061660563934325</v>
      </c>
      <c r="DA73" s="67"/>
    </row>
    <row r="74" spans="1:105" ht="12" customHeight="1" x14ac:dyDescent="0.25">
      <c r="A74" s="202" t="s">
        <v>93</v>
      </c>
      <c r="B74" s="333">
        <f>IF(B$7=0,0,B$7/TRE!B$5*1000)</f>
        <v>1.1683109900157762</v>
      </c>
      <c r="C74" s="333">
        <f>IF(C$7=0,0,C$7/TRE!C$5*1000)</f>
        <v>1.0865206055842067</v>
      </c>
      <c r="D74" s="333">
        <f>IF(D$7=0,0,D$7/TRE!D$5*1000)</f>
        <v>1.106451218781465</v>
      </c>
      <c r="E74" s="333">
        <f>IF(E$7=0,0,E$7/TRE!E$5*1000)</f>
        <v>1.1028804086213213</v>
      </c>
      <c r="F74" s="333">
        <f>IF(F$7=0,0,F$7/TRE!F$5*1000)</f>
        <v>1.190464928167744</v>
      </c>
      <c r="G74" s="333">
        <f>IF(G$7=0,0,G$7/TRE!G$5*1000)</f>
        <v>1.2070927070604818</v>
      </c>
      <c r="H74" s="333">
        <f>IF(H$7=0,0,H$7/TRE!H$5*1000)</f>
        <v>1.1824938940192866</v>
      </c>
      <c r="I74" s="333">
        <f>IF(I$7=0,0,I$7/TRE!I$5*1000)</f>
        <v>1.0150877447333255</v>
      </c>
      <c r="J74" s="333">
        <f>IF(J$7=0,0,J$7/TRE!J$5*1000)</f>
        <v>1.0079665261303183</v>
      </c>
      <c r="K74" s="333">
        <f>IF(K$7=0,0,K$7/TRE!K$5*1000)</f>
        <v>1.0443750811941221</v>
      </c>
      <c r="L74" s="333">
        <f>IF(L$7=0,0,L$7/TRE!L$5*1000)</f>
        <v>0.84703936085853693</v>
      </c>
      <c r="M74" s="333">
        <f>IF(M$7=0,0,M$7/TRE!M$5*1000)</f>
        <v>0.77215332011118931</v>
      </c>
      <c r="N74" s="333">
        <f>IF(N$7=0,0,N$7/TRE!N$5*1000)</f>
        <v>0.76836544600905698</v>
      </c>
      <c r="O74" s="333">
        <f>IF(O$7=0,0,O$7/TRE!O$5*1000)</f>
        <v>0.77846395418439529</v>
      </c>
      <c r="P74" s="333">
        <f>IF(P$7=0,0,P$7/TRE!P$5*1000)</f>
        <v>0.61053037377014119</v>
      </c>
      <c r="Q74" s="333">
        <f>IF(Q$7=0,0,Q$7/TRE!Q$5*1000)</f>
        <v>0.63862991514049539</v>
      </c>
      <c r="R74" s="333">
        <f>IF(R$7=0,0,R$7/TRE!R$5*1000)</f>
        <v>0.6378283185763518</v>
      </c>
      <c r="S74" s="333">
        <f>IF(S$7=0,0,S$7/TRE!S$5*1000)</f>
        <v>0.62337362474603653</v>
      </c>
      <c r="T74" s="333">
        <f>IF(T$7=0,0,T$7/TRE!T$5*1000)</f>
        <v>0.6246884950990037</v>
      </c>
      <c r="U74" s="333">
        <f>IF(U$7=0,0,U$7/TRE!U$5*1000)</f>
        <v>0.56631790750443967</v>
      </c>
      <c r="V74" s="333">
        <f>IF(V$7=0,0,V$7/TRE!V$5*1000)</f>
        <v>0.65280816967394362</v>
      </c>
      <c r="W74" s="333">
        <f>IF(W$7=0,0,W$7/TRE!W$5*1000)</f>
        <v>0.61283858366950672</v>
      </c>
      <c r="DA74" s="174"/>
    </row>
    <row r="75" spans="1:105" ht="12" customHeight="1" x14ac:dyDescent="0.25">
      <c r="A75" s="202" t="s">
        <v>94</v>
      </c>
      <c r="B75" s="333">
        <f>IF(B$8=0,0,B$8/TRE!B$5*1000)</f>
        <v>1.4432076935488998</v>
      </c>
      <c r="C75" s="333">
        <f>IF(C$8=0,0,C$8/TRE!C$5*1000)</f>
        <v>1.3421725127804909</v>
      </c>
      <c r="D75" s="333">
        <f>IF(D$8=0,0,D$8/TRE!D$5*1000)</f>
        <v>1.366792682024162</v>
      </c>
      <c r="E75" s="333">
        <f>IF(E$8=0,0,E$8/TRE!E$5*1000)</f>
        <v>1.3623816812381029</v>
      </c>
      <c r="F75" s="333">
        <f>IF(F$8=0,0,F$8/TRE!F$5*1000)</f>
        <v>1.4705743230307429</v>
      </c>
      <c r="G75" s="333">
        <f>IF(G$8=0,0,G$8/TRE!G$5*1000)</f>
        <v>1.4911145204864775</v>
      </c>
      <c r="H75" s="333">
        <f>IF(H$8=0,0,H$8/TRE!H$5*1000)</f>
        <v>1.4607277514355894</v>
      </c>
      <c r="I75" s="333">
        <f>IF(I$8=0,0,I$8/TRE!I$5*1000)</f>
        <v>1.2539319199646963</v>
      </c>
      <c r="J75" s="333">
        <f>IF(J$8=0,0,J$8/TRE!J$5*1000)</f>
        <v>1.2451351205139218</v>
      </c>
      <c r="K75" s="333">
        <f>IF(K$8=0,0,K$8/TRE!K$5*1000)</f>
        <v>1.2901103944162682</v>
      </c>
      <c r="L75" s="333">
        <f>IF(L$8=0,0,L$8/TRE!L$5*1000)</f>
        <v>1.0463427398840757</v>
      </c>
      <c r="M75" s="333">
        <f>IF(M$8=0,0,M$8/TRE!M$5*1000)</f>
        <v>0.95383645425499819</v>
      </c>
      <c r="N75" s="333">
        <f>IF(N$8=0,0,N$8/TRE!N$5*1000)</f>
        <v>0.94915731565824646</v>
      </c>
      <c r="O75" s="333">
        <f>IF(O$8=0,0,O$8/TRE!O$5*1000)</f>
        <v>0.96163194340425273</v>
      </c>
      <c r="P75" s="333">
        <f>IF(P$8=0,0,P$8/TRE!P$5*1000)</f>
        <v>0.75418457936311534</v>
      </c>
      <c r="Q75" s="333">
        <f>IF(Q$8=0,0,Q$8/TRE!Q$5*1000)</f>
        <v>0.78889577752649453</v>
      </c>
      <c r="R75" s="333">
        <f>IF(R$8=0,0,R$8/TRE!R$5*1000)</f>
        <v>0.78790557000608163</v>
      </c>
      <c r="S75" s="333">
        <f>IF(S$8=0,0,S$8/TRE!S$5*1000)</f>
        <v>0.77004977174510425</v>
      </c>
      <c r="T75" s="333">
        <f>IF(T$8=0,0,T$8/TRE!T$5*1000)</f>
        <v>0.77167402335759272</v>
      </c>
      <c r="U75" s="333">
        <f>IF(U$8=0,0,U$8/TRE!U$5*1000)</f>
        <v>0.69956917985842515</v>
      </c>
      <c r="V75" s="333">
        <f>IF(V$8=0,0,V$8/TRE!V$5*1000)</f>
        <v>0.80641009195016589</v>
      </c>
      <c r="W75" s="333">
        <f>IF(W$8=0,0,W$8/TRE!W$5*1000)</f>
        <v>0.75703589747409694</v>
      </c>
      <c r="DA75" s="174"/>
    </row>
    <row r="76" spans="1:105" ht="12" customHeight="1" x14ac:dyDescent="0.25">
      <c r="A76" s="202" t="s">
        <v>95</v>
      </c>
      <c r="B76" s="333">
        <f>IF(B$9=0,0,B$9/TRE!B$5*1000)</f>
        <v>0.8934142864826522</v>
      </c>
      <c r="C76" s="333">
        <f>IF(C$9=0,0,C$9/TRE!C$5*1000)</f>
        <v>0.83086869838792299</v>
      </c>
      <c r="D76" s="333">
        <f>IF(D$9=0,0,D$9/TRE!D$5*1000)</f>
        <v>0.84610975553876711</v>
      </c>
      <c r="E76" s="333">
        <f>IF(E$9=0,0,E$9/TRE!E$5*1000)</f>
        <v>0.8433791360045394</v>
      </c>
      <c r="F76" s="333">
        <f>IF(F$9=0,0,F$9/TRE!F$5*1000)</f>
        <v>0.91035553330474606</v>
      </c>
      <c r="G76" s="333">
        <f>IF(G$9=0,0,G$9/TRE!G$5*1000)</f>
        <v>0.92307089363448624</v>
      </c>
      <c r="H76" s="333">
        <f>IF(H$9=0,0,H$9/TRE!H$5*1000)</f>
        <v>0.90426003660298393</v>
      </c>
      <c r="I76" s="333">
        <f>IF(I$9=0,0,I$9/TRE!I$5*1000)</f>
        <v>0.77624356950195439</v>
      </c>
      <c r="J76" s="333">
        <f>IF(J$9=0,0,J$9/TRE!J$5*1000)</f>
        <v>0.77079793174671352</v>
      </c>
      <c r="K76" s="333">
        <f>IF(K$9=0,0,K$9/TRE!K$5*1000)</f>
        <v>0.79863976797197544</v>
      </c>
      <c r="L76" s="333">
        <f>IF(L$9=0,0,L$9/TRE!L$5*1000)</f>
        <v>0.64773598183299896</v>
      </c>
      <c r="M76" s="333">
        <f>IF(M$9=0,0,M$9/TRE!M$5*1000)</f>
        <v>0.59047018596737988</v>
      </c>
      <c r="N76" s="333">
        <f>IF(N$9=0,0,N$9/TRE!N$5*1000)</f>
        <v>0.58757357635986707</v>
      </c>
      <c r="O76" s="333">
        <f>IF(O$9=0,0,O$9/TRE!O$5*1000)</f>
        <v>0.59529596496453729</v>
      </c>
      <c r="P76" s="333">
        <f>IF(P$9=0,0,P$9/TRE!P$5*1000)</f>
        <v>0.46687616817716687</v>
      </c>
      <c r="Q76" s="333">
        <f>IF(Q$9=0,0,Q$9/TRE!Q$5*1000)</f>
        <v>0.48836405275449635</v>
      </c>
      <c r="R76" s="333">
        <f>IF(R$9=0,0,R$9/TRE!R$5*1000)</f>
        <v>0.4877510671466217</v>
      </c>
      <c r="S76" s="333">
        <f>IF(S$9=0,0,S$9/TRE!S$5*1000)</f>
        <v>0.47669747774696908</v>
      </c>
      <c r="T76" s="333">
        <f>IF(T$9=0,0,T$9/TRE!T$5*1000)</f>
        <v>0.47770296684041458</v>
      </c>
      <c r="U76" s="333">
        <f>IF(U$9=0,0,U$9/TRE!U$5*1000)</f>
        <v>0.43306663515045368</v>
      </c>
      <c r="V76" s="333">
        <f>IF(V$9=0,0,V$9/TRE!V$5*1000)</f>
        <v>0.49920624739772174</v>
      </c>
      <c r="W76" s="333">
        <f>IF(W$9=0,0,W$9/TRE!W$5*1000)</f>
        <v>0.46864126986491705</v>
      </c>
      <c r="DA76" s="174"/>
    </row>
    <row r="77" spans="1:105" ht="12" customHeight="1" x14ac:dyDescent="0.25">
      <c r="A77" s="56" t="s">
        <v>96</v>
      </c>
      <c r="B77" s="334">
        <f>IF(B$10=0,0,B$10/TRE!B$5*1000)</f>
        <v>1.2034025617521527</v>
      </c>
      <c r="C77" s="334">
        <f>IF(C$10=0,0,C$10/TRE!C$5*1000)</f>
        <v>1.2005958893100621</v>
      </c>
      <c r="D77" s="334">
        <f>IF(D$10=0,0,D$10/TRE!D$5*1000)</f>
        <v>1.0897949889303373</v>
      </c>
      <c r="E77" s="334">
        <f>IF(E$10=0,0,E$10/TRE!E$5*1000)</f>
        <v>1.2015106633680506</v>
      </c>
      <c r="F77" s="334">
        <f>IF(F$10=0,0,F$10/TRE!F$5*1000)</f>
        <v>1.1956547700370881</v>
      </c>
      <c r="G77" s="334">
        <f>IF(G$10=0,0,G$10/TRE!G$5*1000)</f>
        <v>1.1725187156998307</v>
      </c>
      <c r="H77" s="334">
        <f>IF(H$10=0,0,H$10/TRE!H$5*1000)</f>
        <v>1.0560342157885021</v>
      </c>
      <c r="I77" s="334">
        <f>IF(I$10=0,0,I$10/TRE!I$5*1000)</f>
        <v>0.91843246803728373</v>
      </c>
      <c r="J77" s="334">
        <f>IF(J$10=0,0,J$10/TRE!J$5*1000)</f>
        <v>0.88383728518416926</v>
      </c>
      <c r="K77" s="334">
        <f>IF(K$10=0,0,K$10/TRE!K$5*1000)</f>
        <v>0.93194409818211055</v>
      </c>
      <c r="L77" s="334">
        <f>IF(L$10=0,0,L$10/TRE!L$5*1000)</f>
        <v>0.72050031613731225</v>
      </c>
      <c r="M77" s="334">
        <f>IF(M$10=0,0,M$10/TRE!M$5*1000)</f>
        <v>0.68521462614952888</v>
      </c>
      <c r="N77" s="334">
        <f>IF(N$10=0,0,N$10/TRE!N$5*1000)</f>
        <v>0.69721828874531511</v>
      </c>
      <c r="O77" s="334">
        <f>IF(O$10=0,0,O$10/TRE!O$5*1000)</f>
        <v>0.7187248605878791</v>
      </c>
      <c r="P77" s="334">
        <f>IF(P$10=0,0,P$10/TRE!P$5*1000)</f>
        <v>0.53688526550264537</v>
      </c>
      <c r="Q77" s="334">
        <f>IF(Q$10=0,0,Q$10/TRE!Q$5*1000)</f>
        <v>0.54907806045719698</v>
      </c>
      <c r="R77" s="334">
        <f>IF(R$10=0,0,R$10/TRE!R$5*1000)</f>
        <v>0.55406163699881672</v>
      </c>
      <c r="S77" s="334">
        <f>IF(S$10=0,0,S$10/TRE!S$5*1000)</f>
        <v>0.54057023480677158</v>
      </c>
      <c r="T77" s="334">
        <f>IF(T$10=0,0,T$10/TRE!T$5*1000)</f>
        <v>0.5286647499797329</v>
      </c>
      <c r="U77" s="334">
        <f>IF(U$10=0,0,U$10/TRE!U$5*1000)</f>
        <v>0.4827317375352409</v>
      </c>
      <c r="V77" s="334">
        <f>IF(V$10=0,0,V$10/TRE!V$5*1000)</f>
        <v>0.55696484756394993</v>
      </c>
      <c r="W77" s="334">
        <f>IF(W$10=0,0,W$10/TRE!W$5*1000)</f>
        <v>0.50472430930321932</v>
      </c>
      <c r="DA77" s="68"/>
    </row>
    <row r="78" spans="1:105" ht="12" customHeight="1" x14ac:dyDescent="0.25">
      <c r="A78" s="203" t="s">
        <v>2405</v>
      </c>
      <c r="B78" s="350">
        <f>IF(B$16=0,0,B$16/TRE!B$5*1000)</f>
        <v>8.6750378146292491</v>
      </c>
      <c r="C78" s="350">
        <f>IF(C$16=0,0,C$16/TRE!C$5*1000)</f>
        <v>8.6873958668969919</v>
      </c>
      <c r="D78" s="350">
        <f>IF(D$16=0,0,D$16/TRE!D$5*1000)</f>
        <v>8.0236837611387291</v>
      </c>
      <c r="E78" s="350">
        <f>IF(E$16=0,0,E$16/TRE!E$5*1000)</f>
        <v>8.7808173404131153</v>
      </c>
      <c r="F78" s="350">
        <f>IF(F$16=0,0,F$16/TRE!F$5*1000)</f>
        <v>8.7435312926594815</v>
      </c>
      <c r="G78" s="350">
        <f>IF(G$16=0,0,G$16/TRE!G$5*1000)</f>
        <v>8.1656804820254099</v>
      </c>
      <c r="H78" s="350">
        <f>IF(H$16=0,0,H$16/TRE!H$5*1000)</f>
        <v>7.3371552125006545</v>
      </c>
      <c r="I78" s="350">
        <f>IF(I$16=0,0,I$16/TRE!I$5*1000)</f>
        <v>6.4756943278173811</v>
      </c>
      <c r="J78" s="350">
        <f>IF(J$16=0,0,J$16/TRE!J$5*1000)</f>
        <v>6.1171735338760724</v>
      </c>
      <c r="K78" s="350">
        <f>IF(K$16=0,0,K$16/TRE!K$5*1000)</f>
        <v>6.4787724910312035</v>
      </c>
      <c r="L78" s="350">
        <f>IF(L$16=0,0,L$16/TRE!L$5*1000)</f>
        <v>4.9244066374925133</v>
      </c>
      <c r="M78" s="350">
        <f>IF(M$16=0,0,M$16/TRE!M$5*1000)</f>
        <v>4.7279886168096814</v>
      </c>
      <c r="N78" s="350">
        <f>IF(N$16=0,0,N$16/TRE!N$5*1000)</f>
        <v>4.7633862196472059</v>
      </c>
      <c r="O78" s="350">
        <f>IF(O$16=0,0,O$16/TRE!O$5*1000)</f>
        <v>4.8547076515359988</v>
      </c>
      <c r="P78" s="350">
        <f>IF(P$16=0,0,P$16/TRE!P$5*1000)</f>
        <v>3.6159100994361428</v>
      </c>
      <c r="Q78" s="350">
        <f>IF(Q$16=0,0,Q$16/TRE!Q$5*1000)</f>
        <v>3.6842150624463117</v>
      </c>
      <c r="R78" s="350">
        <f>IF(R$16=0,0,R$16/TRE!R$5*1000)</f>
        <v>3.7388463589147558</v>
      </c>
      <c r="S78" s="350">
        <f>IF(S$16=0,0,S$16/TRE!S$5*1000)</f>
        <v>3.6175320784156124</v>
      </c>
      <c r="T78" s="350">
        <f>IF(T$16=0,0,T$16/TRE!T$5*1000)</f>
        <v>3.7674920459127783</v>
      </c>
      <c r="U78" s="350">
        <f>IF(U$16=0,0,U$16/TRE!U$5*1000)</f>
        <v>3.2190749168659147</v>
      </c>
      <c r="V78" s="350">
        <f>IF(V$16=0,0,V$16/TRE!V$5*1000)</f>
        <v>3.6658316092245564</v>
      </c>
      <c r="W78" s="350">
        <f>IF(W$16=0,0,W$16/TRE!W$5*1000)</f>
        <v>3.3285723952066548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1.5430433975033697</v>
      </c>
      <c r="C79" s="350">
        <f>IF(C$24=0,0,C$24/TRE!C$5*1000)</f>
        <v>1.3845527758866598</v>
      </c>
      <c r="D79" s="350">
        <f>IF(D$24=0,0,D$24/TRE!D$5*1000)</f>
        <v>1.7222763567640198</v>
      </c>
      <c r="E79" s="350">
        <f>IF(E$24=0,0,E$24/TRE!E$5*1000)</f>
        <v>1.4387448624630177</v>
      </c>
      <c r="F79" s="350">
        <f>IF(F$24=0,0,F$24/TRE!F$5*1000)</f>
        <v>1.7365043803692473</v>
      </c>
      <c r="G79" s="350">
        <f>IF(G$24=0,0,G$24/TRE!G$5*1000)</f>
        <v>1.7194095904976412</v>
      </c>
      <c r="H79" s="350">
        <f>IF(H$24=0,0,H$24/TRE!H$5*1000)</f>
        <v>1.0381319097225981</v>
      </c>
      <c r="I79" s="350">
        <f>IF(I$24=0,0,I$24/TRE!I$5*1000)</f>
        <v>0.96132470038092088</v>
      </c>
      <c r="J79" s="350">
        <f>IF(J$24=0,0,J$24/TRE!J$5*1000)</f>
        <v>1.052810128117073</v>
      </c>
      <c r="K79" s="350">
        <f>IF(K$24=0,0,K$24/TRE!K$5*1000)</f>
        <v>0.7979236293036327</v>
      </c>
      <c r="L79" s="350">
        <f>IF(L$24=0,0,L$24/TRE!L$5*1000)</f>
        <v>0.67587534233872104</v>
      </c>
      <c r="M79" s="350">
        <f>IF(M$24=0,0,M$24/TRE!M$5*1000)</f>
        <v>0.62538162357699756</v>
      </c>
      <c r="N79" s="350">
        <f>IF(N$24=0,0,N$24/TRE!N$5*1000)</f>
        <v>0.6001043281974352</v>
      </c>
      <c r="O79" s="350">
        <f>IF(O$24=0,0,O$24/TRE!O$5*1000)</f>
        <v>0.62111048724794793</v>
      </c>
      <c r="P79" s="350">
        <f>IF(P$24=0,0,P$24/TRE!P$5*1000)</f>
        <v>0.51909453945623207</v>
      </c>
      <c r="Q79" s="350">
        <f>IF(Q$24=0,0,Q$24/TRE!Q$5*1000)</f>
        <v>0.61956710255622383</v>
      </c>
      <c r="R79" s="350">
        <f>IF(R$24=0,0,R$24/TRE!R$5*1000)</f>
        <v>0.56409651851028264</v>
      </c>
      <c r="S79" s="350">
        <f>IF(S$24=0,0,S$24/TRE!S$5*1000)</f>
        <v>0.70335914854254378</v>
      </c>
      <c r="T79" s="350">
        <f>IF(T$24=0,0,T$24/TRE!T$5*1000)</f>
        <v>0.78309520972942781</v>
      </c>
      <c r="U79" s="350">
        <f>IF(U$24=0,0,U$24/TRE!U$5*1000)</f>
        <v>1.1049452898135881</v>
      </c>
      <c r="V79" s="350">
        <f>IF(V$24=0,0,V$24/TRE!V$5*1000)</f>
        <v>1.4354308678451047</v>
      </c>
      <c r="W79" s="350">
        <f>IF(W$24=0,0,W$24/TRE!W$5*1000)</f>
        <v>1.3323640098509815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12.392911163756075</v>
      </c>
      <c r="C80" s="350">
        <f>IF(C$27=0,0,C$27/TRE!C$5*1000)</f>
        <v>12.410565524138558</v>
      </c>
      <c r="D80" s="350">
        <f>IF(D$27=0,0,D$27/TRE!D$5*1000)</f>
        <v>11.462405373055329</v>
      </c>
      <c r="E80" s="350">
        <f>IF(E$27=0,0,E$27/TRE!E$5*1000)</f>
        <v>12.544024772018737</v>
      </c>
      <c r="F80" s="350">
        <f>IF(F$27=0,0,F$27/TRE!F$5*1000)</f>
        <v>12.490758989513537</v>
      </c>
      <c r="G80" s="350">
        <f>IF(G$27=0,0,G$27/TRE!G$5*1000)</f>
        <v>11.665257831464874</v>
      </c>
      <c r="H80" s="350">
        <f>IF(H$27=0,0,H$27/TRE!H$5*1000)</f>
        <v>10.481650303572364</v>
      </c>
      <c r="I80" s="350">
        <f>IF(I$27=0,0,I$27/TRE!I$5*1000)</f>
        <v>9.2509918968819704</v>
      </c>
      <c r="J80" s="350">
        <f>IF(J$27=0,0,J$27/TRE!J$5*1000)</f>
        <v>8.7388193341086744</v>
      </c>
      <c r="K80" s="350">
        <f>IF(K$27=0,0,K$27/TRE!K$5*1000)</f>
        <v>9.2553892729017235</v>
      </c>
      <c r="L80" s="350">
        <f>IF(L$27=0,0,L$27/TRE!L$5*1000)</f>
        <v>7.0348666249893048</v>
      </c>
      <c r="M80" s="350">
        <f>IF(M$27=0,0,M$27/TRE!M$5*1000)</f>
        <v>6.7542694525852607</v>
      </c>
      <c r="N80" s="350">
        <f>IF(N$27=0,0,N$27/TRE!N$5*1000)</f>
        <v>6.8048374566388645</v>
      </c>
      <c r="O80" s="350">
        <f>IF(O$27=0,0,O$27/TRE!O$5*1000)</f>
        <v>6.9352966450514284</v>
      </c>
      <c r="P80" s="350">
        <f>IF(P$27=0,0,P$27/TRE!P$5*1000)</f>
        <v>5.1655858563373505</v>
      </c>
      <c r="Q80" s="350">
        <f>IF(Q$27=0,0,Q$27/TRE!Q$5*1000)</f>
        <v>5.2631643749233028</v>
      </c>
      <c r="R80" s="350">
        <f>IF(R$27=0,0,R$27/TRE!R$5*1000)</f>
        <v>5.3412090841639355</v>
      </c>
      <c r="S80" s="350">
        <f>IF(S$27=0,0,S$27/TRE!S$5*1000)</f>
        <v>5.1679029691651621</v>
      </c>
      <c r="T80" s="350">
        <f>IF(T$27=0,0,T$27/TRE!T$5*1000)</f>
        <v>5.3821314941611131</v>
      </c>
      <c r="U80" s="350">
        <f>IF(U$27=0,0,U$27/TRE!U$5*1000)</f>
        <v>4.5986784526655935</v>
      </c>
      <c r="V80" s="350">
        <f>IF(V$27=0,0,V$27/TRE!V$5*1000)</f>
        <v>5.2369022988922254</v>
      </c>
      <c r="W80" s="350">
        <f>IF(W$27=0,0,W$27/TRE!W$5*1000)</f>
        <v>4.755103421723792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7.6877112066795297</v>
      </c>
      <c r="C81" s="350">
        <f>IF(C$35=0,0,C$35/TRE!C$5*1000)</f>
        <v>7.6768515514952957</v>
      </c>
      <c r="D81" s="350">
        <f>IF(D$35=0,0,D$35/TRE!D$5*1000)</f>
        <v>7.1069082829205712</v>
      </c>
      <c r="E81" s="350">
        <f>IF(E$35=0,0,E$35/TRE!E$5*1000)</f>
        <v>7.7617754134983343</v>
      </c>
      <c r="F81" s="350">
        <f>IF(F$35=0,0,F$35/TRE!F$5*1000)</f>
        <v>7.7464122575604994</v>
      </c>
      <c r="G81" s="350">
        <f>IF(G$35=0,0,G$35/TRE!G$5*1000)</f>
        <v>7.2236338236691706</v>
      </c>
      <c r="H81" s="350">
        <f>IF(H$35=0,0,H$35/TRE!H$5*1000)</f>
        <v>6.4825387530507648</v>
      </c>
      <c r="I81" s="350">
        <f>IF(I$35=0,0,I$35/TRE!I$5*1000)</f>
        <v>9.2099576084390069</v>
      </c>
      <c r="J81" s="350">
        <f>IF(J$35=0,0,J$35/TRE!J$5*1000)</f>
        <v>10.486755175729908</v>
      </c>
      <c r="K81" s="350">
        <f>IF(K$35=0,0,K$35/TRE!K$5*1000)</f>
        <v>11.681828259559314</v>
      </c>
      <c r="L81" s="350">
        <f>IF(L$35=0,0,L$35/TRE!L$5*1000)</f>
        <v>13.38590659451425</v>
      </c>
      <c r="M81" s="350">
        <f>IF(M$35=0,0,M$35/TRE!M$5*1000)</f>
        <v>11.334438386475417</v>
      </c>
      <c r="N81" s="350">
        <f>IF(N$35=0,0,N$35/TRE!N$5*1000)</f>
        <v>11.955782253158681</v>
      </c>
      <c r="O81" s="350">
        <f>IF(O$35=0,0,O$35/TRE!O$5*1000)</f>
        <v>11.769547794614379</v>
      </c>
      <c r="P81" s="350">
        <f>IF(P$35=0,0,P$35/TRE!P$5*1000)</f>
        <v>12.638389430439737</v>
      </c>
      <c r="Q81" s="350">
        <f>IF(Q$35=0,0,Q$35/TRE!Q$5*1000)</f>
        <v>10.641775174981507</v>
      </c>
      <c r="R81" s="350">
        <f>IF(R$35=0,0,R$35/TRE!R$5*1000)</f>
        <v>10.504426922255403</v>
      </c>
      <c r="S81" s="350">
        <f>IF(S$35=0,0,S$35/TRE!S$5*1000)</f>
        <v>10.05248807526165</v>
      </c>
      <c r="T81" s="350">
        <f>IF(T$35=0,0,T$35/TRE!T$5*1000)</f>
        <v>10.345534929280083</v>
      </c>
      <c r="U81" s="350">
        <f>IF(U$35=0,0,U$35/TRE!U$5*1000)</f>
        <v>11.527190719319451</v>
      </c>
      <c r="V81" s="350">
        <f>IF(V$35=0,0,V$35/TRE!V$5*1000)</f>
        <v>12.034245627506859</v>
      </c>
      <c r="W81" s="350">
        <f>IF(W$35=0,0,W$35/TRE!W$5*1000)</f>
        <v>13.137079782099185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4.1234505529968555</v>
      </c>
      <c r="C82" s="350">
        <f>IF(C$46=0,0,C$46/TRE!C$5*1000)</f>
        <v>3.8347786079442603</v>
      </c>
      <c r="D82" s="350">
        <f>IF(D$46=0,0,D$46/TRE!D$5*1000)</f>
        <v>3.9051219486404629</v>
      </c>
      <c r="E82" s="350">
        <f>IF(E$46=0,0,E$46/TRE!E$5*1000)</f>
        <v>3.8925190892517212</v>
      </c>
      <c r="F82" s="350">
        <f>IF(F$46=0,0,F$46/TRE!F$5*1000)</f>
        <v>4.2016409229449794</v>
      </c>
      <c r="G82" s="350">
        <f>IF(G$46=0,0,G$46/TRE!G$5*1000)</f>
        <v>4.2603272013899334</v>
      </c>
      <c r="H82" s="350">
        <f>IF(H$46=0,0,H$46/TRE!H$5*1000)</f>
        <v>4.1735078612445404</v>
      </c>
      <c r="I82" s="350">
        <f>IF(I$46=0,0,I$46/TRE!I$5*1000)</f>
        <v>3.5826626284705587</v>
      </c>
      <c r="J82" s="350">
        <f>IF(J$46=0,0,J$46/TRE!J$5*1000)</f>
        <v>3.5575289157540615</v>
      </c>
      <c r="K82" s="350">
        <f>IF(K$46=0,0,K$46/TRE!K$5*1000)</f>
        <v>3.6860296983321956</v>
      </c>
      <c r="L82" s="350">
        <f>IF(L$46=0,0,L$46/TRE!L$5*1000)</f>
        <v>2.9895506853830711</v>
      </c>
      <c r="M82" s="350">
        <f>IF(M$46=0,0,M$46/TRE!M$5*1000)</f>
        <v>2.7252470121571384</v>
      </c>
      <c r="N82" s="350">
        <f>IF(N$46=0,0,N$46/TRE!N$5*1000)</f>
        <v>2.7118780447378477</v>
      </c>
      <c r="O82" s="350">
        <f>IF(O$46=0,0,O$46/TRE!O$5*1000)</f>
        <v>2.7475198382978654</v>
      </c>
      <c r="P82" s="350">
        <f>IF(P$46=0,0,P$46/TRE!P$5*1000)</f>
        <v>2.1548130838946165</v>
      </c>
      <c r="Q82" s="350">
        <f>IF(Q$46=0,0,Q$46/TRE!Q$5*1000)</f>
        <v>2.2539879357899846</v>
      </c>
      <c r="R82" s="350">
        <f>IF(R$46=0,0,R$46/TRE!R$5*1000)</f>
        <v>2.2511587714459473</v>
      </c>
      <c r="S82" s="350">
        <f>IF(S$46=0,0,S$46/TRE!S$5*1000)</f>
        <v>2.2001422049860118</v>
      </c>
      <c r="T82" s="350">
        <f>IF(T$46=0,0,T$46/TRE!T$5*1000)</f>
        <v>2.2047829238788355</v>
      </c>
      <c r="U82" s="350">
        <f>IF(U$46=0,0,U$46/TRE!U$5*1000)</f>
        <v>1.9987690853097857</v>
      </c>
      <c r="V82" s="350">
        <f>IF(V$46=0,0,V$46/TRE!V$5*1000)</f>
        <v>2.3040288341433302</v>
      </c>
      <c r="W82" s="350">
        <f>IF(W$46=0,0,W$46/TRE!W$5*1000)</f>
        <v>2.1629597070688473</v>
      </c>
      <c r="DA82" s="175"/>
    </row>
    <row r="83" spans="1:105" ht="12" customHeight="1" x14ac:dyDescent="0.25">
      <c r="A83" s="41" t="s">
        <v>2444</v>
      </c>
      <c r="B83" s="335">
        <f>IF(B$47=0,0,B$47/TRE!B$5*1000)</f>
        <v>2.7922179647524796</v>
      </c>
      <c r="C83" s="335">
        <f>IF(C$47=0,0,C$47/TRE!C$5*1000)</f>
        <v>2.5967421173920484</v>
      </c>
      <c r="D83" s="335">
        <f>IF(D$47=0,0,D$47/TRE!D$5*1000)</f>
        <v>2.6443755101218076</v>
      </c>
      <c r="E83" s="335">
        <f>IF(E$47=0,0,E$47/TRE!E$5*1000)</f>
        <v>2.6358414122976153</v>
      </c>
      <c r="F83" s="335">
        <f>IF(F$47=0,0,F$47/TRE!F$5*1000)</f>
        <v>2.8451650179143324</v>
      </c>
      <c r="G83" s="335">
        <f>IF(G$47=0,0,G$47/TRE!G$5*1000)</f>
        <v>2.8849047647240478</v>
      </c>
      <c r="H83" s="335">
        <f>IF(H$47=0,0,H$47/TRE!H$5*1000)</f>
        <v>2.8261145553772309</v>
      </c>
      <c r="I83" s="335">
        <f>IF(I$47=0,0,I$47/TRE!I$5*1000)</f>
        <v>2.4260203497753614</v>
      </c>
      <c r="J83" s="335">
        <f>IF(J$47=0,0,J$47/TRE!J$5*1000)</f>
        <v>2.4090009134401962</v>
      </c>
      <c r="K83" s="335">
        <f>IF(K$47=0,0,K$47/TRE!K$5*1000)</f>
        <v>2.4960159482970212</v>
      </c>
      <c r="L83" s="335">
        <f>IF(L$47=0,0,L$47/TRE!L$5*1000)</f>
        <v>2.0243912284089096</v>
      </c>
      <c r="M83" s="335">
        <f>IF(M$47=0,0,M$47/TRE!M$5*1000)</f>
        <v>1.8454164947370926</v>
      </c>
      <c r="N83" s="335">
        <f>IF(N$47=0,0,N$47/TRE!N$5*1000)</f>
        <v>1.8363636225082243</v>
      </c>
      <c r="O83" s="335">
        <f>IF(O$47=0,0,O$47/TRE!O$5*1000)</f>
        <v>1.8604986654765345</v>
      </c>
      <c r="P83" s="335">
        <f>IF(P$47=0,0,P$47/TRE!P$5*1000)</f>
        <v>1.459143919929244</v>
      </c>
      <c r="Q83" s="335">
        <f>IF(Q$47=0,0,Q$47/TRE!Q$5*1000)</f>
        <v>1.5263007342416293</v>
      </c>
      <c r="R83" s="335">
        <f>IF(R$47=0,0,R$47/TRE!R$5*1000)</f>
        <v>1.5243849495353197</v>
      </c>
      <c r="S83" s="335">
        <f>IF(S$47=0,0,S$47/TRE!S$5*1000)</f>
        <v>1.4898387917631855</v>
      </c>
      <c r="T83" s="335">
        <f>IF(T$47=0,0,T$47/TRE!T$5*1000)</f>
        <v>1.4929812809225358</v>
      </c>
      <c r="U83" s="335">
        <f>IF(U$47=0,0,U$47/TRE!U$5*1000)</f>
        <v>1.3534778398973861</v>
      </c>
      <c r="V83" s="335">
        <f>IF(V$47=0,0,V$47/TRE!V$5*1000)</f>
        <v>1.5601862128132153</v>
      </c>
      <c r="W83" s="335">
        <f>IF(W$47=0,0,W$47/TRE!W$5*1000)</f>
        <v>1.4646604520876381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FI: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34.781049986893407</v>
      </c>
      <c r="C5" s="225">
        <v>39.909689700057413</v>
      </c>
      <c r="D5" s="225">
        <v>35.714030647286258</v>
      </c>
      <c r="E5" s="225">
        <v>34.14173042386966</v>
      </c>
      <c r="F5" s="225">
        <v>27.251283067459688</v>
      </c>
      <c r="G5" s="225">
        <v>27.42976363879168</v>
      </c>
      <c r="H5" s="225">
        <v>25.96992824902626</v>
      </c>
      <c r="I5" s="225">
        <v>38.077645458720163</v>
      </c>
      <c r="J5" s="225">
        <v>34.793187834569352</v>
      </c>
      <c r="K5" s="225">
        <v>30.495667528956091</v>
      </c>
      <c r="L5" s="225">
        <v>41.251624691162263</v>
      </c>
      <c r="M5" s="225">
        <v>32.047414850244408</v>
      </c>
      <c r="N5" s="225">
        <v>31.8765017882263</v>
      </c>
      <c r="O5" s="225">
        <v>30.625489780648842</v>
      </c>
      <c r="P5" s="225">
        <v>33.981984777215047</v>
      </c>
      <c r="Q5" s="225">
        <v>34.449158116892683</v>
      </c>
      <c r="R5" s="225">
        <v>37.572356641655411</v>
      </c>
      <c r="S5" s="225">
        <v>34.585223874515407</v>
      </c>
      <c r="T5" s="225">
        <v>33.306624726181028</v>
      </c>
      <c r="U5" s="225">
        <v>32.203539223042483</v>
      </c>
      <c r="V5" s="225">
        <v>29.353852152750239</v>
      </c>
      <c r="W5" s="225">
        <v>30.46550949067051</v>
      </c>
      <c r="DA5" s="89" t="s">
        <v>2446</v>
      </c>
    </row>
    <row r="6" spans="1:105" ht="12" customHeight="1" x14ac:dyDescent="0.25">
      <c r="A6" s="55" t="s">
        <v>92</v>
      </c>
      <c r="B6" s="261">
        <v>0.65021476349226337</v>
      </c>
      <c r="C6" s="261">
        <v>0.71541883475004142</v>
      </c>
      <c r="D6" s="261">
        <v>0.67538396759295805</v>
      </c>
      <c r="E6" s="261">
        <v>0.61365142335494327</v>
      </c>
      <c r="F6" s="261">
        <v>0.5114499086251858</v>
      </c>
      <c r="G6" s="261">
        <v>0.53563575769767557</v>
      </c>
      <c r="H6" s="261">
        <v>0.53758111169076372</v>
      </c>
      <c r="I6" s="261">
        <v>0.66112077464048735</v>
      </c>
      <c r="J6" s="261">
        <v>0.5773401340541825</v>
      </c>
      <c r="K6" s="261">
        <v>0.49186941157570357</v>
      </c>
      <c r="L6" s="261">
        <v>0.5753535527673177</v>
      </c>
      <c r="M6" s="261">
        <v>0.46012473332962178</v>
      </c>
      <c r="N6" s="261">
        <v>0.44465594835548261</v>
      </c>
      <c r="O6" s="261">
        <v>0.43207474459516609</v>
      </c>
      <c r="P6" s="261">
        <v>0.41216694676329269</v>
      </c>
      <c r="Q6" s="261">
        <v>0.46616223452533012</v>
      </c>
      <c r="R6" s="261">
        <v>0.51162882279650224</v>
      </c>
      <c r="S6" s="261">
        <v>0.47486370735928501</v>
      </c>
      <c r="T6" s="261">
        <v>0.44771002811280131</v>
      </c>
      <c r="U6" s="261">
        <v>0.39043703419430548</v>
      </c>
      <c r="V6" s="261">
        <v>0.37308661954627859</v>
      </c>
      <c r="W6" s="261">
        <v>0.35932345020446349</v>
      </c>
      <c r="DA6" s="67" t="s">
        <v>2447</v>
      </c>
    </row>
    <row r="7" spans="1:105" ht="12" customHeight="1" x14ac:dyDescent="0.25">
      <c r="A7" s="202" t="s">
        <v>93</v>
      </c>
      <c r="B7" s="226">
        <v>0.2292985431744457</v>
      </c>
      <c r="C7" s="226">
        <v>0.25229278967255547</v>
      </c>
      <c r="D7" s="226">
        <v>0.2381744748776147</v>
      </c>
      <c r="E7" s="226">
        <v>0.21640446402119831</v>
      </c>
      <c r="F7" s="226">
        <v>0.18036305162402519</v>
      </c>
      <c r="G7" s="226">
        <v>0.18889220271246401</v>
      </c>
      <c r="H7" s="226">
        <v>0.18957823271611679</v>
      </c>
      <c r="I7" s="226">
        <v>0.23314455315228871</v>
      </c>
      <c r="J7" s="226">
        <v>0.20359927071440359</v>
      </c>
      <c r="K7" s="226">
        <v>0.17345798009971311</v>
      </c>
      <c r="L7" s="226">
        <v>0.20289870188614581</v>
      </c>
      <c r="M7" s="226">
        <v>0.1622632043362823</v>
      </c>
      <c r="N7" s="226">
        <v>0.1568081300156097</v>
      </c>
      <c r="O7" s="226">
        <v>0.15237136257260811</v>
      </c>
      <c r="P7" s="226">
        <v>0.14535086827293631</v>
      </c>
      <c r="Q7" s="226">
        <v>0.1643923319819765</v>
      </c>
      <c r="R7" s="226">
        <v>0.18042614579096761</v>
      </c>
      <c r="S7" s="226">
        <v>0.16746091048299611</v>
      </c>
      <c r="T7" s="226">
        <v>0.1578851526832134</v>
      </c>
      <c r="U7" s="226">
        <v>0.13768780435138611</v>
      </c>
      <c r="V7" s="226">
        <v>0.13156917243829741</v>
      </c>
      <c r="W7" s="226">
        <v>0.12671558427522439</v>
      </c>
      <c r="DA7" s="174" t="s">
        <v>2448</v>
      </c>
    </row>
    <row r="8" spans="1:105" ht="12" customHeight="1" x14ac:dyDescent="0.25">
      <c r="A8" s="202" t="s">
        <v>94</v>
      </c>
      <c r="B8" s="226">
        <v>1.530936411107227</v>
      </c>
      <c r="C8" s="226">
        <v>1.684459973544995</v>
      </c>
      <c r="D8" s="226">
        <v>1.5901975247574121</v>
      </c>
      <c r="E8" s="226">
        <v>1.4448477033896781</v>
      </c>
      <c r="F8" s="226">
        <v>1.204213333093717</v>
      </c>
      <c r="G8" s="226">
        <v>1.261159128633254</v>
      </c>
      <c r="H8" s="226">
        <v>1.2657394818145871</v>
      </c>
      <c r="I8" s="226">
        <v>1.556614710807902</v>
      </c>
      <c r="J8" s="226">
        <v>1.3593524515959301</v>
      </c>
      <c r="K8" s="226">
        <v>1.15811087962184</v>
      </c>
      <c r="L8" s="226">
        <v>1.3546750283867881</v>
      </c>
      <c r="M8" s="226">
        <v>1.083367753943199</v>
      </c>
      <c r="N8" s="226">
        <v>1.046946362916479</v>
      </c>
      <c r="O8" s="226">
        <v>1.0173238073953179</v>
      </c>
      <c r="P8" s="226">
        <v>0.97045072133666987</v>
      </c>
      <c r="Q8" s="226">
        <v>1.097583103903832</v>
      </c>
      <c r="R8" s="226">
        <v>1.204634588092389</v>
      </c>
      <c r="S8" s="226">
        <v>1.1180707986467411</v>
      </c>
      <c r="T8" s="226">
        <v>1.054137220715204</v>
      </c>
      <c r="U8" s="226">
        <v>0.91928745001480194</v>
      </c>
      <c r="V8" s="226">
        <v>0.87843574527988033</v>
      </c>
      <c r="W8" s="226">
        <v>0.84603024134384119</v>
      </c>
      <c r="DA8" s="174" t="s">
        <v>2449</v>
      </c>
    </row>
    <row r="9" spans="1:105" ht="12" customHeight="1" x14ac:dyDescent="0.25">
      <c r="A9" s="202" t="s">
        <v>95</v>
      </c>
      <c r="B9" s="226">
        <v>0.67005052581701308</v>
      </c>
      <c r="C9" s="226">
        <v>0.73724374363481215</v>
      </c>
      <c r="D9" s="226">
        <v>0.6959875536868313</v>
      </c>
      <c r="E9" s="226">
        <v>0.6323717669511677</v>
      </c>
      <c r="F9" s="226">
        <v>0.52705244396907125</v>
      </c>
      <c r="G9" s="226">
        <v>0.55197611811223068</v>
      </c>
      <c r="H9" s="226">
        <v>0.55398081800395282</v>
      </c>
      <c r="I9" s="226">
        <v>0.68128924095350918</v>
      </c>
      <c r="J9" s="226">
        <v>0.59495274810516174</v>
      </c>
      <c r="K9" s="226">
        <v>0.5068746149187161</v>
      </c>
      <c r="L9" s="226">
        <v>0.5929055632201361</v>
      </c>
      <c r="M9" s="226">
        <v>0.47416151834669068</v>
      </c>
      <c r="N9" s="226">
        <v>0.45822083522531198</v>
      </c>
      <c r="O9" s="226">
        <v>0.44525582325029373</v>
      </c>
      <c r="P9" s="226">
        <v>0.4247407086234567</v>
      </c>
      <c r="Q9" s="226">
        <v>0.48038320243930871</v>
      </c>
      <c r="R9" s="226">
        <v>0.52723681618160412</v>
      </c>
      <c r="S9" s="226">
        <v>0.48935012656213123</v>
      </c>
      <c r="T9" s="226">
        <v>0.46136808419930903</v>
      </c>
      <c r="U9" s="226">
        <v>0.40234789295651302</v>
      </c>
      <c r="V9" s="226">
        <v>0.38446817826714952</v>
      </c>
      <c r="W9" s="226">
        <v>0.37028514310372002</v>
      </c>
      <c r="DA9" s="174" t="s">
        <v>2450</v>
      </c>
    </row>
    <row r="10" spans="1:105" ht="12" customHeight="1" x14ac:dyDescent="0.25">
      <c r="A10" s="56" t="s">
        <v>96</v>
      </c>
      <c r="B10" s="262">
        <v>1.2881962345224041</v>
      </c>
      <c r="C10" s="262">
        <v>1.487381127883397</v>
      </c>
      <c r="D10" s="262">
        <v>1.305328219265417</v>
      </c>
      <c r="E10" s="262">
        <v>1.265119919762151</v>
      </c>
      <c r="F10" s="262">
        <v>0.99935259395227338</v>
      </c>
      <c r="G10" s="262">
        <v>1.0161147560101209</v>
      </c>
      <c r="H10" s="262">
        <v>0.98688916403379268</v>
      </c>
      <c r="I10" s="262">
        <v>1.237807385403999</v>
      </c>
      <c r="J10" s="262">
        <v>1.069302805741563</v>
      </c>
      <c r="K10" s="262">
        <v>0.92080117889851798</v>
      </c>
      <c r="L10" s="262">
        <v>1.0689219232316849</v>
      </c>
      <c r="M10" s="262">
        <v>0.86157796697212619</v>
      </c>
      <c r="N10" s="262">
        <v>0.83755216062884452</v>
      </c>
      <c r="O10" s="262">
        <v>0.81663680918148351</v>
      </c>
      <c r="P10" s="262">
        <v>0.76940370339759911</v>
      </c>
      <c r="Q10" s="262">
        <v>0.86292113602128695</v>
      </c>
      <c r="R10" s="262">
        <v>0.95062970958757087</v>
      </c>
      <c r="S10" s="262">
        <v>0.87736739246582185</v>
      </c>
      <c r="T10" s="262">
        <v>0.82764785733467339</v>
      </c>
      <c r="U10" s="262">
        <v>0.71239923040927888</v>
      </c>
      <c r="V10" s="262">
        <v>0.67841279771901986</v>
      </c>
      <c r="W10" s="262">
        <v>0.65117771585209372</v>
      </c>
      <c r="DA10" s="68" t="s">
        <v>2451</v>
      </c>
    </row>
    <row r="11" spans="1:105" ht="12" customHeight="1" x14ac:dyDescent="0.25">
      <c r="A11" s="37" t="s">
        <v>160</v>
      </c>
      <c r="B11" s="228">
        <v>0.75420772607332731</v>
      </c>
      <c r="C11" s="228">
        <v>0.97741251018036479</v>
      </c>
      <c r="D11" s="228">
        <v>0.67856877985220276</v>
      </c>
      <c r="E11" s="228">
        <v>0.80731525378555213</v>
      </c>
      <c r="F11" s="228">
        <v>0.54774077746815575</v>
      </c>
      <c r="G11" s="228">
        <v>0.54491583389274068</v>
      </c>
      <c r="H11" s="228">
        <v>0.37548806654285838</v>
      </c>
      <c r="I11" s="228">
        <v>0.44637278893422788</v>
      </c>
      <c r="J11" s="228">
        <v>0.32082227879806219</v>
      </c>
      <c r="K11" s="228">
        <v>0.29478788021835389</v>
      </c>
      <c r="L11" s="228">
        <v>0.21829313777588241</v>
      </c>
      <c r="M11" s="228">
        <v>0.26123265555219399</v>
      </c>
      <c r="N11" s="228">
        <v>0.29429311386247781</v>
      </c>
      <c r="O11" s="228">
        <v>0.32087939725837311</v>
      </c>
      <c r="P11" s="228">
        <v>0.21982125293273841</v>
      </c>
      <c r="Q11" s="228">
        <v>0.21132630584228221</v>
      </c>
      <c r="R11" s="228">
        <v>0.25074279067328797</v>
      </c>
      <c r="S11" s="228">
        <v>0.24098744872480921</v>
      </c>
      <c r="T11" s="228">
        <v>0.16793413847529631</v>
      </c>
      <c r="U11" s="228">
        <v>0.1760703559913592</v>
      </c>
      <c r="V11" s="228">
        <v>0.16656031802859669</v>
      </c>
      <c r="W11" s="228">
        <v>0.10038205235757559</v>
      </c>
      <c r="DA11" s="69" t="s">
        <v>2452</v>
      </c>
    </row>
    <row r="12" spans="1:105" ht="12" customHeight="1" x14ac:dyDescent="0.25">
      <c r="A12" s="37" t="s">
        <v>162</v>
      </c>
      <c r="B12" s="228">
        <v>1.9153601171761859E-3</v>
      </c>
      <c r="C12" s="228">
        <v>1.461096889449714E-3</v>
      </c>
      <c r="D12" s="228">
        <v>6.4959075066116784E-3</v>
      </c>
      <c r="E12" s="228">
        <v>1.5522663341167109E-3</v>
      </c>
      <c r="F12" s="228">
        <v>3.1419874134794639E-3</v>
      </c>
      <c r="G12" s="228">
        <v>2.7051993900575251E-3</v>
      </c>
      <c r="H12" s="228">
        <v>2.0872878113930402E-5</v>
      </c>
      <c r="I12" s="228">
        <v>9.6329291949534025E-5</v>
      </c>
      <c r="J12" s="228">
        <v>2.880098559506651E-4</v>
      </c>
      <c r="K12" s="228">
        <v>2.6005799314185891E-8</v>
      </c>
      <c r="L12" s="228">
        <v>1.2800784272218339E-6</v>
      </c>
      <c r="M12" s="228">
        <v>1.895456670597399E-6</v>
      </c>
      <c r="N12" s="228">
        <v>2.4109123026313662E-7</v>
      </c>
      <c r="O12" s="228">
        <v>8.1777954107460236E-7</v>
      </c>
      <c r="P12" s="228">
        <v>7.7518241891251707E-6</v>
      </c>
      <c r="Q12" s="228">
        <v>9.5477871362126788E-5</v>
      </c>
      <c r="R12" s="228">
        <v>2.3664484118599439E-5</v>
      </c>
      <c r="S12" s="228">
        <v>4.8767470334726482E-4</v>
      </c>
      <c r="T12" s="228">
        <v>1.260974387696133E-3</v>
      </c>
      <c r="U12" s="228">
        <v>1.602931410512811E-2</v>
      </c>
      <c r="V12" s="228">
        <v>3.018332556010777E-2</v>
      </c>
      <c r="W12" s="228">
        <v>2.9553879745405961E-2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0.53207314833190023</v>
      </c>
      <c r="C15" s="228">
        <v>0.50850752081358275</v>
      </c>
      <c r="D15" s="228">
        <v>0.62026353190660277</v>
      </c>
      <c r="E15" s="228">
        <v>0.45625239964248249</v>
      </c>
      <c r="F15" s="228">
        <v>0.44846982907063809</v>
      </c>
      <c r="G15" s="228">
        <v>0.46849372272732259</v>
      </c>
      <c r="H15" s="228">
        <v>0.61138022461282027</v>
      </c>
      <c r="I15" s="228">
        <v>0.79133826717782152</v>
      </c>
      <c r="J15" s="228">
        <v>0.74819251708755052</v>
      </c>
      <c r="K15" s="228">
        <v>0.6260132726743648</v>
      </c>
      <c r="L15" s="228">
        <v>0.85062750537737519</v>
      </c>
      <c r="M15" s="228">
        <v>0.60034341596326157</v>
      </c>
      <c r="N15" s="228">
        <v>0.54325880567513651</v>
      </c>
      <c r="O15" s="228">
        <v>0.49575659414356937</v>
      </c>
      <c r="P15" s="228">
        <v>0.54957469864067165</v>
      </c>
      <c r="Q15" s="228">
        <v>0.65149935230764255</v>
      </c>
      <c r="R15" s="228">
        <v>0.69986325443016417</v>
      </c>
      <c r="S15" s="228">
        <v>0.63589226903766538</v>
      </c>
      <c r="T15" s="228">
        <v>0.6584527444716809</v>
      </c>
      <c r="U15" s="228">
        <v>0.52029956031279156</v>
      </c>
      <c r="V15" s="228">
        <v>0.48166915413031541</v>
      </c>
      <c r="W15" s="228">
        <v>0.52124178374911212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6.7556112707374458</v>
      </c>
      <c r="C16" s="263">
        <f t="shared" si="0"/>
        <v>7.8843638689521747</v>
      </c>
      <c r="D16" s="263">
        <f t="shared" si="0"/>
        <v>6.8643176913590178</v>
      </c>
      <c r="E16" s="263">
        <f t="shared" si="0"/>
        <v>6.7352097707698615</v>
      </c>
      <c r="F16" s="263">
        <f t="shared" si="0"/>
        <v>5.2663949432098995</v>
      </c>
      <c r="G16" s="263">
        <f t="shared" si="0"/>
        <v>5.2252726788325363</v>
      </c>
      <c r="H16" s="263">
        <f t="shared" si="0"/>
        <v>4.9565618289094697</v>
      </c>
      <c r="I16" s="263">
        <f t="shared" si="0"/>
        <v>6.3043836040038865</v>
      </c>
      <c r="J16" s="263">
        <f t="shared" si="0"/>
        <v>5.3778880419255817</v>
      </c>
      <c r="K16" s="263">
        <f t="shared" si="0"/>
        <v>4.664461127613893</v>
      </c>
      <c r="L16" s="263">
        <f t="shared" si="0"/>
        <v>5.3670339932990174</v>
      </c>
      <c r="M16" s="263">
        <f t="shared" si="0"/>
        <v>4.3700820781577185</v>
      </c>
      <c r="N16" s="263">
        <f t="shared" si="0"/>
        <v>4.2602771849319385</v>
      </c>
      <c r="O16" s="263">
        <f t="shared" si="0"/>
        <v>4.1587713169413867</v>
      </c>
      <c r="P16" s="263">
        <f t="shared" si="0"/>
        <v>3.9004809452698428</v>
      </c>
      <c r="Q16" s="263">
        <f t="shared" si="0"/>
        <v>4.3743805103912248</v>
      </c>
      <c r="R16" s="263">
        <f t="shared" si="0"/>
        <v>4.817883760100937</v>
      </c>
      <c r="S16" s="263">
        <f t="shared" si="0"/>
        <v>4.4342566946113378</v>
      </c>
      <c r="T16" s="263">
        <f t="shared" si="0"/>
        <v>4.2817297613869831</v>
      </c>
      <c r="U16" s="263">
        <f t="shared" si="0"/>
        <v>3.5921118860569119</v>
      </c>
      <c r="V16" s="263">
        <f t="shared" si="0"/>
        <v>3.4208323730808576</v>
      </c>
      <c r="W16" s="263">
        <f t="shared" si="0"/>
        <v>3.2728926814825634</v>
      </c>
      <c r="DA16" s="70"/>
    </row>
    <row r="17" spans="1:105" ht="12" customHeight="1" x14ac:dyDescent="0.25">
      <c r="A17" s="60" t="s">
        <v>2406</v>
      </c>
      <c r="B17" s="331">
        <v>5.1420298144433856</v>
      </c>
      <c r="C17" s="331">
        <v>6.3782273546804031</v>
      </c>
      <c r="D17" s="331">
        <v>5.1038994471315444</v>
      </c>
      <c r="E17" s="331">
        <v>5.430581082075248</v>
      </c>
      <c r="F17" s="331">
        <v>3.9685757640386168</v>
      </c>
      <c r="G17" s="331">
        <v>3.5871242527318352</v>
      </c>
      <c r="H17" s="331">
        <v>2.8651723444833692</v>
      </c>
      <c r="I17" s="331">
        <v>3.5221897908669049</v>
      </c>
      <c r="J17" s="331">
        <v>2.5080946276145859</v>
      </c>
      <c r="K17" s="331">
        <v>2.3057173175215349</v>
      </c>
      <c r="L17" s="331">
        <v>1.877507266368549</v>
      </c>
      <c r="M17" s="331">
        <v>2.0037642988782158</v>
      </c>
      <c r="N17" s="331">
        <v>2.0436248872319078</v>
      </c>
      <c r="O17" s="331">
        <v>2.0555660289848579</v>
      </c>
      <c r="P17" s="331">
        <v>1.5162840941415749</v>
      </c>
      <c r="Q17" s="331">
        <v>1.516438049947507</v>
      </c>
      <c r="R17" s="331">
        <v>1.813981154850939</v>
      </c>
      <c r="S17" s="331">
        <v>1.618251811461791</v>
      </c>
      <c r="T17" s="331">
        <v>1.8992266573236281</v>
      </c>
      <c r="U17" s="331">
        <v>1.235708447570385</v>
      </c>
      <c r="V17" s="331">
        <v>1.143733013047038</v>
      </c>
      <c r="W17" s="331">
        <v>0.81952064340037944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0.42511300732232898</v>
      </c>
      <c r="C19" s="232">
        <v>0.43159901423228342</v>
      </c>
      <c r="D19" s="232">
        <v>0.42290318435847452</v>
      </c>
      <c r="E19" s="232">
        <v>0.43124801719203149</v>
      </c>
      <c r="F19" s="232">
        <v>0.42413548594513989</v>
      </c>
      <c r="G19" s="232">
        <v>0.41422360089238919</v>
      </c>
      <c r="H19" s="232">
        <v>0.39527859764864509</v>
      </c>
      <c r="I19" s="232">
        <v>0.4883929125387283</v>
      </c>
      <c r="J19" s="232">
        <v>0.16968834508868519</v>
      </c>
      <c r="K19" s="232">
        <v>0.34539350495112853</v>
      </c>
      <c r="L19" s="232">
        <v>0.37091241854483148</v>
      </c>
      <c r="M19" s="232">
        <v>0.36627330037545569</v>
      </c>
      <c r="N19" s="232">
        <v>0.36991014481947798</v>
      </c>
      <c r="O19" s="232">
        <v>0.36895115461610251</v>
      </c>
      <c r="P19" s="232">
        <v>0.38569993818099141</v>
      </c>
      <c r="Q19" s="232">
        <v>0.56270237895164177</v>
      </c>
      <c r="R19" s="232">
        <v>0.56158969570949901</v>
      </c>
      <c r="S19" s="232">
        <v>0.37344355465504908</v>
      </c>
      <c r="T19" s="232">
        <v>1.124104534751966</v>
      </c>
      <c r="U19" s="232">
        <v>0.19286191691586629</v>
      </c>
      <c r="V19" s="232">
        <v>0.1907634636118056</v>
      </c>
      <c r="W19" s="232">
        <v>0.19402370636713909</v>
      </c>
      <c r="DA19" s="71" t="s">
        <v>2459</v>
      </c>
    </row>
    <row r="20" spans="1:105" ht="12" customHeight="1" x14ac:dyDescent="0.25">
      <c r="A20" s="59" t="s">
        <v>160</v>
      </c>
      <c r="B20" s="232">
        <v>2.3520904915868619</v>
      </c>
      <c r="C20" s="232">
        <v>2.9770652114866731</v>
      </c>
      <c r="D20" s="232">
        <v>1.980509749968999</v>
      </c>
      <c r="E20" s="232">
        <v>2.3739327861287278</v>
      </c>
      <c r="F20" s="232">
        <v>1.6300447527358759</v>
      </c>
      <c r="G20" s="232">
        <v>1.9593968145615761</v>
      </c>
      <c r="H20" s="232">
        <v>1.3208794070731911</v>
      </c>
      <c r="I20" s="232">
        <v>1.613862098179891</v>
      </c>
      <c r="J20" s="232">
        <v>1.2654508764360519</v>
      </c>
      <c r="K20" s="232">
        <v>1.1422215611104749</v>
      </c>
      <c r="L20" s="232">
        <v>0.92089621557284262</v>
      </c>
      <c r="M20" s="232">
        <v>1.058873982454849</v>
      </c>
      <c r="N20" s="232">
        <v>1.234850546969708</v>
      </c>
      <c r="O20" s="232">
        <v>1.399904778766808</v>
      </c>
      <c r="P20" s="232">
        <v>0.98068279452502216</v>
      </c>
      <c r="Q20" s="232">
        <v>0.95331527365446889</v>
      </c>
      <c r="R20" s="232">
        <v>1.106737455455385</v>
      </c>
      <c r="S20" s="232">
        <v>1.0974576745626501</v>
      </c>
      <c r="T20" s="232">
        <v>0.62487241186674114</v>
      </c>
      <c r="U20" s="232">
        <v>0.82002280168714503</v>
      </c>
      <c r="V20" s="232">
        <v>0.80974483188227697</v>
      </c>
      <c r="W20" s="232">
        <v>0.48587410877100512</v>
      </c>
      <c r="DA20" s="71" t="s">
        <v>2460</v>
      </c>
    </row>
    <row r="21" spans="1:105" ht="12" customHeight="1" x14ac:dyDescent="0.25">
      <c r="A21" s="59" t="s">
        <v>70</v>
      </c>
      <c r="B21" s="232">
        <v>2.3589960580885641</v>
      </c>
      <c r="C21" s="232">
        <v>2.965219390047416</v>
      </c>
      <c r="D21" s="232">
        <v>2.681981167820422</v>
      </c>
      <c r="E21" s="232">
        <v>2.6209450937653092</v>
      </c>
      <c r="F21" s="232">
        <v>1.9052690488949171</v>
      </c>
      <c r="G21" s="232">
        <v>1.204009459812686</v>
      </c>
      <c r="H21" s="232">
        <v>1.148942672037897</v>
      </c>
      <c r="I21" s="232">
        <v>1.419594840890928</v>
      </c>
      <c r="J21" s="232">
        <v>1.0718465827356349</v>
      </c>
      <c r="K21" s="232">
        <v>0.81810215310748224</v>
      </c>
      <c r="L21" s="232">
        <v>0.58569336139153982</v>
      </c>
      <c r="M21" s="232">
        <v>0.57860951702093022</v>
      </c>
      <c r="N21" s="232">
        <v>0.43886320804992618</v>
      </c>
      <c r="O21" s="232">
        <v>0.28670661329421548</v>
      </c>
      <c r="P21" s="232">
        <v>0.149867606519346</v>
      </c>
      <c r="Q21" s="232">
        <v>0</v>
      </c>
      <c r="R21" s="232">
        <v>0.1455520536374191</v>
      </c>
      <c r="S21" s="232">
        <v>0.14518288898364329</v>
      </c>
      <c r="T21" s="232">
        <v>0.14567005458369731</v>
      </c>
      <c r="U21" s="232">
        <v>0.14995706806953879</v>
      </c>
      <c r="V21" s="232">
        <v>0</v>
      </c>
      <c r="W21" s="232">
        <v>0</v>
      </c>
      <c r="DA21" s="71" t="s">
        <v>2461</v>
      </c>
    </row>
    <row r="22" spans="1:105" ht="12" customHeight="1" x14ac:dyDescent="0.25">
      <c r="A22" s="59" t="s">
        <v>162</v>
      </c>
      <c r="B22" s="232">
        <v>5.8302574456309984E-3</v>
      </c>
      <c r="C22" s="232">
        <v>4.343738914031065E-3</v>
      </c>
      <c r="D22" s="232">
        <v>1.850534498364749E-2</v>
      </c>
      <c r="E22" s="232">
        <v>4.4551849891794346E-3</v>
      </c>
      <c r="F22" s="232">
        <v>9.1264764626829351E-3</v>
      </c>
      <c r="G22" s="232">
        <v>9.4943774651839799E-3</v>
      </c>
      <c r="H22" s="232">
        <v>7.166772363544199E-5</v>
      </c>
      <c r="I22" s="232">
        <v>3.3993925735696889E-4</v>
      </c>
      <c r="J22" s="232">
        <v>1.1088233542138771E-3</v>
      </c>
      <c r="K22" s="232">
        <v>9.8352449225762094E-8</v>
      </c>
      <c r="L22" s="232">
        <v>5.27085933551482E-6</v>
      </c>
      <c r="M22" s="232">
        <v>7.499026981054632E-6</v>
      </c>
      <c r="N22" s="232">
        <v>9.8739279603692829E-7</v>
      </c>
      <c r="O22" s="232">
        <v>3.4823077319717868E-6</v>
      </c>
      <c r="P22" s="232">
        <v>3.3754916215173963E-5</v>
      </c>
      <c r="Q22" s="232">
        <v>4.2039734139677942E-4</v>
      </c>
      <c r="R22" s="232">
        <v>1.0195004863599641E-4</v>
      </c>
      <c r="S22" s="232">
        <v>2.1676932604483882E-3</v>
      </c>
      <c r="T22" s="232">
        <v>4.5796561212232334E-3</v>
      </c>
      <c r="U22" s="232">
        <v>7.2866660897834487E-2</v>
      </c>
      <c r="V22" s="232">
        <v>0.1432247175529559</v>
      </c>
      <c r="W22" s="232">
        <v>0.13962282826223529</v>
      </c>
      <c r="DA22" s="71" t="s">
        <v>2462</v>
      </c>
    </row>
    <row r="23" spans="1:105" ht="12" customHeight="1" x14ac:dyDescent="0.25">
      <c r="A23" s="60" t="s">
        <v>2413</v>
      </c>
      <c r="B23" s="331">
        <v>1.61358145629406</v>
      </c>
      <c r="C23" s="331">
        <v>1.5061365142717711</v>
      </c>
      <c r="D23" s="331">
        <v>1.760418244227473</v>
      </c>
      <c r="E23" s="331">
        <v>1.304628688694613</v>
      </c>
      <c r="F23" s="331">
        <v>1.297819179171283</v>
      </c>
      <c r="G23" s="331">
        <v>1.6381484261007011</v>
      </c>
      <c r="H23" s="331">
        <v>2.091389484426101</v>
      </c>
      <c r="I23" s="331">
        <v>2.7821938131369821</v>
      </c>
      <c r="J23" s="331">
        <v>2.8697934143109962</v>
      </c>
      <c r="K23" s="331">
        <v>2.3587438100923581</v>
      </c>
      <c r="L23" s="331">
        <v>3.4895267269304688</v>
      </c>
      <c r="M23" s="331">
        <v>2.3663177792795032</v>
      </c>
      <c r="N23" s="331">
        <v>2.2166522977000311</v>
      </c>
      <c r="O23" s="331">
        <v>2.1032052879565288</v>
      </c>
      <c r="P23" s="331">
        <v>2.3841968511282681</v>
      </c>
      <c r="Q23" s="331">
        <v>2.8579424604437178</v>
      </c>
      <c r="R23" s="331">
        <v>3.0039026052499982</v>
      </c>
      <c r="S23" s="331">
        <v>2.8160048831495468</v>
      </c>
      <c r="T23" s="331">
        <v>2.3825031040633551</v>
      </c>
      <c r="U23" s="331">
        <v>2.3564034384865269</v>
      </c>
      <c r="V23" s="331">
        <v>2.2770993600338199</v>
      </c>
      <c r="W23" s="331">
        <v>2.453372038082184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1.2192245382084255</v>
      </c>
      <c r="C24" s="263">
        <f t="shared" si="1"/>
        <v>1.2999994061480837</v>
      </c>
      <c r="D24" s="263">
        <f t="shared" si="1"/>
        <v>1.465289614942116</v>
      </c>
      <c r="E24" s="263">
        <f t="shared" si="1"/>
        <v>1.138241647494262</v>
      </c>
      <c r="F24" s="263">
        <f t="shared" si="1"/>
        <v>1.047106254082719</v>
      </c>
      <c r="G24" s="263">
        <f t="shared" si="1"/>
        <v>1.0737130313151453</v>
      </c>
      <c r="H24" s="263">
        <f t="shared" si="1"/>
        <v>0.71078833530015006</v>
      </c>
      <c r="I24" s="263">
        <f t="shared" si="1"/>
        <v>0.93118752055676879</v>
      </c>
      <c r="J24" s="263">
        <f t="shared" si="1"/>
        <v>0.8834328258252554</v>
      </c>
      <c r="K24" s="263">
        <f t="shared" si="1"/>
        <v>0.58039922558938462</v>
      </c>
      <c r="L24" s="263">
        <f t="shared" si="1"/>
        <v>0.70326720358657147</v>
      </c>
      <c r="M24" s="263">
        <f t="shared" si="1"/>
        <v>0.56931013892579796</v>
      </c>
      <c r="N24" s="263">
        <f t="shared" si="1"/>
        <v>0.53412295297047019</v>
      </c>
      <c r="O24" s="263">
        <f t="shared" si="1"/>
        <v>0.5281020221142313</v>
      </c>
      <c r="P24" s="263">
        <f t="shared" si="1"/>
        <v>0.53072015518694637</v>
      </c>
      <c r="Q24" s="263">
        <f t="shared" si="1"/>
        <v>0.67004237388652022</v>
      </c>
      <c r="R24" s="263">
        <f t="shared" si="1"/>
        <v>0.68061665413872541</v>
      </c>
      <c r="S24" s="263">
        <f t="shared" si="1"/>
        <v>0.7763243819053367</v>
      </c>
      <c r="T24" s="263">
        <f t="shared" si="1"/>
        <v>0.80195730340403582</v>
      </c>
      <c r="U24" s="263">
        <f t="shared" si="1"/>
        <v>1.039409191632984</v>
      </c>
      <c r="V24" s="263">
        <f t="shared" si="1"/>
        <v>1.1086300529341573</v>
      </c>
      <c r="W24" s="263">
        <f t="shared" si="1"/>
        <v>1.0566200358301465</v>
      </c>
      <c r="DA24" s="70"/>
    </row>
    <row r="25" spans="1:105" ht="12" customHeight="1" x14ac:dyDescent="0.25">
      <c r="A25" s="60" t="s">
        <v>2416</v>
      </c>
      <c r="B25" s="264">
        <v>0.46336225379546048</v>
      </c>
      <c r="C25" s="264">
        <v>0.46833863018869237</v>
      </c>
      <c r="D25" s="264">
        <v>0.68016860990855521</v>
      </c>
      <c r="E25" s="264">
        <v>0.42488354993415678</v>
      </c>
      <c r="F25" s="264">
        <v>0.45255547178441019</v>
      </c>
      <c r="G25" s="264">
        <v>0.45104665989638593</v>
      </c>
      <c r="H25" s="264">
        <v>8.5860526898154613E-2</v>
      </c>
      <c r="I25" s="264">
        <v>0.16264720580186781</v>
      </c>
      <c r="J25" s="264">
        <v>0.2122859108188043</v>
      </c>
      <c r="K25" s="264">
        <v>8.6103983569250711E-3</v>
      </c>
      <c r="L25" s="264">
        <v>3.4429651507527061E-2</v>
      </c>
      <c r="M25" s="264">
        <v>3.4423895830561602E-2</v>
      </c>
      <c r="N25" s="264">
        <v>1.721887792821317E-2</v>
      </c>
      <c r="O25" s="264">
        <v>2.5823356934804729E-2</v>
      </c>
      <c r="P25" s="264">
        <v>5.1583926002069923E-2</v>
      </c>
      <c r="Q25" s="264">
        <v>0.1281376505872609</v>
      </c>
      <c r="R25" s="264">
        <v>8.5857887522252499E-2</v>
      </c>
      <c r="S25" s="264">
        <v>0.22430436208665461</v>
      </c>
      <c r="T25" s="264">
        <v>0.28150291878445088</v>
      </c>
      <c r="U25" s="264">
        <v>0.58553357213693069</v>
      </c>
      <c r="V25" s="264">
        <v>0.67492396016636913</v>
      </c>
      <c r="W25" s="264">
        <v>0.63891336541258736</v>
      </c>
      <c r="DA25" s="72" t="s">
        <v>2464</v>
      </c>
    </row>
    <row r="26" spans="1:105" ht="12" customHeight="1" x14ac:dyDescent="0.25">
      <c r="A26" s="60" t="s">
        <v>2418</v>
      </c>
      <c r="B26" s="264">
        <v>0.7558622844129651</v>
      </c>
      <c r="C26" s="264">
        <v>0.83166077595939136</v>
      </c>
      <c r="D26" s="264">
        <v>0.78512100503356075</v>
      </c>
      <c r="E26" s="264">
        <v>0.71335809756010538</v>
      </c>
      <c r="F26" s="264">
        <v>0.59455078229830882</v>
      </c>
      <c r="G26" s="264">
        <v>0.62266637141875925</v>
      </c>
      <c r="H26" s="264">
        <v>0.62492780840199547</v>
      </c>
      <c r="I26" s="264">
        <v>0.76854031475490103</v>
      </c>
      <c r="J26" s="264">
        <v>0.67114691500645107</v>
      </c>
      <c r="K26" s="264">
        <v>0.5717888272324595</v>
      </c>
      <c r="L26" s="264">
        <v>0.66883755207904438</v>
      </c>
      <c r="M26" s="264">
        <v>0.53488624309523636</v>
      </c>
      <c r="N26" s="264">
        <v>0.51690407504225699</v>
      </c>
      <c r="O26" s="264">
        <v>0.50227866517942654</v>
      </c>
      <c r="P26" s="264">
        <v>0.47913622918487642</v>
      </c>
      <c r="Q26" s="264">
        <v>0.54190472329925932</v>
      </c>
      <c r="R26" s="264">
        <v>0.59475876661647287</v>
      </c>
      <c r="S26" s="264">
        <v>0.5520200198186821</v>
      </c>
      <c r="T26" s="264">
        <v>0.52045438461958493</v>
      </c>
      <c r="U26" s="264">
        <v>0.45387561949605332</v>
      </c>
      <c r="V26" s="264">
        <v>0.4337060927677881</v>
      </c>
      <c r="W26" s="264">
        <v>0.41770667041755921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8.2721770662091192</v>
      </c>
      <c r="C27" s="263">
        <f t="shared" si="2"/>
        <v>9.6543231048393956</v>
      </c>
      <c r="D27" s="263">
        <f t="shared" si="2"/>
        <v>8.4052869690110406</v>
      </c>
      <c r="E27" s="263">
        <f t="shared" si="2"/>
        <v>8.2471956376773807</v>
      </c>
      <c r="F27" s="263">
        <f t="shared" si="2"/>
        <v>6.448646869236609</v>
      </c>
      <c r="G27" s="263">
        <f t="shared" si="2"/>
        <v>6.3982930761214742</v>
      </c>
      <c r="H27" s="263">
        <f t="shared" si="2"/>
        <v>6.0692593823381271</v>
      </c>
      <c r="I27" s="263">
        <f t="shared" si="2"/>
        <v>7.7196533926578201</v>
      </c>
      <c r="J27" s="263">
        <f t="shared" si="2"/>
        <v>6.5851690309292854</v>
      </c>
      <c r="K27" s="263">
        <f t="shared" si="2"/>
        <v>5.7115850542210946</v>
      </c>
      <c r="L27" s="263">
        <f t="shared" si="2"/>
        <v>6.5718783591416567</v>
      </c>
      <c r="M27" s="263">
        <f t="shared" si="2"/>
        <v>5.3511209120298595</v>
      </c>
      <c r="N27" s="263">
        <f t="shared" si="2"/>
        <v>5.2166659407329856</v>
      </c>
      <c r="O27" s="263">
        <f t="shared" si="2"/>
        <v>5.0923730411527206</v>
      </c>
      <c r="P27" s="263">
        <f t="shared" si="2"/>
        <v>4.776099116656952</v>
      </c>
      <c r="Q27" s="263">
        <f t="shared" si="2"/>
        <v>5.3563842984382362</v>
      </c>
      <c r="R27" s="263">
        <f t="shared" si="2"/>
        <v>5.8994495021644138</v>
      </c>
      <c r="S27" s="263">
        <f t="shared" si="2"/>
        <v>5.4297020750342906</v>
      </c>
      <c r="T27" s="263">
        <f t="shared" si="2"/>
        <v>5.2429344016983492</v>
      </c>
      <c r="U27" s="263">
        <f t="shared" si="2"/>
        <v>4.3985043502737708</v>
      </c>
      <c r="V27" s="263">
        <f t="shared" si="2"/>
        <v>4.1887743343847266</v>
      </c>
      <c r="W27" s="263">
        <f t="shared" si="2"/>
        <v>4.0076236916113039</v>
      </c>
      <c r="DA27" s="70"/>
    </row>
    <row r="28" spans="1:105" ht="12" customHeight="1" x14ac:dyDescent="0.25">
      <c r="A28" s="60" t="s">
        <v>2421</v>
      </c>
      <c r="B28" s="331">
        <v>6.2963630380939426</v>
      </c>
      <c r="C28" s="331">
        <v>7.8100743118535538</v>
      </c>
      <c r="D28" s="331">
        <v>6.2496727924059714</v>
      </c>
      <c r="E28" s="331">
        <v>6.6496911209084661</v>
      </c>
      <c r="F28" s="331">
        <v>4.8594805273942221</v>
      </c>
      <c r="G28" s="331">
        <v>4.3923970441614317</v>
      </c>
      <c r="H28" s="331">
        <v>3.5083742993673912</v>
      </c>
      <c r="I28" s="331">
        <v>4.3128854582043727</v>
      </c>
      <c r="J28" s="331">
        <v>3.0711362787117382</v>
      </c>
      <c r="K28" s="331">
        <v>2.8233273275773909</v>
      </c>
      <c r="L28" s="331">
        <v>2.2989884894308772</v>
      </c>
      <c r="M28" s="331">
        <v>2.4535889374018969</v>
      </c>
      <c r="N28" s="331">
        <v>2.5023978211002951</v>
      </c>
      <c r="O28" s="331">
        <v>2.517019627328398</v>
      </c>
      <c r="P28" s="331">
        <v>1.8566744009896841</v>
      </c>
      <c r="Q28" s="331">
        <v>1.85686291830307</v>
      </c>
      <c r="R28" s="331">
        <v>2.2212014141031902</v>
      </c>
      <c r="S28" s="331">
        <v>1.981532830361376</v>
      </c>
      <c r="T28" s="331">
        <v>2.325583662028933</v>
      </c>
      <c r="U28" s="331">
        <v>1.5131123847800629</v>
      </c>
      <c r="V28" s="331">
        <v>1.400489403731068</v>
      </c>
      <c r="W28" s="331">
        <v>1.00349466538822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0.52054653957836206</v>
      </c>
      <c r="C30" s="232">
        <v>0.52848858885585726</v>
      </c>
      <c r="D30" s="232">
        <v>0.5178406339083359</v>
      </c>
      <c r="E30" s="232">
        <v>0.52805879656167121</v>
      </c>
      <c r="F30" s="232">
        <v>0.51934957462670184</v>
      </c>
      <c r="G30" s="232">
        <v>0.50721257252129304</v>
      </c>
      <c r="H30" s="232">
        <v>0.48401460936568791</v>
      </c>
      <c r="I30" s="232">
        <v>0.59803213780252418</v>
      </c>
      <c r="J30" s="232">
        <v>0.20778164704736971</v>
      </c>
      <c r="K30" s="232">
        <v>0.42293082238913698</v>
      </c>
      <c r="L30" s="232">
        <v>0.45417847168754871</v>
      </c>
      <c r="M30" s="232">
        <v>0.44849791882708862</v>
      </c>
      <c r="N30" s="232">
        <v>0.45295119773813619</v>
      </c>
      <c r="O30" s="232">
        <v>0.45177692401971742</v>
      </c>
      <c r="P30" s="232">
        <v>0.47228563858896921</v>
      </c>
      <c r="Q30" s="232">
        <v>0.68902332116527587</v>
      </c>
      <c r="R30" s="232">
        <v>0.68766085188918247</v>
      </c>
      <c r="S30" s="232">
        <v>0.45727782202659051</v>
      </c>
      <c r="T30" s="232">
        <v>1.3764545323493469</v>
      </c>
      <c r="U30" s="232">
        <v>0.23615744928473431</v>
      </c>
      <c r="V30" s="232">
        <v>0.23358791462670081</v>
      </c>
      <c r="W30" s="232">
        <v>0.23758004861282339</v>
      </c>
      <c r="DA30" s="71" t="s">
        <v>2468</v>
      </c>
    </row>
    <row r="31" spans="1:105" ht="12" customHeight="1" x14ac:dyDescent="0.25">
      <c r="A31" s="59" t="s">
        <v>160</v>
      </c>
      <c r="B31" s="232">
        <v>2.8801108060247289</v>
      </c>
      <c r="C31" s="232">
        <v>3.6453859732489859</v>
      </c>
      <c r="D31" s="232">
        <v>2.4251139795538772</v>
      </c>
      <c r="E31" s="232">
        <v>2.906856472810686</v>
      </c>
      <c r="F31" s="232">
        <v>1.995973166615358</v>
      </c>
      <c r="G31" s="232">
        <v>2.399261405585603</v>
      </c>
      <c r="H31" s="232">
        <v>1.617403355599826</v>
      </c>
      <c r="I31" s="232">
        <v>1.976157671240683</v>
      </c>
      <c r="J31" s="232">
        <v>1.5495316854318999</v>
      </c>
      <c r="K31" s="232">
        <v>1.3986386462577249</v>
      </c>
      <c r="L31" s="232">
        <v>1.1276280190687871</v>
      </c>
      <c r="M31" s="232">
        <v>1.296580386679407</v>
      </c>
      <c r="N31" s="232">
        <v>1.512061894248621</v>
      </c>
      <c r="O31" s="232">
        <v>1.7141691168573161</v>
      </c>
      <c r="P31" s="232">
        <v>1.2008360749285989</v>
      </c>
      <c r="Q31" s="232">
        <v>1.167324824883023</v>
      </c>
      <c r="R31" s="232">
        <v>1.3551887209657769</v>
      </c>
      <c r="S31" s="232">
        <v>1.343825723954265</v>
      </c>
      <c r="T31" s="232">
        <v>0.76514989208172401</v>
      </c>
      <c r="U31" s="232">
        <v>1.0041095530863</v>
      </c>
      <c r="V31" s="232">
        <v>0.99152428393748238</v>
      </c>
      <c r="W31" s="232">
        <v>0.59494788829102674</v>
      </c>
      <c r="DA31" s="71" t="s">
        <v>2469</v>
      </c>
    </row>
    <row r="32" spans="1:105" ht="12" customHeight="1" x14ac:dyDescent="0.25">
      <c r="A32" s="59" t="s">
        <v>70</v>
      </c>
      <c r="B32" s="232">
        <v>2.8885666017411</v>
      </c>
      <c r="C32" s="232">
        <v>3.630880885772346</v>
      </c>
      <c r="D32" s="232">
        <v>3.284058572841333</v>
      </c>
      <c r="E32" s="232">
        <v>3.2093205229779289</v>
      </c>
      <c r="F32" s="232">
        <v>2.3329825088509191</v>
      </c>
      <c r="G32" s="232">
        <v>1.4742972977298201</v>
      </c>
      <c r="H32" s="232">
        <v>1.406868578005589</v>
      </c>
      <c r="I32" s="232">
        <v>1.7382793970093</v>
      </c>
      <c r="J32" s="232">
        <v>1.312465203349757</v>
      </c>
      <c r="K32" s="232">
        <v>1.001757738498958</v>
      </c>
      <c r="L32" s="232">
        <v>0.71717554456106913</v>
      </c>
      <c r="M32" s="232">
        <v>0.70850144941338378</v>
      </c>
      <c r="N32" s="232">
        <v>0.53738352006113421</v>
      </c>
      <c r="O32" s="232">
        <v>0.35106932240108019</v>
      </c>
      <c r="P32" s="232">
        <v>0.18351135492164819</v>
      </c>
      <c r="Q32" s="232">
        <v>0</v>
      </c>
      <c r="R32" s="232">
        <v>0.1782270044539826</v>
      </c>
      <c r="S32" s="232">
        <v>0.1777749661024203</v>
      </c>
      <c r="T32" s="232">
        <v>0.178371495408609</v>
      </c>
      <c r="U32" s="232">
        <v>0.1836208996769863</v>
      </c>
      <c r="V32" s="232">
        <v>0</v>
      </c>
      <c r="W32" s="232">
        <v>0</v>
      </c>
      <c r="DA32" s="71" t="s">
        <v>2470</v>
      </c>
    </row>
    <row r="33" spans="1:105" ht="12" customHeight="1" x14ac:dyDescent="0.25">
      <c r="A33" s="59" t="s">
        <v>162</v>
      </c>
      <c r="B33" s="232">
        <v>7.1390907497522436E-3</v>
      </c>
      <c r="C33" s="232">
        <v>5.3188639763645683E-3</v>
      </c>
      <c r="D33" s="232">
        <v>2.2659606102425501E-2</v>
      </c>
      <c r="E33" s="232">
        <v>5.4553285581788978E-3</v>
      </c>
      <c r="F33" s="232">
        <v>1.117527730124441E-2</v>
      </c>
      <c r="G33" s="232">
        <v>1.1625768324715071E-2</v>
      </c>
      <c r="H33" s="232">
        <v>8.7756396288296278E-5</v>
      </c>
      <c r="I33" s="232">
        <v>4.1625215186567611E-4</v>
      </c>
      <c r="J33" s="232">
        <v>1.35774288271087E-3</v>
      </c>
      <c r="K33" s="232">
        <v>1.204315704805251E-7</v>
      </c>
      <c r="L33" s="232">
        <v>6.4541134720589623E-6</v>
      </c>
      <c r="M33" s="232">
        <v>9.1824820176179106E-6</v>
      </c>
      <c r="N33" s="232">
        <v>1.209052403310524E-6</v>
      </c>
      <c r="O33" s="232">
        <v>4.2640502840470858E-6</v>
      </c>
      <c r="P33" s="232">
        <v>4.1332550467559952E-5</v>
      </c>
      <c r="Q33" s="232">
        <v>5.1477225477156662E-4</v>
      </c>
      <c r="R33" s="232">
        <v>1.248367942481588E-4</v>
      </c>
      <c r="S33" s="232">
        <v>2.654318278100067E-3</v>
      </c>
      <c r="T33" s="232">
        <v>5.6077421892529403E-3</v>
      </c>
      <c r="U33" s="232">
        <v>8.922448273204224E-2</v>
      </c>
      <c r="V33" s="232">
        <v>0.1753772051668849</v>
      </c>
      <c r="W33" s="232">
        <v>0.17096672848436981</v>
      </c>
      <c r="DA33" s="71" t="s">
        <v>2471</v>
      </c>
    </row>
    <row r="34" spans="1:105" ht="12" customHeight="1" x14ac:dyDescent="0.25">
      <c r="A34" s="60" t="s">
        <v>2428</v>
      </c>
      <c r="B34" s="331">
        <v>1.975814028115177</v>
      </c>
      <c r="C34" s="331">
        <v>1.8442487929858411</v>
      </c>
      <c r="D34" s="331">
        <v>2.15561417660507</v>
      </c>
      <c r="E34" s="331">
        <v>1.5975045167689139</v>
      </c>
      <c r="F34" s="331">
        <v>1.5891663418423869</v>
      </c>
      <c r="G34" s="331">
        <v>2.005896031960043</v>
      </c>
      <c r="H34" s="331">
        <v>2.5608850829707359</v>
      </c>
      <c r="I34" s="331">
        <v>3.4067679344534469</v>
      </c>
      <c r="J34" s="331">
        <v>3.5140327522175472</v>
      </c>
      <c r="K34" s="331">
        <v>2.8882577266437042</v>
      </c>
      <c r="L34" s="331">
        <v>4.27288986971078</v>
      </c>
      <c r="M34" s="331">
        <v>2.8975319746279631</v>
      </c>
      <c r="N34" s="331">
        <v>2.714268119632691</v>
      </c>
      <c r="O34" s="331">
        <v>2.575353413824323</v>
      </c>
      <c r="P34" s="331">
        <v>2.9194247156672679</v>
      </c>
      <c r="Q34" s="331">
        <v>3.4995213801351661</v>
      </c>
      <c r="R34" s="331">
        <v>3.6782480880612232</v>
      </c>
      <c r="S34" s="331">
        <v>3.4481692446729149</v>
      </c>
      <c r="T34" s="331">
        <v>2.9173507396694158</v>
      </c>
      <c r="U34" s="331">
        <v>2.8853919654937079</v>
      </c>
      <c r="V34" s="331">
        <v>2.788284930653659</v>
      </c>
      <c r="W34" s="331">
        <v>3.004129026223084</v>
      </c>
      <c r="DA34" s="72" t="s">
        <v>2472</v>
      </c>
    </row>
    <row r="35" spans="1:105" ht="12" customHeight="1" x14ac:dyDescent="0.25">
      <c r="A35" s="57" t="s">
        <v>2430</v>
      </c>
      <c r="B35" s="263">
        <v>7.6073904807853614</v>
      </c>
      <c r="C35" s="263">
        <v>8.9786200628224719</v>
      </c>
      <c r="D35" s="263">
        <v>7.6622623747778551</v>
      </c>
      <c r="E35" s="263">
        <v>7.6595092659532247</v>
      </c>
      <c r="F35" s="263">
        <v>5.9083110973045176</v>
      </c>
      <c r="G35" s="263">
        <v>5.7763801562731754</v>
      </c>
      <c r="H35" s="263">
        <v>5.2776026676732339</v>
      </c>
      <c r="I35" s="263">
        <v>12.08449804011406</v>
      </c>
      <c r="J35" s="263">
        <v>12.3192008897364</v>
      </c>
      <c r="K35" s="263">
        <v>11.32720088553838</v>
      </c>
      <c r="L35" s="263">
        <v>19.011777034296841</v>
      </c>
      <c r="M35" s="263">
        <v>14.07467053713731</v>
      </c>
      <c r="N35" s="263">
        <v>14.43653167210922</v>
      </c>
      <c r="O35" s="263">
        <v>13.62475203064659</v>
      </c>
      <c r="P35" s="263">
        <v>17.89552928771532</v>
      </c>
      <c r="Q35" s="263">
        <v>16.275279757837041</v>
      </c>
      <c r="R35" s="263">
        <v>17.639653574014211</v>
      </c>
      <c r="S35" s="263">
        <v>16.02843711669578</v>
      </c>
      <c r="T35" s="263">
        <v>15.51573141250328</v>
      </c>
      <c r="U35" s="263">
        <v>16.673476082271261</v>
      </c>
      <c r="V35" s="263">
        <v>14.42675776628732</v>
      </c>
      <c r="W35" s="263">
        <v>16.150768705772521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0.62695910000737165</v>
      </c>
      <c r="C38" s="231">
        <v>0.60558977751746601</v>
      </c>
      <c r="D38" s="231">
        <v>0.63423976132810667</v>
      </c>
      <c r="E38" s="231">
        <v>0.60674620071862051</v>
      </c>
      <c r="F38" s="231">
        <v>0.63017972092834218</v>
      </c>
      <c r="G38" s="231">
        <v>0.66283621840061346</v>
      </c>
      <c r="H38" s="231">
        <v>0.72525395701129725</v>
      </c>
      <c r="I38" s="231">
        <v>0.41847201065911482</v>
      </c>
      <c r="J38" s="231">
        <v>0.1167704334803209</v>
      </c>
      <c r="K38" s="231">
        <v>0.21377004696516491</v>
      </c>
      <c r="L38" s="231">
        <v>0.1296933720896323</v>
      </c>
      <c r="M38" s="231">
        <v>0.14497778569455619</v>
      </c>
      <c r="N38" s="231">
        <v>0.13299554410609049</v>
      </c>
      <c r="O38" s="231">
        <v>0.13905164038565779</v>
      </c>
      <c r="P38" s="231">
        <v>8.3869744598181667E-2</v>
      </c>
      <c r="Q38" s="231">
        <v>0.17801716432674189</v>
      </c>
      <c r="R38" s="231">
        <v>0.18168310044639921</v>
      </c>
      <c r="S38" s="231">
        <v>0.1242506161887779</v>
      </c>
      <c r="T38" s="231">
        <v>0.36037081310597302</v>
      </c>
      <c r="U38" s="231">
        <v>4.189550803038615E-2</v>
      </c>
      <c r="V38" s="231">
        <v>4.8809241866537172E-2</v>
      </c>
      <c r="W38" s="231">
        <v>3.8067782627883628E-2</v>
      </c>
      <c r="DA38" s="73" t="s">
        <v>2476</v>
      </c>
    </row>
    <row r="39" spans="1:105" ht="12" customHeight="1" x14ac:dyDescent="0.25">
      <c r="A39" s="46" t="s">
        <v>160</v>
      </c>
      <c r="B39" s="231">
        <v>3.5348436257401392</v>
      </c>
      <c r="C39" s="231">
        <v>4.2566486305344764</v>
      </c>
      <c r="D39" s="231">
        <v>3.0267103202790411</v>
      </c>
      <c r="E39" s="231">
        <v>3.4035311980618461</v>
      </c>
      <c r="F39" s="231">
        <v>2.4679747086442791</v>
      </c>
      <c r="G39" s="231">
        <v>3.195031556661498</v>
      </c>
      <c r="H39" s="231">
        <v>2.4696268569823201</v>
      </c>
      <c r="I39" s="231">
        <v>1.409109841360201</v>
      </c>
      <c r="J39" s="231">
        <v>0.88737570100869945</v>
      </c>
      <c r="K39" s="231">
        <v>0.72038457173440928</v>
      </c>
      <c r="L39" s="231">
        <v>0.32812434919300021</v>
      </c>
      <c r="M39" s="231">
        <v>0.42709239772902491</v>
      </c>
      <c r="N39" s="231">
        <v>0.45241459825831892</v>
      </c>
      <c r="O39" s="231">
        <v>0.53763446573584961</v>
      </c>
      <c r="P39" s="231">
        <v>0.21730297407825641</v>
      </c>
      <c r="Q39" s="231">
        <v>0.3073272301514321</v>
      </c>
      <c r="R39" s="231">
        <v>0.36485589969079812</v>
      </c>
      <c r="S39" s="231">
        <v>0.3720854826892766</v>
      </c>
      <c r="T39" s="231">
        <v>0.2041341307994676</v>
      </c>
      <c r="U39" s="231">
        <v>0.18152158446219629</v>
      </c>
      <c r="V39" s="231">
        <v>0.21112341920138569</v>
      </c>
      <c r="W39" s="231">
        <v>9.7142193190216761E-2</v>
      </c>
      <c r="DA39" s="73" t="s">
        <v>2477</v>
      </c>
    </row>
    <row r="40" spans="1:105" ht="12" customHeight="1" x14ac:dyDescent="0.25">
      <c r="A40" s="46" t="s">
        <v>70</v>
      </c>
      <c r="B40" s="231">
        <v>3.4370099147315258</v>
      </c>
      <c r="C40" s="231">
        <v>4.1103014639050581</v>
      </c>
      <c r="D40" s="231">
        <v>3.9736259815280799</v>
      </c>
      <c r="E40" s="231">
        <v>3.642978684677483</v>
      </c>
      <c r="F40" s="231">
        <v>2.796629142293519</v>
      </c>
      <c r="G40" s="231">
        <v>1.903356077735159</v>
      </c>
      <c r="H40" s="231">
        <v>2.08259067422386</v>
      </c>
      <c r="I40" s="231">
        <v>1.2016561900796421</v>
      </c>
      <c r="J40" s="231">
        <v>0.72867229725384552</v>
      </c>
      <c r="K40" s="231">
        <v>0.50021760747557387</v>
      </c>
      <c r="L40" s="231">
        <v>0.20231843754510859</v>
      </c>
      <c r="M40" s="231">
        <v>0.22625621941333909</v>
      </c>
      <c r="N40" s="231">
        <v>0.15587941771506841</v>
      </c>
      <c r="O40" s="231">
        <v>0.10674897320441019</v>
      </c>
      <c r="P40" s="231">
        <v>3.2194543802115123E-2</v>
      </c>
      <c r="Q40" s="231">
        <v>0</v>
      </c>
      <c r="R40" s="231">
        <v>4.6519227291856202E-2</v>
      </c>
      <c r="S40" s="231">
        <v>4.772080596464881E-2</v>
      </c>
      <c r="T40" s="231">
        <v>4.6135150924027757E-2</v>
      </c>
      <c r="U40" s="231">
        <v>3.2181529087483368E-2</v>
      </c>
      <c r="V40" s="231">
        <v>0</v>
      </c>
      <c r="W40" s="231">
        <v>0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8.5778403063230934E-3</v>
      </c>
      <c r="C42" s="231">
        <v>6.0801908654731611E-3</v>
      </c>
      <c r="D42" s="231">
        <v>2.768631164262712E-2</v>
      </c>
      <c r="E42" s="231">
        <v>6.2531824952756984E-3</v>
      </c>
      <c r="F42" s="231">
        <v>1.352752543837858E-2</v>
      </c>
      <c r="G42" s="231">
        <v>1.515630347590406E-2</v>
      </c>
      <c r="H42" s="231">
        <v>1.3117945575640569E-4</v>
      </c>
      <c r="I42" s="231">
        <v>2.9057201938605972E-4</v>
      </c>
      <c r="J42" s="231">
        <v>7.6119977343945501E-4</v>
      </c>
      <c r="K42" s="231">
        <v>6.0725803949032401E-8</v>
      </c>
      <c r="L42" s="231">
        <v>1.838583007054689E-6</v>
      </c>
      <c r="M42" s="231">
        <v>2.9611235226334552E-6</v>
      </c>
      <c r="N42" s="231">
        <v>3.5414915539291612E-7</v>
      </c>
      <c r="O42" s="231">
        <v>1.309271750683896E-6</v>
      </c>
      <c r="P42" s="231">
        <v>7.322311378354245E-6</v>
      </c>
      <c r="Q42" s="231">
        <v>1.32677871591237E-4</v>
      </c>
      <c r="R42" s="231">
        <v>3.2903208299478963E-5</v>
      </c>
      <c r="S42" s="231">
        <v>7.1949340559714894E-4</v>
      </c>
      <c r="T42" s="231">
        <v>1.464640996377449E-3</v>
      </c>
      <c r="U42" s="231">
        <v>1.5790840910447621E-2</v>
      </c>
      <c r="V42" s="231">
        <v>3.6557816187746769E-2</v>
      </c>
      <c r="W42" s="231">
        <v>2.7328426247025028E-2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0.1017359436495351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9.0549694259957167</v>
      </c>
      <c r="J45" s="231">
        <v>10.58562125822009</v>
      </c>
      <c r="K45" s="231">
        <v>9.8928285986374256</v>
      </c>
      <c r="L45" s="231">
        <v>18.351639036886091</v>
      </c>
      <c r="M45" s="231">
        <v>13.276341173176871</v>
      </c>
      <c r="N45" s="231">
        <v>13.69524175788059</v>
      </c>
      <c r="O45" s="231">
        <v>12.841315642048929</v>
      </c>
      <c r="P45" s="231">
        <v>17.56215470292539</v>
      </c>
      <c r="Q45" s="231">
        <v>15.78980268548727</v>
      </c>
      <c r="R45" s="231">
        <v>17.04656244337685</v>
      </c>
      <c r="S45" s="231">
        <v>15.48366071844748</v>
      </c>
      <c r="T45" s="231">
        <v>14.90362667667743</v>
      </c>
      <c r="U45" s="231">
        <v>16.40208661978075</v>
      </c>
      <c r="V45" s="231">
        <v>14.13026728903165</v>
      </c>
      <c r="W45" s="231">
        <v>15.88649436005786</v>
      </c>
      <c r="DA45" s="73" t="s">
        <v>2483</v>
      </c>
    </row>
    <row r="46" spans="1:105" ht="12" customHeight="1" x14ac:dyDescent="0.25">
      <c r="A46" s="57" t="s">
        <v>2442</v>
      </c>
      <c r="B46" s="263">
        <v>4.0397873455603417</v>
      </c>
      <c r="C46" s="263">
        <v>4.444900543131288</v>
      </c>
      <c r="D46" s="263">
        <v>4.1961637275386643</v>
      </c>
      <c r="E46" s="263">
        <v>3.8126191434653398</v>
      </c>
      <c r="F46" s="263">
        <v>3.177640657764921</v>
      </c>
      <c r="G46" s="263">
        <v>3.327907450385724</v>
      </c>
      <c r="H46" s="263">
        <v>3.33999394378016</v>
      </c>
      <c r="I46" s="263">
        <v>4.1075464434782392</v>
      </c>
      <c r="J46" s="263">
        <v>3.5870169343885538</v>
      </c>
      <c r="K46" s="263">
        <v>3.0559869386530498</v>
      </c>
      <c r="L46" s="263">
        <v>3.574674295626401</v>
      </c>
      <c r="M46" s="263">
        <v>2.858757105269035</v>
      </c>
      <c r="N46" s="263">
        <v>2.7626494723784978</v>
      </c>
      <c r="O46" s="263">
        <v>2.6844823949810821</v>
      </c>
      <c r="P46" s="263">
        <v>2.560795154588035</v>
      </c>
      <c r="Q46" s="263">
        <v>2.896268128239706</v>
      </c>
      <c r="R46" s="263">
        <v>3.1787522523422931</v>
      </c>
      <c r="S46" s="263">
        <v>2.950330419371868</v>
      </c>
      <c r="T46" s="263">
        <v>2.7816244840956772</v>
      </c>
      <c r="U46" s="263">
        <v>2.4257871068703181</v>
      </c>
      <c r="V46" s="263">
        <v>2.317988900076513</v>
      </c>
      <c r="W46" s="263">
        <v>2.2324782650314972</v>
      </c>
      <c r="DA46" s="70" t="s">
        <v>2484</v>
      </c>
    </row>
    <row r="47" spans="1:105" ht="12" customHeight="1" x14ac:dyDescent="0.25">
      <c r="A47" s="41" t="s">
        <v>2444</v>
      </c>
      <c r="B47" s="352">
        <v>2.5181628072793671</v>
      </c>
      <c r="C47" s="352">
        <v>2.7706862446781928</v>
      </c>
      <c r="D47" s="352">
        <v>2.615638529477339</v>
      </c>
      <c r="E47" s="352">
        <v>2.3765596810304501</v>
      </c>
      <c r="F47" s="352">
        <v>1.98075191459675</v>
      </c>
      <c r="G47" s="352">
        <v>2.0744192826978769</v>
      </c>
      <c r="H47" s="352">
        <v>2.0819532827659089</v>
      </c>
      <c r="I47" s="352">
        <v>2.560399792951193</v>
      </c>
      <c r="J47" s="352">
        <v>2.2359327015530388</v>
      </c>
      <c r="K47" s="352">
        <v>1.9049202322257981</v>
      </c>
      <c r="L47" s="352">
        <v>2.2282390357196888</v>
      </c>
      <c r="M47" s="352">
        <v>1.781978901796772</v>
      </c>
      <c r="N47" s="352">
        <v>1.7220711279614529</v>
      </c>
      <c r="O47" s="352">
        <v>1.6733464278179611</v>
      </c>
      <c r="P47" s="352">
        <v>1.5962471694040039</v>
      </c>
      <c r="Q47" s="352">
        <v>1.805361039228226</v>
      </c>
      <c r="R47" s="352">
        <v>1.9814448164458021</v>
      </c>
      <c r="S47" s="352">
        <v>1.83906025137981</v>
      </c>
      <c r="T47" s="352">
        <v>1.733899020047506</v>
      </c>
      <c r="U47" s="352">
        <v>1.5120911940109489</v>
      </c>
      <c r="V47" s="352">
        <v>1.444896212736033</v>
      </c>
      <c r="W47" s="352">
        <v>1.3915939761631479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0.99999999999999989</v>
      </c>
      <c r="F51" s="234">
        <f t="shared" si="3"/>
        <v>1</v>
      </c>
      <c r="G51" s="234">
        <f t="shared" si="3"/>
        <v>0.99999999999999989</v>
      </c>
      <c r="H51" s="234">
        <f t="shared" si="3"/>
        <v>1</v>
      </c>
      <c r="I51" s="234">
        <f t="shared" si="3"/>
        <v>0.99999999999999967</v>
      </c>
      <c r="J51" s="234">
        <f t="shared" si="3"/>
        <v>1.0000000000000002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1.0000000000000002</v>
      </c>
      <c r="Q51" s="234">
        <f t="shared" si="3"/>
        <v>1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1</v>
      </c>
      <c r="U51" s="234">
        <f t="shared" si="3"/>
        <v>0.99999999999999989</v>
      </c>
      <c r="V51" s="234">
        <f t="shared" si="3"/>
        <v>0.99999999999999989</v>
      </c>
      <c r="W51" s="234">
        <f t="shared" si="3"/>
        <v>1.0000000000000004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1.8694512205275134E-2</v>
      </c>
      <c r="C52" s="301">
        <f t="shared" si="4"/>
        <v>1.7925943301659201E-2</v>
      </c>
      <c r="D52" s="301">
        <f t="shared" si="4"/>
        <v>1.8910886151806482E-2</v>
      </c>
      <c r="E52" s="301">
        <f t="shared" si="4"/>
        <v>1.79736473733598E-2</v>
      </c>
      <c r="F52" s="301">
        <f t="shared" si="4"/>
        <v>1.8767920297884974E-2</v>
      </c>
      <c r="G52" s="301">
        <f t="shared" si="4"/>
        <v>1.9527538215464955E-2</v>
      </c>
      <c r="H52" s="301">
        <f t="shared" si="4"/>
        <v>2.0700138503883633E-2</v>
      </c>
      <c r="I52" s="301">
        <f t="shared" si="4"/>
        <v>1.7362438424854972E-2</v>
      </c>
      <c r="J52" s="301">
        <f t="shared" si="4"/>
        <v>1.6593481942478307E-2</v>
      </c>
      <c r="K52" s="301">
        <f t="shared" si="4"/>
        <v>1.6129157071530446E-2</v>
      </c>
      <c r="L52" s="301">
        <f t="shared" si="4"/>
        <v>1.3947415576351379E-2</v>
      </c>
      <c r="M52" s="301">
        <f t="shared" si="4"/>
        <v>1.4357624023022021E-2</v>
      </c>
      <c r="N52" s="301">
        <f t="shared" si="4"/>
        <v>1.3949333314853197E-2</v>
      </c>
      <c r="O52" s="301">
        <f t="shared" si="4"/>
        <v>1.4108337456473228E-2</v>
      </c>
      <c r="P52" s="301">
        <f t="shared" si="4"/>
        <v>1.2128983915019908E-2</v>
      </c>
      <c r="Q52" s="301">
        <f t="shared" si="4"/>
        <v>1.3531890473013916E-2</v>
      </c>
      <c r="R52" s="301">
        <f t="shared" si="4"/>
        <v>1.3617160820550549E-2</v>
      </c>
      <c r="S52" s="301">
        <f t="shared" si="4"/>
        <v>1.3730248185821194E-2</v>
      </c>
      <c r="T52" s="301">
        <f t="shared" si="4"/>
        <v>1.3442071413524952E-2</v>
      </c>
      <c r="U52" s="301">
        <f t="shared" si="4"/>
        <v>1.2124041133806109E-2</v>
      </c>
      <c r="V52" s="301">
        <f t="shared" si="4"/>
        <v>1.2709971338849409E-2</v>
      </c>
      <c r="W52" s="301">
        <f t="shared" si="4"/>
        <v>1.1794434303306156E-2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6.5926285509164502E-3</v>
      </c>
      <c r="C53" s="235">
        <f t="shared" si="5"/>
        <v>6.3215923643774293E-3</v>
      </c>
      <c r="D53" s="235">
        <f t="shared" si="5"/>
        <v>6.6689329252651143E-3</v>
      </c>
      <c r="E53" s="235">
        <f t="shared" si="5"/>
        <v>6.3384152277736481E-3</v>
      </c>
      <c r="F53" s="235">
        <f t="shared" si="5"/>
        <v>6.6185159494157458E-3</v>
      </c>
      <c r="G53" s="235">
        <f t="shared" si="5"/>
        <v>6.8863955665053253E-3</v>
      </c>
      <c r="H53" s="235">
        <f t="shared" si="5"/>
        <v>7.2999136115528161E-3</v>
      </c>
      <c r="I53" s="235">
        <f t="shared" si="5"/>
        <v>6.1228721036609233E-3</v>
      </c>
      <c r="J53" s="235">
        <f t="shared" si="5"/>
        <v>5.8516992372890349E-3</v>
      </c>
      <c r="K53" s="235">
        <f t="shared" si="5"/>
        <v>5.6879548524396842E-3</v>
      </c>
      <c r="L53" s="235">
        <f t="shared" si="5"/>
        <v>4.9185626846259649E-3</v>
      </c>
      <c r="M53" s="235">
        <f t="shared" si="5"/>
        <v>5.0632228869170338E-3</v>
      </c>
      <c r="N53" s="235">
        <f t="shared" si="5"/>
        <v>4.9192389760135896E-3</v>
      </c>
      <c r="O53" s="235">
        <f t="shared" si="5"/>
        <v>4.975311861588126E-3</v>
      </c>
      <c r="P53" s="235">
        <f t="shared" si="5"/>
        <v>4.2772919011603528E-3</v>
      </c>
      <c r="Q53" s="235">
        <f t="shared" si="5"/>
        <v>4.7720275608524711E-3</v>
      </c>
      <c r="R53" s="235">
        <f t="shared" si="5"/>
        <v>4.8020981891493657E-3</v>
      </c>
      <c r="S53" s="235">
        <f t="shared" si="5"/>
        <v>4.8419785018766915E-3</v>
      </c>
      <c r="T53" s="235">
        <f t="shared" si="5"/>
        <v>4.7403528271391035E-3</v>
      </c>
      <c r="U53" s="235">
        <f t="shared" si="5"/>
        <v>4.2755488270328637E-3</v>
      </c>
      <c r="V53" s="235">
        <f t="shared" si="5"/>
        <v>4.4821773903351335E-3</v>
      </c>
      <c r="W53" s="235">
        <f t="shared" si="5"/>
        <v>4.1593128227193658E-3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4.4016394320589285E-2</v>
      </c>
      <c r="C54" s="235">
        <f t="shared" si="6"/>
        <v>4.2206792039843191E-2</v>
      </c>
      <c r="D54" s="235">
        <f t="shared" si="6"/>
        <v>4.4525848691297006E-2</v>
      </c>
      <c r="E54" s="235">
        <f t="shared" si="6"/>
        <v>4.231911169855454E-2</v>
      </c>
      <c r="F54" s="235">
        <f t="shared" si="6"/>
        <v>4.4189234323856422E-2</v>
      </c>
      <c r="G54" s="235">
        <f t="shared" si="6"/>
        <v>4.5977761428818854E-2</v>
      </c>
      <c r="H54" s="235">
        <f t="shared" si="6"/>
        <v>4.8738659178315054E-2</v>
      </c>
      <c r="I54" s="235">
        <f t="shared" si="6"/>
        <v>4.0880014823800555E-2</v>
      </c>
      <c r="J54" s="235">
        <f t="shared" si="6"/>
        <v>3.9069499985434589E-2</v>
      </c>
      <c r="K54" s="235">
        <f t="shared" si="6"/>
        <v>3.7976242970323454E-2</v>
      </c>
      <c r="L54" s="235">
        <f t="shared" si="6"/>
        <v>3.28393133247189E-2</v>
      </c>
      <c r="M54" s="235">
        <f t="shared" si="6"/>
        <v>3.3805152740266561E-2</v>
      </c>
      <c r="N54" s="235">
        <f t="shared" si="6"/>
        <v>3.2843828656981815E-2</v>
      </c>
      <c r="O54" s="235">
        <f t="shared" si="6"/>
        <v>3.3218205314650306E-2</v>
      </c>
      <c r="P54" s="235">
        <f t="shared" si="6"/>
        <v>2.8557799896001306E-2</v>
      </c>
      <c r="Q54" s="235">
        <f t="shared" si="6"/>
        <v>3.1860955794028971E-2</v>
      </c>
      <c r="R54" s="235">
        <f t="shared" si="6"/>
        <v>3.2061725581430382E-2</v>
      </c>
      <c r="S54" s="235">
        <f t="shared" si="6"/>
        <v>3.2327990783098753E-2</v>
      </c>
      <c r="T54" s="235">
        <f t="shared" si="6"/>
        <v>3.1649476024107247E-2</v>
      </c>
      <c r="U54" s="235">
        <f t="shared" si="6"/>
        <v>2.8546162073919735E-2</v>
      </c>
      <c r="V54" s="235">
        <f t="shared" si="6"/>
        <v>2.9925739923629662E-2</v>
      </c>
      <c r="W54" s="235">
        <f t="shared" si="6"/>
        <v>2.7770099876482358E-2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1.926481592906221E-2</v>
      </c>
      <c r="C55" s="235">
        <f t="shared" si="7"/>
        <v>1.8472800695159289E-2</v>
      </c>
      <c r="D55" s="235">
        <f t="shared" si="7"/>
        <v>1.9487790682615549E-2</v>
      </c>
      <c r="E55" s="235">
        <f t="shared" si="7"/>
        <v>1.8521960050069834E-2</v>
      </c>
      <c r="F55" s="235">
        <f t="shared" si="7"/>
        <v>1.9340463444028292E-2</v>
      </c>
      <c r="G55" s="235">
        <f t="shared" si="7"/>
        <v>2.0123254628837406E-2</v>
      </c>
      <c r="H55" s="235">
        <f t="shared" si="7"/>
        <v>2.1331626822061946E-2</v>
      </c>
      <c r="I55" s="235">
        <f t="shared" si="7"/>
        <v>1.7892105269273869E-2</v>
      </c>
      <c r="J55" s="235">
        <f t="shared" si="7"/>
        <v>1.7099690632947306E-2</v>
      </c>
      <c r="K55" s="235">
        <f t="shared" si="7"/>
        <v>1.6621200845576872E-2</v>
      </c>
      <c r="L55" s="235">
        <f t="shared" si="7"/>
        <v>1.4372902101651285E-2</v>
      </c>
      <c r="M55" s="235">
        <f t="shared" si="7"/>
        <v>1.4795624563242252E-2</v>
      </c>
      <c r="N55" s="235">
        <f t="shared" si="7"/>
        <v>1.4374878343600347E-2</v>
      </c>
      <c r="O55" s="235">
        <f t="shared" si="7"/>
        <v>1.4538733141555668E-2</v>
      </c>
      <c r="P55" s="235">
        <f t="shared" si="7"/>
        <v>1.249899649499713E-2</v>
      </c>
      <c r="Q55" s="235">
        <f t="shared" si="7"/>
        <v>1.3944700790924273E-2</v>
      </c>
      <c r="R55" s="235">
        <f t="shared" si="7"/>
        <v>1.4032572436435131E-2</v>
      </c>
      <c r="S55" s="235">
        <f t="shared" si="7"/>
        <v>1.4149109698917275E-2</v>
      </c>
      <c r="T55" s="235">
        <f t="shared" si="7"/>
        <v>1.3852141668280357E-2</v>
      </c>
      <c r="U55" s="235">
        <f t="shared" si="7"/>
        <v>1.2493902926937374E-2</v>
      </c>
      <c r="V55" s="235">
        <f t="shared" si="7"/>
        <v>1.3097707798842602E-2</v>
      </c>
      <c r="W55" s="235">
        <f t="shared" si="7"/>
        <v>1.2154240952940994E-2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3.7037301490548354E-2</v>
      </c>
      <c r="C56" s="302">
        <f t="shared" si="8"/>
        <v>3.7268671820348862E-2</v>
      </c>
      <c r="D56" s="302">
        <f t="shared" si="8"/>
        <v>3.6549451171079252E-2</v>
      </c>
      <c r="E56" s="302">
        <f t="shared" si="8"/>
        <v>3.7054944317575132E-2</v>
      </c>
      <c r="F56" s="302">
        <f t="shared" si="8"/>
        <v>3.667176299473341E-2</v>
      </c>
      <c r="G56" s="302">
        <f t="shared" si="8"/>
        <v>3.7044240314674549E-2</v>
      </c>
      <c r="H56" s="302">
        <f t="shared" si="8"/>
        <v>3.8001227980704801E-2</v>
      </c>
      <c r="I56" s="302">
        <f t="shared" si="8"/>
        <v>3.2507456028128143E-2</v>
      </c>
      <c r="J56" s="302">
        <f t="shared" si="8"/>
        <v>3.0733108182721312E-2</v>
      </c>
      <c r="K56" s="302">
        <f t="shared" si="8"/>
        <v>3.0194491660961463E-2</v>
      </c>
      <c r="L56" s="302">
        <f t="shared" si="8"/>
        <v>2.5912238153875437E-2</v>
      </c>
      <c r="M56" s="302">
        <f t="shared" si="8"/>
        <v>2.6884476360986585E-2</v>
      </c>
      <c r="N56" s="302">
        <f t="shared" si="8"/>
        <v>2.6274908275480763E-2</v>
      </c>
      <c r="O56" s="302">
        <f t="shared" si="8"/>
        <v>2.6665265275120181E-2</v>
      </c>
      <c r="P56" s="302">
        <f t="shared" si="8"/>
        <v>2.2641517511169183E-2</v>
      </c>
      <c r="Q56" s="302">
        <f t="shared" si="8"/>
        <v>2.5049121174259992E-2</v>
      </c>
      <c r="R56" s="302">
        <f t="shared" si="8"/>
        <v>2.5301306453948499E-2</v>
      </c>
      <c r="S56" s="302">
        <f t="shared" si="8"/>
        <v>2.5368272752813434E-2</v>
      </c>
      <c r="T56" s="302">
        <f t="shared" si="8"/>
        <v>2.4849346463020373E-2</v>
      </c>
      <c r="U56" s="302">
        <f t="shared" si="8"/>
        <v>2.2121768215449387E-2</v>
      </c>
      <c r="V56" s="302">
        <f t="shared" si="8"/>
        <v>2.3111542368910432E-2</v>
      </c>
      <c r="W56" s="302">
        <f t="shared" si="8"/>
        <v>2.1374259834765104E-2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0.19423252815205902</v>
      </c>
      <c r="C57" s="303">
        <f t="shared" si="9"/>
        <v>0.19755512829609478</v>
      </c>
      <c r="D57" s="303">
        <f t="shared" si="9"/>
        <v>0.19220226804281484</v>
      </c>
      <c r="E57" s="303">
        <f t="shared" si="9"/>
        <v>0.19727206814511791</v>
      </c>
      <c r="F57" s="303">
        <f t="shared" si="9"/>
        <v>0.19325310042000979</v>
      </c>
      <c r="G57" s="303">
        <f t="shared" si="9"/>
        <v>0.19049645296406634</v>
      </c>
      <c r="H57" s="303">
        <f t="shared" si="9"/>
        <v>0.19085774059061236</v>
      </c>
      <c r="I57" s="303">
        <f t="shared" si="9"/>
        <v>0.16556652933906971</v>
      </c>
      <c r="J57" s="303">
        <f t="shared" si="9"/>
        <v>0.15456726953263797</v>
      </c>
      <c r="K57" s="303">
        <f t="shared" si="9"/>
        <v>0.15295487869497915</v>
      </c>
      <c r="L57" s="303">
        <f t="shared" si="9"/>
        <v>0.1301047906229218</v>
      </c>
      <c r="M57" s="303">
        <f t="shared" si="9"/>
        <v>0.13636301394601849</v>
      </c>
      <c r="N57" s="303">
        <f t="shared" si="9"/>
        <v>0.13364945793724101</v>
      </c>
      <c r="O57" s="303">
        <f t="shared" si="9"/>
        <v>0.135794442692282</v>
      </c>
      <c r="P57" s="303">
        <f t="shared" si="9"/>
        <v>0.11478084552274648</v>
      </c>
      <c r="Q57" s="303">
        <f t="shared" si="9"/>
        <v>0.12698076671563649</v>
      </c>
      <c r="R57" s="303">
        <f t="shared" si="9"/>
        <v>0.12822948014816524</v>
      </c>
      <c r="S57" s="303">
        <f t="shared" si="9"/>
        <v>0.12821246179293291</v>
      </c>
      <c r="T57" s="303">
        <f t="shared" si="9"/>
        <v>0.1285548985100638</v>
      </c>
      <c r="U57" s="303">
        <f t="shared" si="9"/>
        <v>0.11154400953192936</v>
      </c>
      <c r="V57" s="303">
        <f t="shared" si="9"/>
        <v>0.11653776667129363</v>
      </c>
      <c r="W57" s="303">
        <f t="shared" si="9"/>
        <v>0.10742944189017503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0.1478399823001624</v>
      </c>
      <c r="C58" s="304">
        <f t="shared" si="10"/>
        <v>0.15981651079264661</v>
      </c>
      <c r="D58" s="304">
        <f t="shared" si="10"/>
        <v>0.14291020516664552</v>
      </c>
      <c r="E58" s="304">
        <f t="shared" si="10"/>
        <v>0.1590599250434753</v>
      </c>
      <c r="F58" s="304">
        <f t="shared" si="10"/>
        <v>0.14562895090900979</v>
      </c>
      <c r="G58" s="304">
        <f t="shared" si="10"/>
        <v>0.13077488745323557</v>
      </c>
      <c r="H58" s="304">
        <f t="shared" si="10"/>
        <v>0.11032654064382325</v>
      </c>
      <c r="I58" s="304">
        <f t="shared" si="10"/>
        <v>9.2500199222803781E-2</v>
      </c>
      <c r="J58" s="304">
        <f t="shared" si="10"/>
        <v>7.2085795631598518E-2</v>
      </c>
      <c r="K58" s="304">
        <f t="shared" si="10"/>
        <v>7.5608029085843811E-2</v>
      </c>
      <c r="L58" s="304">
        <f t="shared" si="10"/>
        <v>4.5513535052857823E-2</v>
      </c>
      <c r="M58" s="304">
        <f t="shared" si="10"/>
        <v>6.2524990182255977E-2</v>
      </c>
      <c r="N58" s="304">
        <f t="shared" si="10"/>
        <v>6.411070138150253E-2</v>
      </c>
      <c r="O58" s="304">
        <f t="shared" si="10"/>
        <v>6.711944996496666E-2</v>
      </c>
      <c r="P58" s="304">
        <f t="shared" si="10"/>
        <v>4.4620233458471936E-2</v>
      </c>
      <c r="Q58" s="304">
        <f t="shared" si="10"/>
        <v>4.4019596786717928E-2</v>
      </c>
      <c r="R58" s="304">
        <f t="shared" si="10"/>
        <v>4.8279674659529592E-2</v>
      </c>
      <c r="S58" s="304">
        <f t="shared" si="10"/>
        <v>4.6790265615548665E-2</v>
      </c>
      <c r="T58" s="304">
        <f t="shared" si="10"/>
        <v>5.702248945780209E-2</v>
      </c>
      <c r="U58" s="304">
        <f t="shared" si="10"/>
        <v>3.8371821153316062E-2</v>
      </c>
      <c r="V58" s="304">
        <f t="shared" si="10"/>
        <v>3.8963642900949842E-2</v>
      </c>
      <c r="W58" s="304">
        <f t="shared" si="10"/>
        <v>2.6899948732232504E-2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4.6392545851896602E-2</v>
      </c>
      <c r="C59" s="304">
        <f t="shared" si="11"/>
        <v>3.7738617503448153E-2</v>
      </c>
      <c r="D59" s="304">
        <f t="shared" si="11"/>
        <v>4.9292062876169336E-2</v>
      </c>
      <c r="E59" s="304">
        <f t="shared" si="11"/>
        <v>3.8212143101642622E-2</v>
      </c>
      <c r="F59" s="304">
        <f t="shared" si="11"/>
        <v>4.7624149511000004E-2</v>
      </c>
      <c r="G59" s="304">
        <f t="shared" si="11"/>
        <v>5.9721565510830771E-2</v>
      </c>
      <c r="H59" s="304">
        <f t="shared" si="11"/>
        <v>8.0531199946789131E-2</v>
      </c>
      <c r="I59" s="304">
        <f t="shared" si="11"/>
        <v>7.306633011626594E-2</v>
      </c>
      <c r="J59" s="304">
        <f t="shared" si="11"/>
        <v>8.2481473901039479E-2</v>
      </c>
      <c r="K59" s="304">
        <f t="shared" si="11"/>
        <v>7.7346849609135321E-2</v>
      </c>
      <c r="L59" s="304">
        <f t="shared" si="11"/>
        <v>8.4591255570063986E-2</v>
      </c>
      <c r="M59" s="304">
        <f t="shared" si="11"/>
        <v>7.3838023763762542E-2</v>
      </c>
      <c r="N59" s="304">
        <f t="shared" si="11"/>
        <v>6.953875655573849E-2</v>
      </c>
      <c r="O59" s="304">
        <f t="shared" si="11"/>
        <v>6.8674992727315323E-2</v>
      </c>
      <c r="P59" s="304">
        <f t="shared" si="11"/>
        <v>7.0160612064274555E-2</v>
      </c>
      <c r="Q59" s="304">
        <f t="shared" si="11"/>
        <v>8.2961169928918554E-2</v>
      </c>
      <c r="R59" s="304">
        <f t="shared" si="11"/>
        <v>7.9949805488635659E-2</v>
      </c>
      <c r="S59" s="304">
        <f t="shared" si="11"/>
        <v>8.1422196177384248E-2</v>
      </c>
      <c r="T59" s="304">
        <f t="shared" si="11"/>
        <v>7.15324090522617E-2</v>
      </c>
      <c r="U59" s="304">
        <f t="shared" si="11"/>
        <v>7.3172188378613306E-2</v>
      </c>
      <c r="V59" s="304">
        <f t="shared" si="11"/>
        <v>7.7574123770343797E-2</v>
      </c>
      <c r="W59" s="304">
        <f t="shared" si="11"/>
        <v>8.0529493157942528E-2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3.5054276356460419E-2</v>
      </c>
      <c r="C60" s="303">
        <f t="shared" si="12"/>
        <v>3.2573528281434207E-2</v>
      </c>
      <c r="D60" s="303">
        <f t="shared" si="12"/>
        <v>4.1028402238139888E-2</v>
      </c>
      <c r="E60" s="303">
        <f t="shared" si="12"/>
        <v>3.3338721657133058E-2</v>
      </c>
      <c r="F60" s="303">
        <f t="shared" si="12"/>
        <v>3.8424108380168395E-2</v>
      </c>
      <c r="G60" s="303">
        <f t="shared" si="12"/>
        <v>3.9144086163275589E-2</v>
      </c>
      <c r="H60" s="303">
        <f t="shared" si="12"/>
        <v>2.7369668814036904E-2</v>
      </c>
      <c r="I60" s="303">
        <f t="shared" si="12"/>
        <v>2.445496588191793E-2</v>
      </c>
      <c r="J60" s="303">
        <f t="shared" si="12"/>
        <v>2.5390971072432347E-2</v>
      </c>
      <c r="K60" s="303">
        <f t="shared" si="12"/>
        <v>1.9032186294603549E-2</v>
      </c>
      <c r="L60" s="303">
        <f t="shared" si="12"/>
        <v>1.7048230435812127E-2</v>
      </c>
      <c r="M60" s="303">
        <f t="shared" si="12"/>
        <v>1.7764619754390459E-2</v>
      </c>
      <c r="N60" s="303">
        <f t="shared" si="12"/>
        <v>1.675600906645755E-2</v>
      </c>
      <c r="O60" s="303">
        <f t="shared" si="12"/>
        <v>1.7243871882431743E-2</v>
      </c>
      <c r="P60" s="303">
        <f t="shared" si="12"/>
        <v>1.5617691511144303E-2</v>
      </c>
      <c r="Q60" s="303">
        <f t="shared" si="12"/>
        <v>1.9450181383618616E-2</v>
      </c>
      <c r="R60" s="303">
        <f t="shared" si="12"/>
        <v>1.8114824700246376E-2</v>
      </c>
      <c r="S60" s="303">
        <f t="shared" si="12"/>
        <v>2.2446706857299884E-2</v>
      </c>
      <c r="T60" s="303">
        <f t="shared" si="12"/>
        <v>2.4078011806871823E-2</v>
      </c>
      <c r="U60" s="303">
        <f t="shared" si="12"/>
        <v>3.2276240957057889E-2</v>
      </c>
      <c r="V60" s="303">
        <f t="shared" si="12"/>
        <v>3.7767787585939953E-2</v>
      </c>
      <c r="W60" s="303">
        <f t="shared" si="12"/>
        <v>3.4682500095844997E-2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1.332226180549667E-2</v>
      </c>
      <c r="C61" s="304">
        <f t="shared" si="13"/>
        <v>1.1734960449667906E-2</v>
      </c>
      <c r="D61" s="304">
        <f t="shared" si="13"/>
        <v>1.9044857093447054E-2</v>
      </c>
      <c r="E61" s="304">
        <f t="shared" si="13"/>
        <v>1.2444698750157843E-2</v>
      </c>
      <c r="F61" s="304">
        <f t="shared" si="13"/>
        <v>1.6606758319016521E-2</v>
      </c>
      <c r="G61" s="304">
        <f t="shared" si="13"/>
        <v>1.6443694733793018E-2</v>
      </c>
      <c r="H61" s="304">
        <f t="shared" si="13"/>
        <v>3.3061518720743461E-3</v>
      </c>
      <c r="I61" s="304">
        <f t="shared" si="13"/>
        <v>4.2714617419869899E-3</v>
      </c>
      <c r="J61" s="304">
        <f t="shared" si="13"/>
        <v>6.1013642046298527E-3</v>
      </c>
      <c r="K61" s="304">
        <f t="shared" si="13"/>
        <v>2.8234824991941462E-4</v>
      </c>
      <c r="L61" s="304">
        <f t="shared" si="13"/>
        <v>8.3462534543283725E-4</v>
      </c>
      <c r="M61" s="304">
        <f t="shared" si="13"/>
        <v>1.0741551539000054E-3</v>
      </c>
      <c r="N61" s="304">
        <f t="shared" si="13"/>
        <v>5.401746415779232E-4</v>
      </c>
      <c r="O61" s="304">
        <f t="shared" si="13"/>
        <v>8.4319816988270965E-4</v>
      </c>
      <c r="P61" s="304">
        <f t="shared" si="13"/>
        <v>1.5179786095559961E-3</v>
      </c>
      <c r="Q61" s="304">
        <f t="shared" si="13"/>
        <v>3.7196163155124129E-3</v>
      </c>
      <c r="R61" s="304">
        <f t="shared" si="13"/>
        <v>2.2851344764215371E-3</v>
      </c>
      <c r="S61" s="304">
        <f t="shared" si="13"/>
        <v>6.4855547241935404E-3</v>
      </c>
      <c r="T61" s="304">
        <f t="shared" si="13"/>
        <v>8.4518596855349473E-3</v>
      </c>
      <c r="U61" s="304">
        <f t="shared" si="13"/>
        <v>1.8182273944534828E-2</v>
      </c>
      <c r="V61" s="304">
        <f t="shared" si="13"/>
        <v>2.2992687864414885E-2</v>
      </c>
      <c r="W61" s="304">
        <f t="shared" si="13"/>
        <v>2.0971694749048676E-2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2.1732014550963751E-2</v>
      </c>
      <c r="C62" s="304">
        <f t="shared" si="14"/>
        <v>2.0838567831766304E-2</v>
      </c>
      <c r="D62" s="304">
        <f t="shared" si="14"/>
        <v>2.1983545144692831E-2</v>
      </c>
      <c r="E62" s="304">
        <f t="shared" si="14"/>
        <v>2.0894022906975219E-2</v>
      </c>
      <c r="F62" s="304">
        <f t="shared" si="14"/>
        <v>2.1817350061151881E-2</v>
      </c>
      <c r="G62" s="304">
        <f t="shared" si="14"/>
        <v>2.2700391429482568E-2</v>
      </c>
      <c r="H62" s="304">
        <f t="shared" si="14"/>
        <v>2.406351694196256E-2</v>
      </c>
      <c r="I62" s="304">
        <f t="shared" si="14"/>
        <v>2.0183504139930943E-2</v>
      </c>
      <c r="J62" s="304">
        <f t="shared" si="14"/>
        <v>1.928960686780249E-2</v>
      </c>
      <c r="K62" s="304">
        <f t="shared" si="14"/>
        <v>1.8749838044684133E-2</v>
      </c>
      <c r="L62" s="304">
        <f t="shared" si="14"/>
        <v>1.6213605090379286E-2</v>
      </c>
      <c r="M62" s="304">
        <f t="shared" si="14"/>
        <v>1.6690464600490455E-2</v>
      </c>
      <c r="N62" s="304">
        <f t="shared" si="14"/>
        <v>1.6215834424879626E-2</v>
      </c>
      <c r="O62" s="304">
        <f t="shared" si="14"/>
        <v>1.6400673712549035E-2</v>
      </c>
      <c r="P62" s="304">
        <f t="shared" si="14"/>
        <v>1.4099712901588306E-2</v>
      </c>
      <c r="Q62" s="304">
        <f t="shared" si="14"/>
        <v>1.5730565068106203E-2</v>
      </c>
      <c r="R62" s="304">
        <f t="shared" si="14"/>
        <v>1.5829690223824838E-2</v>
      </c>
      <c r="S62" s="304">
        <f t="shared" si="14"/>
        <v>1.5961152133106345E-2</v>
      </c>
      <c r="T62" s="304">
        <f t="shared" si="14"/>
        <v>1.5626152121336875E-2</v>
      </c>
      <c r="U62" s="304">
        <f t="shared" si="14"/>
        <v>1.4093967012523061E-2</v>
      </c>
      <c r="V62" s="304">
        <f t="shared" si="14"/>
        <v>1.4775099721525069E-2</v>
      </c>
      <c r="W62" s="304">
        <f t="shared" si="14"/>
        <v>1.3710805346796319E-2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0.23783574875762334</v>
      </c>
      <c r="C63" s="303">
        <f t="shared" si="15"/>
        <v>0.24190423872991193</v>
      </c>
      <c r="D63" s="303">
        <f t="shared" si="15"/>
        <v>0.23534971597079365</v>
      </c>
      <c r="E63" s="303">
        <f t="shared" si="15"/>
        <v>0.24155763446340969</v>
      </c>
      <c r="F63" s="303">
        <f t="shared" si="15"/>
        <v>0.23663644949388943</v>
      </c>
      <c r="G63" s="303">
        <f t="shared" si="15"/>
        <v>0.23326096281314249</v>
      </c>
      <c r="H63" s="303">
        <f t="shared" si="15"/>
        <v>0.23370335582523966</v>
      </c>
      <c r="I63" s="303">
        <f t="shared" si="15"/>
        <v>0.20273452572130984</v>
      </c>
      <c r="J63" s="303">
        <f t="shared" si="15"/>
        <v>0.1892660443256792</v>
      </c>
      <c r="K63" s="303">
        <f t="shared" si="15"/>
        <v>0.18729168819793368</v>
      </c>
      <c r="L63" s="303">
        <f t="shared" si="15"/>
        <v>0.15931198851786349</v>
      </c>
      <c r="M63" s="303">
        <f t="shared" si="15"/>
        <v>0.16697511911757368</v>
      </c>
      <c r="N63" s="303">
        <f t="shared" si="15"/>
        <v>0.16365239747417265</v>
      </c>
      <c r="O63" s="303">
        <f t="shared" si="15"/>
        <v>0.16627890941912088</v>
      </c>
      <c r="P63" s="303">
        <f t="shared" si="15"/>
        <v>0.14054797410948552</v>
      </c>
      <c r="Q63" s="303">
        <f t="shared" si="15"/>
        <v>0.15548665312118759</v>
      </c>
      <c r="R63" s="303">
        <f t="shared" si="15"/>
        <v>0.15701568997734522</v>
      </c>
      <c r="S63" s="303">
        <f t="shared" si="15"/>
        <v>0.15699485117501988</v>
      </c>
      <c r="T63" s="303">
        <f t="shared" si="15"/>
        <v>0.15741416144089451</v>
      </c>
      <c r="U63" s="303">
        <f t="shared" si="15"/>
        <v>0.13658450146766865</v>
      </c>
      <c r="V63" s="303">
        <f t="shared" si="15"/>
        <v>0.14269930612811474</v>
      </c>
      <c r="W63" s="303">
        <f t="shared" si="15"/>
        <v>0.13154625537572459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0.18102854975530094</v>
      </c>
      <c r="C64" s="304">
        <f t="shared" si="16"/>
        <v>0.19569368668487339</v>
      </c>
      <c r="D64" s="304">
        <f t="shared" si="16"/>
        <v>0.17499208795915772</v>
      </c>
      <c r="E64" s="304">
        <f t="shared" si="16"/>
        <v>0.19476725515527585</v>
      </c>
      <c r="F64" s="304">
        <f t="shared" si="16"/>
        <v>0.17832116437837925</v>
      </c>
      <c r="G64" s="304">
        <f t="shared" si="16"/>
        <v>0.16013251524885991</v>
      </c>
      <c r="H64" s="304">
        <f t="shared" si="16"/>
        <v>0.1350937232373346</v>
      </c>
      <c r="I64" s="304">
        <f t="shared" si="16"/>
        <v>0.11326555006873931</v>
      </c>
      <c r="J64" s="304">
        <f t="shared" si="16"/>
        <v>8.8268321181549217E-2</v>
      </c>
      <c r="K64" s="304">
        <f t="shared" si="16"/>
        <v>9.2581260105114915E-2</v>
      </c>
      <c r="L64" s="304">
        <f t="shared" si="16"/>
        <v>5.5730859248397359E-2</v>
      </c>
      <c r="M64" s="304">
        <f t="shared" si="16"/>
        <v>7.6561212468068532E-2</v>
      </c>
      <c r="N64" s="304">
        <f t="shared" si="16"/>
        <v>7.8502899650819427E-2</v>
      </c>
      <c r="O64" s="304">
        <f t="shared" si="16"/>
        <v>8.2187081589755115E-2</v>
      </c>
      <c r="P64" s="304">
        <f t="shared" si="16"/>
        <v>5.4637020561394224E-2</v>
      </c>
      <c r="Q64" s="304">
        <f t="shared" si="16"/>
        <v>5.390154708577706E-2</v>
      </c>
      <c r="R64" s="304">
        <f t="shared" si="16"/>
        <v>5.9117968970852544E-2</v>
      </c>
      <c r="S64" s="304">
        <f t="shared" si="16"/>
        <v>5.7294202794549359E-2</v>
      </c>
      <c r="T64" s="304">
        <f t="shared" si="16"/>
        <v>6.9823456478941351E-2</v>
      </c>
      <c r="U64" s="304">
        <f t="shared" si="16"/>
        <v>4.6985903453040066E-2</v>
      </c>
      <c r="V64" s="304">
        <f t="shared" si="16"/>
        <v>4.7710583144020248E-2</v>
      </c>
      <c r="W64" s="304">
        <f t="shared" si="16"/>
        <v>3.2938712733345928E-2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5.6807199002322409E-2</v>
      </c>
      <c r="C65" s="304">
        <f t="shared" si="17"/>
        <v>4.6210552045038523E-2</v>
      </c>
      <c r="D65" s="304">
        <f t="shared" si="17"/>
        <v>6.035762801163596E-2</v>
      </c>
      <c r="E65" s="304">
        <f t="shared" si="17"/>
        <v>4.6790379308133824E-2</v>
      </c>
      <c r="F65" s="304">
        <f t="shared" si="17"/>
        <v>5.8315285115510193E-2</v>
      </c>
      <c r="G65" s="304">
        <f t="shared" si="17"/>
        <v>7.3128447564282606E-2</v>
      </c>
      <c r="H65" s="304">
        <f t="shared" si="17"/>
        <v>9.8609632587905047E-2</v>
      </c>
      <c r="I65" s="304">
        <f t="shared" si="17"/>
        <v>8.9468975652570532E-2</v>
      </c>
      <c r="J65" s="304">
        <f t="shared" si="17"/>
        <v>0.10099772314413</v>
      </c>
      <c r="K65" s="304">
        <f t="shared" si="17"/>
        <v>9.471042809281878E-2</v>
      </c>
      <c r="L65" s="304">
        <f t="shared" si="17"/>
        <v>0.10358112926946615</v>
      </c>
      <c r="M65" s="304">
        <f t="shared" si="17"/>
        <v>9.0413906649505146E-2</v>
      </c>
      <c r="N65" s="304">
        <f t="shared" si="17"/>
        <v>8.5149497823353237E-2</v>
      </c>
      <c r="O65" s="304">
        <f t="shared" si="17"/>
        <v>8.4091827829365765E-2</v>
      </c>
      <c r="P65" s="304">
        <f t="shared" si="17"/>
        <v>8.5910953548091307E-2</v>
      </c>
      <c r="Q65" s="304">
        <f t="shared" si="17"/>
        <v>0.10158510603541052</v>
      </c>
      <c r="R65" s="304">
        <f t="shared" si="17"/>
        <v>9.7897721006492661E-2</v>
      </c>
      <c r="S65" s="304">
        <f t="shared" si="17"/>
        <v>9.9700648380470519E-2</v>
      </c>
      <c r="T65" s="304">
        <f t="shared" si="17"/>
        <v>8.7590704961953147E-2</v>
      </c>
      <c r="U65" s="304">
        <f t="shared" si="17"/>
        <v>8.9598598014628578E-2</v>
      </c>
      <c r="V65" s="304">
        <f t="shared" si="17"/>
        <v>9.4988722984094526E-2</v>
      </c>
      <c r="W65" s="304">
        <f t="shared" si="17"/>
        <v>9.8607542642378657E-2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0.21872227789707513</v>
      </c>
      <c r="C66" s="303">
        <f t="shared" si="18"/>
        <v>0.22497343703500544</v>
      </c>
      <c r="D66" s="303">
        <f t="shared" si="18"/>
        <v>0.21454487874669712</v>
      </c>
      <c r="E66" s="303">
        <f t="shared" si="18"/>
        <v>0.22434449487065827</v>
      </c>
      <c r="F66" s="303">
        <f t="shared" si="18"/>
        <v>0.21680854742430589</v>
      </c>
      <c r="G66" s="303">
        <f t="shared" si="18"/>
        <v>0.21058803977822513</v>
      </c>
      <c r="H66" s="303">
        <f t="shared" si="18"/>
        <v>0.20321976314551879</v>
      </c>
      <c r="I66" s="303">
        <f t="shared" si="18"/>
        <v>0.31736463467035586</v>
      </c>
      <c r="J66" s="303">
        <f t="shared" si="18"/>
        <v>0.35406933530524193</v>
      </c>
      <c r="K66" s="303">
        <f t="shared" si="18"/>
        <v>0.37143639747459323</v>
      </c>
      <c r="L66" s="303">
        <f t="shared" si="18"/>
        <v>0.46087341229907774</v>
      </c>
      <c r="M66" s="303">
        <f t="shared" si="18"/>
        <v>0.43918271108316775</v>
      </c>
      <c r="N66" s="303">
        <f t="shared" si="18"/>
        <v>0.45288945970355521</v>
      </c>
      <c r="O66" s="303">
        <f t="shared" si="18"/>
        <v>0.44488274728770499</v>
      </c>
      <c r="P66" s="303">
        <f t="shared" si="18"/>
        <v>0.52661813031339744</v>
      </c>
      <c r="Q66" s="303">
        <f t="shared" si="18"/>
        <v>0.4724434687957208</v>
      </c>
      <c r="R66" s="303">
        <f t="shared" si="18"/>
        <v>0.46948488598284055</v>
      </c>
      <c r="S66" s="303">
        <f t="shared" si="18"/>
        <v>0.46344754554289735</v>
      </c>
      <c r="T66" s="303">
        <f t="shared" si="18"/>
        <v>0.46584520467205953</v>
      </c>
      <c r="U66" s="303">
        <f t="shared" si="18"/>
        <v>0.51775290805120411</v>
      </c>
      <c r="V66" s="303">
        <f t="shared" si="18"/>
        <v>0.4914774964190054</v>
      </c>
      <c r="W66" s="303">
        <f t="shared" si="18"/>
        <v>0.53013289374721895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0.11614909115977409</v>
      </c>
      <c r="C67" s="303">
        <f t="shared" si="19"/>
        <v>0.11137396899191862</v>
      </c>
      <c r="D67" s="303">
        <f t="shared" si="19"/>
        <v>0.11749342349454223</v>
      </c>
      <c r="E67" s="303">
        <f t="shared" si="19"/>
        <v>0.11167035461096039</v>
      </c>
      <c r="F67" s="303">
        <f t="shared" si="19"/>
        <v>0.11660517598010971</v>
      </c>
      <c r="G67" s="303">
        <f t="shared" si="19"/>
        <v>0.12132468563015014</v>
      </c>
      <c r="H67" s="303">
        <f t="shared" si="19"/>
        <v>0.12861005666834649</v>
      </c>
      <c r="I67" s="303">
        <f t="shared" si="19"/>
        <v>0.10787291057508309</v>
      </c>
      <c r="J67" s="303">
        <f t="shared" si="19"/>
        <v>0.10309538037858702</v>
      </c>
      <c r="K67" s="303">
        <f t="shared" si="19"/>
        <v>0.10021052779878796</v>
      </c>
      <c r="L67" s="303">
        <f t="shared" si="19"/>
        <v>8.6655357755939202E-2</v>
      </c>
      <c r="M67" s="303">
        <f t="shared" si="19"/>
        <v>8.9203984740355208E-2</v>
      </c>
      <c r="N67" s="303">
        <f t="shared" si="19"/>
        <v>8.6667272674158122E-2</v>
      </c>
      <c r="O67" s="303">
        <f t="shared" si="19"/>
        <v>8.7655166144552932E-2</v>
      </c>
      <c r="P67" s="303">
        <f t="shared" si="19"/>
        <v>7.5357433398211937E-2</v>
      </c>
      <c r="Q67" s="303">
        <f t="shared" si="19"/>
        <v>8.4073698358958615E-2</v>
      </c>
      <c r="R67" s="303">
        <f t="shared" si="19"/>
        <v>8.460348342424974E-2</v>
      </c>
      <c r="S67" s="303">
        <f t="shared" si="19"/>
        <v>8.5306095749921082E-2</v>
      </c>
      <c r="T67" s="303">
        <f t="shared" si="19"/>
        <v>8.3515652125180723E-2</v>
      </c>
      <c r="U67" s="303">
        <f t="shared" si="19"/>
        <v>7.5326723875573376E-2</v>
      </c>
      <c r="V67" s="303">
        <f t="shared" si="19"/>
        <v>7.8967110960914702E-2</v>
      </c>
      <c r="W67" s="303">
        <f t="shared" si="19"/>
        <v>7.3278875106787614E-2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7.2400425180616748E-2</v>
      </c>
      <c r="C68" s="237">
        <f t="shared" si="20"/>
        <v>6.9423898444246915E-2</v>
      </c>
      <c r="D68" s="237">
        <f t="shared" si="20"/>
        <v>7.3238401884949081E-2</v>
      </c>
      <c r="E68" s="237">
        <f t="shared" si="20"/>
        <v>6.9608647585387623E-2</v>
      </c>
      <c r="F68" s="237">
        <f t="shared" si="20"/>
        <v>7.2684721291597948E-2</v>
      </c>
      <c r="G68" s="237">
        <f t="shared" si="20"/>
        <v>7.5626582496839109E-2</v>
      </c>
      <c r="H68" s="237">
        <f t="shared" si="20"/>
        <v>8.016784885972765E-2</v>
      </c>
      <c r="I68" s="237">
        <f t="shared" si="20"/>
        <v>6.7241547162544837E-2</v>
      </c>
      <c r="J68" s="237">
        <f t="shared" si="20"/>
        <v>6.4263519404551106E-2</v>
      </c>
      <c r="K68" s="237">
        <f t="shared" si="20"/>
        <v>6.2465274138270556E-2</v>
      </c>
      <c r="L68" s="237">
        <f t="shared" si="20"/>
        <v>5.401578852716233E-2</v>
      </c>
      <c r="M68" s="237">
        <f t="shared" si="20"/>
        <v>5.5604450784060101E-2</v>
      </c>
      <c r="N68" s="237">
        <f t="shared" si="20"/>
        <v>5.4023215577485545E-2</v>
      </c>
      <c r="O68" s="237">
        <f t="shared" si="20"/>
        <v>5.4639009524519971E-2</v>
      </c>
      <c r="P68" s="237">
        <f t="shared" si="20"/>
        <v>4.6973335426666693E-2</v>
      </c>
      <c r="Q68" s="237">
        <f t="shared" si="20"/>
        <v>5.2406535831798426E-2</v>
      </c>
      <c r="R68" s="237">
        <f t="shared" si="20"/>
        <v>5.2736772285639125E-2</v>
      </c>
      <c r="S68" s="237">
        <f t="shared" si="20"/>
        <v>5.3174738959401287E-2</v>
      </c>
      <c r="T68" s="237">
        <f t="shared" si="20"/>
        <v>5.2058683048857732E-2</v>
      </c>
      <c r="U68" s="237">
        <f t="shared" si="20"/>
        <v>4.6954192939421012E-2</v>
      </c>
      <c r="V68" s="237">
        <f t="shared" si="20"/>
        <v>4.9223393414164103E-2</v>
      </c>
      <c r="W68" s="237">
        <f t="shared" si="20"/>
        <v>4.5677685994035239E-2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0.46864249135720942</v>
      </c>
      <c r="C72" s="324">
        <f>IF(C$5=0,0,C$5/TRE_fec!C$5)</f>
        <v>0.46464035142276999</v>
      </c>
      <c r="D72" s="324">
        <f>IF(D$5=0,0,D$5/TRE_fec!D$5)</f>
        <v>0.46823895721120112</v>
      </c>
      <c r="E72" s="324">
        <f>IF(E$5=0,0,E$5/TRE_fec!E$5)</f>
        <v>0.46455844687466114</v>
      </c>
      <c r="F72" s="324">
        <f>IF(F$5=0,0,F$5/TRE_fec!F$5)</f>
        <v>0.46881621898911752</v>
      </c>
      <c r="G72" s="324">
        <f>IF(G$5=0,0,G$5/TRE_fec!G$5)</f>
        <v>0.47670503788011731</v>
      </c>
      <c r="H72" s="324">
        <f>IF(H$5=0,0,H$5/TRE_fec!H$5)</f>
        <v>0.48467530896748096</v>
      </c>
      <c r="I72" s="324">
        <f>IF(I$5=0,0,I$5/TRE_fec!I$5)</f>
        <v>0.51223497675030227</v>
      </c>
      <c r="J72" s="324">
        <f>IF(J$5=0,0,J$5/TRE_fec!J$5)</f>
        <v>0.52654321446785024</v>
      </c>
      <c r="K72" s="324">
        <f>IF(K$5=0,0,K$5/TRE_fec!K$5)</f>
        <v>0.52953432068429684</v>
      </c>
      <c r="L72" s="324">
        <f>IF(L$5=0,0,L$5/TRE_fec!L$5)</f>
        <v>0.55795423982375636</v>
      </c>
      <c r="M72" s="324">
        <f>IF(M$5=0,0,M$5/TRE_fec!M$5)</f>
        <v>0.54630465584499099</v>
      </c>
      <c r="N72" s="324">
        <f>IF(N$5=0,0,N$5/TRE_fec!N$5)</f>
        <v>0.54812569239070963</v>
      </c>
      <c r="O72" s="324">
        <f>IF(O$5=0,0,O$5/TRE_fec!O$5)</f>
        <v>0.546097234588659</v>
      </c>
      <c r="P72" s="324">
        <f>IF(P$5=0,0,P$5/TRE_fec!P$5)</f>
        <v>0.56921247533023522</v>
      </c>
      <c r="Q72" s="324">
        <f>IF(Q$5=0,0,Q$5/TRE_fec!Q$5)</f>
        <v>0.56235984141591133</v>
      </c>
      <c r="R72" s="324">
        <f>IF(R$5=0,0,R$5/TRE_fec!R$5)</f>
        <v>0.55944387751522895</v>
      </c>
      <c r="S72" s="324">
        <f>IF(S$5=0,0,S$5/TRE_fec!S$5)</f>
        <v>0.55805914828758874</v>
      </c>
      <c r="T72" s="324">
        <f>IF(T$5=0,0,T$5/TRE_fec!T$5)</f>
        <v>0.55552279503197455</v>
      </c>
      <c r="U72" s="324">
        <f>IF(U$5=0,0,U$5/TRE_fec!U$5)</f>
        <v>0.56762450257115105</v>
      </c>
      <c r="V72" s="324">
        <f>IF(V$5=0,0,V$5/TRE_fec!V$5)</f>
        <v>0.56368717570738069</v>
      </c>
      <c r="W72" s="324">
        <f>IF(W$5=0,0,W$5/TRE_fec!W$5)</f>
        <v>0.57531748451184839</v>
      </c>
      <c r="DA72" s="95"/>
    </row>
    <row r="73" spans="1:105" ht="12" customHeight="1" x14ac:dyDescent="0.25">
      <c r="A73" s="55" t="s">
        <v>92</v>
      </c>
      <c r="B73" s="336">
        <f>IF(B$6=0,0,B$6/TRE_fec!B$6)</f>
        <v>0.43630972423458358</v>
      </c>
      <c r="C73" s="336">
        <f>IF(C$6=0,0,C$6/TRE_fec!C$6)</f>
        <v>0.43630972423458342</v>
      </c>
      <c r="D73" s="336">
        <f>IF(D$6=0,0,D$6/TRE_fec!D$6)</f>
        <v>0.43630972423458358</v>
      </c>
      <c r="E73" s="336">
        <f>IF(E$6=0,0,E$6/TRE_fec!E$6)</f>
        <v>0.43630972423458347</v>
      </c>
      <c r="F73" s="336">
        <f>IF(F$6=0,0,F$6/TRE_fec!F$6)</f>
        <v>0.43630972423458336</v>
      </c>
      <c r="G73" s="336">
        <f>IF(G$6=0,0,G$6/TRE_fec!G$6)</f>
        <v>0.43630972423458331</v>
      </c>
      <c r="H73" s="336">
        <f>IF(H$6=0,0,H$6/TRE_fec!H$6)</f>
        <v>0.43630972423458325</v>
      </c>
      <c r="I73" s="336">
        <f>IF(I$6=0,0,I$6/TRE_fec!I$6)</f>
        <v>0.43630972423458336</v>
      </c>
      <c r="J73" s="336">
        <f>IF(J$6=0,0,J$6/TRE_fec!J$6)</f>
        <v>0.43630972423458336</v>
      </c>
      <c r="K73" s="336">
        <f>IF(K$6=0,0,K$6/TRE_fec!K$6)</f>
        <v>0.43630972423458358</v>
      </c>
      <c r="L73" s="336">
        <f>IF(L$6=0,0,L$6/TRE_fec!L$6)</f>
        <v>0.43630972423458358</v>
      </c>
      <c r="M73" s="336">
        <f>IF(M$6=0,0,M$6/TRE_fec!M$6)</f>
        <v>0.43630972423458336</v>
      </c>
      <c r="N73" s="336">
        <f>IF(N$6=0,0,N$6/TRE_fec!N$6)</f>
        <v>0.43630972423458331</v>
      </c>
      <c r="O73" s="336">
        <f>IF(O$6=0,0,O$6/TRE_fec!O$6)</f>
        <v>0.43630972423458342</v>
      </c>
      <c r="P73" s="336">
        <f>IF(P$6=0,0,P$6/TRE_fec!P$6)</f>
        <v>0.43630972423458347</v>
      </c>
      <c r="Q73" s="336">
        <f>IF(Q$6=0,0,Q$6/TRE_fec!Q$6)</f>
        <v>0.43630972423458342</v>
      </c>
      <c r="R73" s="336">
        <f>IF(R$6=0,0,R$6/TRE_fec!R$6)</f>
        <v>0.4363097242345837</v>
      </c>
      <c r="S73" s="336">
        <f>IF(S$6=0,0,S$6/TRE_fec!S$6)</f>
        <v>0.43630972423458358</v>
      </c>
      <c r="T73" s="336">
        <f>IF(T$6=0,0,T$6/TRE_fec!T$6)</f>
        <v>0.43630972423458342</v>
      </c>
      <c r="U73" s="336">
        <f>IF(U$6=0,0,U$6/TRE_fec!U$6)</f>
        <v>0.43630972423458336</v>
      </c>
      <c r="V73" s="336">
        <f>IF(V$6=0,0,V$6/TRE_fec!V$6)</f>
        <v>0.43630972423458342</v>
      </c>
      <c r="W73" s="336">
        <f>IF(W$6=0,0,W$6/TRE_fec!W$6)</f>
        <v>0.43630972423458342</v>
      </c>
      <c r="DA73" s="67"/>
    </row>
    <row r="74" spans="1:105" ht="12" customHeight="1" x14ac:dyDescent="0.25">
      <c r="A74" s="202" t="s">
        <v>93</v>
      </c>
      <c r="B74" s="337">
        <f>IF(B$7=0,0,B$7/TRE_fec!B$7)</f>
        <v>0.11313590451535809</v>
      </c>
      <c r="C74" s="337">
        <f>IF(C$7=0,0,C$7/TRE_fec!C$7)</f>
        <v>0.11313590451535811</v>
      </c>
      <c r="D74" s="337">
        <f>IF(D$7=0,0,D$7/TRE_fec!D$7)</f>
        <v>0.11313590451535806</v>
      </c>
      <c r="E74" s="337">
        <f>IF(E$7=0,0,E$7/TRE_fec!E$7)</f>
        <v>0.11313590451535807</v>
      </c>
      <c r="F74" s="337">
        <f>IF(F$7=0,0,F$7/TRE_fec!F$7)</f>
        <v>0.11313590451535811</v>
      </c>
      <c r="G74" s="337">
        <f>IF(G$7=0,0,G$7/TRE_fec!G$7)</f>
        <v>0.11313590451535811</v>
      </c>
      <c r="H74" s="337">
        <f>IF(H$7=0,0,H$7/TRE_fec!H$7)</f>
        <v>0.1131359045153581</v>
      </c>
      <c r="I74" s="337">
        <f>IF(I$7=0,0,I$7/TRE_fec!I$7)</f>
        <v>0.11313590451535811</v>
      </c>
      <c r="J74" s="337">
        <f>IF(J$7=0,0,J$7/TRE_fec!J$7)</f>
        <v>0.11313590451535804</v>
      </c>
      <c r="K74" s="337">
        <f>IF(K$7=0,0,K$7/TRE_fec!K$7)</f>
        <v>0.11313590451535809</v>
      </c>
      <c r="L74" s="337">
        <f>IF(L$7=0,0,L$7/TRE_fec!L$7)</f>
        <v>0.11313590451535817</v>
      </c>
      <c r="M74" s="337">
        <f>IF(M$7=0,0,M$7/TRE_fec!M$7)</f>
        <v>0.11313590451535809</v>
      </c>
      <c r="N74" s="337">
        <f>IF(N$7=0,0,N$7/TRE_fec!N$7)</f>
        <v>0.11313590451535811</v>
      </c>
      <c r="O74" s="337">
        <f>IF(O$7=0,0,O$7/TRE_fec!O$7)</f>
        <v>0.1131359045153581</v>
      </c>
      <c r="P74" s="337">
        <f>IF(P$7=0,0,P$7/TRE_fec!P$7)</f>
        <v>0.11313590451535818</v>
      </c>
      <c r="Q74" s="337">
        <f>IF(Q$7=0,0,Q$7/TRE_fec!Q$7)</f>
        <v>0.11313590451535815</v>
      </c>
      <c r="R74" s="337">
        <f>IF(R$7=0,0,R$7/TRE_fec!R$7)</f>
        <v>0.11313590451535817</v>
      </c>
      <c r="S74" s="337">
        <f>IF(S$7=0,0,S$7/TRE_fec!S$7)</f>
        <v>0.11313590451535813</v>
      </c>
      <c r="T74" s="337">
        <f>IF(T$7=0,0,T$7/TRE_fec!T$7)</f>
        <v>0.1131359045153581</v>
      </c>
      <c r="U74" s="337">
        <f>IF(U$7=0,0,U$7/TRE_fec!U$7)</f>
        <v>0.1131359045153581</v>
      </c>
      <c r="V74" s="337">
        <f>IF(V$7=0,0,V$7/TRE_fec!V$7)</f>
        <v>0.11313590451535813</v>
      </c>
      <c r="W74" s="337">
        <f>IF(W$7=0,0,W$7/TRE_fec!W$7)</f>
        <v>0.11313590451535817</v>
      </c>
      <c r="DA74" s="174"/>
    </row>
    <row r="75" spans="1:105" ht="12" customHeight="1" x14ac:dyDescent="0.25">
      <c r="A75" s="202" t="s">
        <v>94</v>
      </c>
      <c r="B75" s="337">
        <f>IF(B$8=0,0,B$8/TRE_fec!B$8)</f>
        <v>0.61148518119658324</v>
      </c>
      <c r="C75" s="337">
        <f>IF(C$8=0,0,C$8/TRE_fec!C$8)</f>
        <v>0.61148518119658346</v>
      </c>
      <c r="D75" s="337">
        <f>IF(D$8=0,0,D$8/TRE_fec!D$8)</f>
        <v>0.61148518119658368</v>
      </c>
      <c r="E75" s="337">
        <f>IF(E$8=0,0,E$8/TRE_fec!E$8)</f>
        <v>0.61148518119658379</v>
      </c>
      <c r="F75" s="337">
        <f>IF(F$8=0,0,F$8/TRE_fec!F$8)</f>
        <v>0.61148518119658357</v>
      </c>
      <c r="G75" s="337">
        <f>IF(G$8=0,0,G$8/TRE_fec!G$8)</f>
        <v>0.61148518119658346</v>
      </c>
      <c r="H75" s="337">
        <f>IF(H$8=0,0,H$8/TRE_fec!H$8)</f>
        <v>0.61148518119658346</v>
      </c>
      <c r="I75" s="337">
        <f>IF(I$8=0,0,I$8/TRE_fec!I$8)</f>
        <v>0.61148518119658335</v>
      </c>
      <c r="J75" s="337">
        <f>IF(J$8=0,0,J$8/TRE_fec!J$8)</f>
        <v>0.61148518119658368</v>
      </c>
      <c r="K75" s="337">
        <f>IF(K$8=0,0,K$8/TRE_fec!K$8)</f>
        <v>0.61148518119658379</v>
      </c>
      <c r="L75" s="337">
        <f>IF(L$8=0,0,L$8/TRE_fec!L$8)</f>
        <v>0.61148518119658346</v>
      </c>
      <c r="M75" s="337">
        <f>IF(M$8=0,0,M$8/TRE_fec!M$8)</f>
        <v>0.61148518119658379</v>
      </c>
      <c r="N75" s="337">
        <f>IF(N$8=0,0,N$8/TRE_fec!N$8)</f>
        <v>0.61148518119658413</v>
      </c>
      <c r="O75" s="337">
        <f>IF(O$8=0,0,O$8/TRE_fec!O$8)</f>
        <v>0.61148518119658357</v>
      </c>
      <c r="P75" s="337">
        <f>IF(P$8=0,0,P$8/TRE_fec!P$8)</f>
        <v>0.61148518119658379</v>
      </c>
      <c r="Q75" s="337">
        <f>IF(Q$8=0,0,Q$8/TRE_fec!Q$8)</f>
        <v>0.61148518119658335</v>
      </c>
      <c r="R75" s="337">
        <f>IF(R$8=0,0,R$8/TRE_fec!R$8)</f>
        <v>0.61148518119658368</v>
      </c>
      <c r="S75" s="337">
        <f>IF(S$8=0,0,S$8/TRE_fec!S$8)</f>
        <v>0.61148518119658335</v>
      </c>
      <c r="T75" s="337">
        <f>IF(T$8=0,0,T$8/TRE_fec!T$8)</f>
        <v>0.61148518119658346</v>
      </c>
      <c r="U75" s="337">
        <f>IF(U$8=0,0,U$8/TRE_fec!U$8)</f>
        <v>0.61148518119658379</v>
      </c>
      <c r="V75" s="337">
        <f>IF(V$8=0,0,V$8/TRE_fec!V$8)</f>
        <v>0.61148518119658346</v>
      </c>
      <c r="W75" s="337">
        <f>IF(W$8=0,0,W$8/TRE_fec!W$8)</f>
        <v>0.61148518119658346</v>
      </c>
      <c r="DA75" s="174"/>
    </row>
    <row r="76" spans="1:105" ht="12" customHeight="1" x14ac:dyDescent="0.25">
      <c r="A76" s="202" t="s">
        <v>95</v>
      </c>
      <c r="B76" s="337">
        <f>IF(B$9=0,0,B$9/TRE_fec!B$9)</f>
        <v>0.43232692038708281</v>
      </c>
      <c r="C76" s="337">
        <f>IF(C$9=0,0,C$9/TRE_fec!C$9)</f>
        <v>0.43232692038708287</v>
      </c>
      <c r="D76" s="337">
        <f>IF(D$9=0,0,D$9/TRE_fec!D$9)</f>
        <v>0.43232692038708276</v>
      </c>
      <c r="E76" s="337">
        <f>IF(E$9=0,0,E$9/TRE_fec!E$9)</f>
        <v>0.43232692038708292</v>
      </c>
      <c r="F76" s="337">
        <f>IF(F$9=0,0,F$9/TRE_fec!F$9)</f>
        <v>0.43232692038708276</v>
      </c>
      <c r="G76" s="337">
        <f>IF(G$9=0,0,G$9/TRE_fec!G$9)</f>
        <v>0.43232692038708254</v>
      </c>
      <c r="H76" s="337">
        <f>IF(H$9=0,0,H$9/TRE_fec!H$9)</f>
        <v>0.43232692038708276</v>
      </c>
      <c r="I76" s="337">
        <f>IF(I$9=0,0,I$9/TRE_fec!I$9)</f>
        <v>0.43232692038708292</v>
      </c>
      <c r="J76" s="337">
        <f>IF(J$9=0,0,J$9/TRE_fec!J$9)</f>
        <v>0.43232692038708281</v>
      </c>
      <c r="K76" s="337">
        <f>IF(K$9=0,0,K$9/TRE_fec!K$9)</f>
        <v>0.43232692038708287</v>
      </c>
      <c r="L76" s="337">
        <f>IF(L$9=0,0,L$9/TRE_fec!L$9)</f>
        <v>0.43232692038708298</v>
      </c>
      <c r="M76" s="337">
        <f>IF(M$9=0,0,M$9/TRE_fec!M$9)</f>
        <v>0.43232692038708276</v>
      </c>
      <c r="N76" s="337">
        <f>IF(N$9=0,0,N$9/TRE_fec!N$9)</f>
        <v>0.43232692038708259</v>
      </c>
      <c r="O76" s="337">
        <f>IF(O$9=0,0,O$9/TRE_fec!O$9)</f>
        <v>0.43232692038708304</v>
      </c>
      <c r="P76" s="337">
        <f>IF(P$9=0,0,P$9/TRE_fec!P$9)</f>
        <v>0.43232692038708287</v>
      </c>
      <c r="Q76" s="337">
        <f>IF(Q$9=0,0,Q$9/TRE_fec!Q$9)</f>
        <v>0.43232692038708298</v>
      </c>
      <c r="R76" s="337">
        <f>IF(R$9=0,0,R$9/TRE_fec!R$9)</f>
        <v>0.43232692038708304</v>
      </c>
      <c r="S76" s="337">
        <f>IF(S$9=0,0,S$9/TRE_fec!S$9)</f>
        <v>0.43232692038708298</v>
      </c>
      <c r="T76" s="337">
        <f>IF(T$9=0,0,T$9/TRE_fec!T$9)</f>
        <v>0.43232692038708281</v>
      </c>
      <c r="U76" s="337">
        <f>IF(U$9=0,0,U$9/TRE_fec!U$9)</f>
        <v>0.43232692038708281</v>
      </c>
      <c r="V76" s="337">
        <f>IF(V$9=0,0,V$9/TRE_fec!V$9)</f>
        <v>0.43232692038708287</v>
      </c>
      <c r="W76" s="337">
        <f>IF(W$9=0,0,W$9/TRE_fec!W$9)</f>
        <v>0.43232692038708292</v>
      </c>
      <c r="DA76" s="174"/>
    </row>
    <row r="77" spans="1:105" ht="12" customHeight="1" x14ac:dyDescent="0.25">
      <c r="A77" s="56" t="s">
        <v>96</v>
      </c>
      <c r="B77" s="338">
        <f>IF(B$10=0,0,B$10/TRE_fec!B$10)</f>
        <v>0.61706187371729082</v>
      </c>
      <c r="C77" s="338">
        <f>IF(C$10=0,0,C$10/TRE_fec!C$10)</f>
        <v>0.60361357210211375</v>
      </c>
      <c r="D77" s="338">
        <f>IF(D$10=0,0,D$10/TRE_fec!D$10)</f>
        <v>0.62952419857904429</v>
      </c>
      <c r="E77" s="338">
        <f>IF(E$10=0,0,E$10/TRE_fec!E$10)</f>
        <v>0.60710907486386767</v>
      </c>
      <c r="F77" s="338">
        <f>IF(F$10=0,0,F$10/TRE_fec!F$10)</f>
        <v>0.62414059022256219</v>
      </c>
      <c r="G77" s="338">
        <f>IF(G$10=0,0,G$10/TRE_fec!G$10)</f>
        <v>0.62654176036263687</v>
      </c>
      <c r="H77" s="338">
        <f>IF(H$10=0,0,H$10/TRE_fec!H$10)</f>
        <v>0.65947947063530288</v>
      </c>
      <c r="I77" s="338">
        <f>IF(I$10=0,0,I$10/TRE_fec!I$10)</f>
        <v>0.66387238763959533</v>
      </c>
      <c r="J77" s="338">
        <f>IF(J$10=0,0,J$10/TRE_fec!J$10)</f>
        <v>0.677639530442399</v>
      </c>
      <c r="K77" s="338">
        <f>IF(K$10=0,0,K$10/TRE_fec!K$10)</f>
        <v>0.6730365874361367</v>
      </c>
      <c r="L77" s="338">
        <f>IF(L$10=0,0,L$10/TRE_fec!L$10)</f>
        <v>0.70070720877940962</v>
      </c>
      <c r="M77" s="338">
        <f>IF(M$10=0,0,M$10/TRE_fec!M$10)</f>
        <v>0.67694269828984288</v>
      </c>
      <c r="N77" s="338">
        <f>IF(N$10=0,0,N$10/TRE_fec!N$10)</f>
        <v>0.66595179893365419</v>
      </c>
      <c r="O77" s="338">
        <f>IF(O$10=0,0,O$10/TRE_fec!O$10)</f>
        <v>0.65675274128965022</v>
      </c>
      <c r="P77" s="338">
        <f>IF(P$10=0,0,P$10/TRE_fec!P$10)</f>
        <v>0.68102473364593574</v>
      </c>
      <c r="Q77" s="338">
        <f>IF(Q$10=0,0,Q$10/TRE_fec!Q$10)</f>
        <v>0.69072499351446393</v>
      </c>
      <c r="R77" s="338">
        <f>IF(R$10=0,0,R$10/TRE_fec!R$10)</f>
        <v>0.68621164046781968</v>
      </c>
      <c r="S77" s="338">
        <f>IF(S$10=0,0,S$10/TRE_fec!S$10)</f>
        <v>0.68354134623819696</v>
      </c>
      <c r="T77" s="338">
        <f>IF(T$10=0,0,T$10/TRE_fec!T$10)</f>
        <v>0.70079002402718027</v>
      </c>
      <c r="U77" s="338">
        <f>IF(U$10=0,0,U$10/TRE_fec!U$10)</f>
        <v>0.68672500691912342</v>
      </c>
      <c r="V77" s="338">
        <f>IF(V$10=0,0,V$10/TRE_fec!V$10)</f>
        <v>0.68375125625370559</v>
      </c>
      <c r="W77" s="338">
        <f>IF(W$10=0,0,W$10/TRE_fec!W$10)</f>
        <v>0.70593031243777027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0.44890133287077305</v>
      </c>
      <c r="C78" s="351">
        <f>IF(C$16=0,0,C$16/TRE_fec!C$16)</f>
        <v>0.44219174288192992</v>
      </c>
      <c r="D78" s="351">
        <f>IF(D$16=0,0,D$16/TRE_fec!D$16)</f>
        <v>0.44963600474059534</v>
      </c>
      <c r="E78" s="351">
        <f>IF(E$16=0,0,E$16/TRE_fec!E$16)</f>
        <v>0.44226120384840828</v>
      </c>
      <c r="F78" s="351">
        <f>IF(F$16=0,0,F$16/TRE_fec!F$16)</f>
        <v>0.449775754142068</v>
      </c>
      <c r="G78" s="351">
        <f>IF(G$16=0,0,G$16/TRE_fec!G$16)</f>
        <v>0.46264047477442599</v>
      </c>
      <c r="H78" s="351">
        <f>IF(H$16=0,0,H$16/TRE_fec!H$16)</f>
        <v>0.476720372196207</v>
      </c>
      <c r="I78" s="351">
        <f>IF(I$16=0,0,I$16/TRE_fec!I$16)</f>
        <v>0.4795512799819191</v>
      </c>
      <c r="J78" s="351">
        <f>IF(J$16=0,0,J$16/TRE_fec!J$16)</f>
        <v>0.49241503054044516</v>
      </c>
      <c r="K78" s="351">
        <f>IF(K$16=0,0,K$16/TRE_fec!K$16)</f>
        <v>0.49042366463633774</v>
      </c>
      <c r="L78" s="351">
        <f>IF(L$16=0,0,L$16/TRE_fec!L$16)</f>
        <v>0.51476050085761527</v>
      </c>
      <c r="M78" s="351">
        <f>IF(M$16=0,0,M$16/TRE_fec!M$16)</f>
        <v>0.4976191901351511</v>
      </c>
      <c r="N78" s="351">
        <f>IF(N$16=0,0,N$16/TRE_fec!N$16)</f>
        <v>0.49581740054987317</v>
      </c>
      <c r="O78" s="351">
        <f>IF(O$16=0,0,O$16/TRE_fec!O$16)</f>
        <v>0.49515089458357958</v>
      </c>
      <c r="P78" s="351">
        <f>IF(P$16=0,0,P$16/TRE_fec!P$16)</f>
        <v>0.51261420197704799</v>
      </c>
      <c r="Q78" s="351">
        <f>IF(Q$16=0,0,Q$16/TRE_fec!Q$16)</f>
        <v>0.52184285259849439</v>
      </c>
      <c r="R78" s="351">
        <f>IF(R$16=0,0,R$16/TRE_fec!R$16)</f>
        <v>0.51537515382188026</v>
      </c>
      <c r="S78" s="351">
        <f>IF(S$16=0,0,S$16/TRE_fec!S$16)</f>
        <v>0.51623074699671778</v>
      </c>
      <c r="T78" s="351">
        <f>IF(T$16=0,0,T$16/TRE_fec!T$16)</f>
        <v>0.50873261240680434</v>
      </c>
      <c r="U78" s="351">
        <f>IF(U$16=0,0,U$16/TRE_fec!U$16)</f>
        <v>0.51925901473938019</v>
      </c>
      <c r="V78" s="351">
        <f>IF(V$16=0,0,V$16/TRE_fec!V$16)</f>
        <v>0.52383097210199792</v>
      </c>
      <c r="W78" s="351">
        <f>IF(W$16=0,0,W$16/TRE_fec!W$16)</f>
        <v>0.53800991701691259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0.45547356266279304</v>
      </c>
      <c r="C79" s="351">
        <f>IF(C$24=0,0,C$24/TRE_fec!C$24)</f>
        <v>0.4574748471563726</v>
      </c>
      <c r="D79" s="351">
        <f>IF(D$24=0,0,D$24/TRE_fec!D$24)</f>
        <v>0.44715505058570415</v>
      </c>
      <c r="E79" s="351">
        <f>IF(E$24=0,0,E$24/TRE_fec!E$24)</f>
        <v>0.45615595251116664</v>
      </c>
      <c r="F79" s="351">
        <f>IF(F$24=0,0,F$24/TRE_fec!F$24)</f>
        <v>0.45028175944195803</v>
      </c>
      <c r="G79" s="351">
        <f>IF(G$24=0,0,G$24/TRE_fec!G$24)</f>
        <v>0.45147730878488268</v>
      </c>
      <c r="H79" s="351">
        <f>IF(H$24=0,0,H$24/TRE_fec!H$24)</f>
        <v>0.48316853179584884</v>
      </c>
      <c r="I79" s="351">
        <f>IF(I$24=0,0,I$24/TRE_fec!I$24)</f>
        <v>0.47713998219326487</v>
      </c>
      <c r="J79" s="351">
        <f>IF(J$24=0,0,J$24/TRE_fec!J$24)</f>
        <v>0.46999563354054835</v>
      </c>
      <c r="K79" s="351">
        <f>IF(K$24=0,0,K$24/TRE_fec!K$24)</f>
        <v>0.49548232596531921</v>
      </c>
      <c r="L79" s="351">
        <f>IF(L$24=0,0,L$24/TRE_fec!L$24)</f>
        <v>0.49144909434121092</v>
      </c>
      <c r="M79" s="351">
        <f>IF(M$24=0,0,M$24/TRE_fec!M$24)</f>
        <v>0.49010344034678682</v>
      </c>
      <c r="N79" s="351">
        <f>IF(N$24=0,0,N$24/TRE_fec!N$24)</f>
        <v>0.49341708811352641</v>
      </c>
      <c r="O79" s="351">
        <f>IF(O$24=0,0,O$24/TRE_fec!O$24)</f>
        <v>0.4914559283175195</v>
      </c>
      <c r="P79" s="351">
        <f>IF(P$24=0,0,P$24/TRE_fec!P$24)</f>
        <v>0.48585784392579584</v>
      </c>
      <c r="Q79" s="351">
        <f>IF(Q$24=0,0,Q$24/TRE_fec!Q$24)</f>
        <v>0.47531560660902572</v>
      </c>
      <c r="R79" s="351">
        <f>IF(R$24=0,0,R$24/TRE_fec!R$24)</f>
        <v>0.48256290146524761</v>
      </c>
      <c r="S79" s="351">
        <f>IF(S$24=0,0,S$24/TRE_fec!S$24)</f>
        <v>0.4648378821975136</v>
      </c>
      <c r="T79" s="351">
        <f>IF(T$24=0,0,T$24/TRE_fec!T$24)</f>
        <v>0.45841555848893178</v>
      </c>
      <c r="U79" s="351">
        <f>IF(U$24=0,0,U$24/TRE_fec!U$24)</f>
        <v>0.43773477696739632</v>
      </c>
      <c r="V79" s="351">
        <f>IF(V$24=0,0,V$24/TRE_fec!V$24)</f>
        <v>0.43354707183399765</v>
      </c>
      <c r="W79" s="351">
        <f>IF(W$24=0,0,W$24/TRE_fec!W$24)</f>
        <v>0.43392280158718183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0.38477257103209106</v>
      </c>
      <c r="C80" s="351">
        <f>IF(C$27=0,0,C$27/TRE_fec!C$27)</f>
        <v>0.37902149389879702</v>
      </c>
      <c r="D80" s="351">
        <f>IF(D$27=0,0,D$27/TRE_fec!D$27)</f>
        <v>0.38540228977765301</v>
      </c>
      <c r="E80" s="351">
        <f>IF(E$27=0,0,E$27/TRE_fec!E$27)</f>
        <v>0.3790810318700642</v>
      </c>
      <c r="F80" s="351">
        <f>IF(F$27=0,0,F$27/TRE_fec!F$27)</f>
        <v>0.3855220749789155</v>
      </c>
      <c r="G80" s="351">
        <f>IF(G$27=0,0,G$27/TRE_fec!G$27)</f>
        <v>0.3965489783780794</v>
      </c>
      <c r="H80" s="351">
        <f>IF(H$27=0,0,H$27/TRE_fec!H$27)</f>
        <v>0.40861746188246317</v>
      </c>
      <c r="I80" s="351">
        <f>IF(I$27=0,0,I$27/TRE_fec!I$27)</f>
        <v>0.41104395427021656</v>
      </c>
      <c r="J80" s="351">
        <f>IF(J$27=0,0,J$27/TRE_fec!J$27)</f>
        <v>0.42207002617752459</v>
      </c>
      <c r="K80" s="351">
        <f>IF(K$27=0,0,K$27/TRE_fec!K$27)</f>
        <v>0.42036314111686079</v>
      </c>
      <c r="L80" s="351">
        <f>IF(L$27=0,0,L$27/TRE_fec!L$27)</f>
        <v>0.44122328644938469</v>
      </c>
      <c r="M80" s="351">
        <f>IF(M$27=0,0,M$27/TRE_fec!M$27)</f>
        <v>0.42653073440155803</v>
      </c>
      <c r="N80" s="351">
        <f>IF(N$27=0,0,N$27/TRE_fec!N$27)</f>
        <v>0.42498634332846275</v>
      </c>
      <c r="O80" s="351">
        <f>IF(O$27=0,0,O$27/TRE_fec!O$27)</f>
        <v>0.42441505250021117</v>
      </c>
      <c r="P80" s="351">
        <f>IF(P$27=0,0,P$27/TRE_fec!P$27)</f>
        <v>0.43938360169461249</v>
      </c>
      <c r="Q80" s="351">
        <f>IF(Q$27=0,0,Q$27/TRE_fec!Q$27)</f>
        <v>0.44729387365585244</v>
      </c>
      <c r="R80" s="351">
        <f>IF(R$27=0,0,R$27/TRE_fec!R$27)</f>
        <v>0.44175013184732603</v>
      </c>
      <c r="S80" s="351">
        <f>IF(S$27=0,0,S$27/TRE_fec!S$27)</f>
        <v>0.44248349742575782</v>
      </c>
      <c r="T80" s="351">
        <f>IF(T$27=0,0,T$27/TRE_fec!T$27)</f>
        <v>0.43605652492011815</v>
      </c>
      <c r="U80" s="351">
        <f>IF(U$27=0,0,U$27/TRE_fec!U$27)</f>
        <v>0.44507915549089733</v>
      </c>
      <c r="V80" s="351">
        <f>IF(V$27=0,0,V$27/TRE_fec!V$27)</f>
        <v>0.44899797608742698</v>
      </c>
      <c r="W80" s="351">
        <f>IF(W$27=0,0,W$27/TRE_fec!W$27)</f>
        <v>0.46115135744306823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0.57042200160466006</v>
      </c>
      <c r="C81" s="351">
        <f>IF(C$35=0,0,C$35/TRE_fec!C$35)</f>
        <v>0.56984931854187104</v>
      </c>
      <c r="D81" s="351">
        <f>IF(D$35=0,0,D$35/TRE_fec!D$35)</f>
        <v>0.56664859589904126</v>
      </c>
      <c r="E81" s="351">
        <f>IF(E$35=0,0,E$35/TRE_fec!E$35)</f>
        <v>0.56898724876719453</v>
      </c>
      <c r="F81" s="351">
        <f>IF(F$35=0,0,F$35/TRE_fec!F$35)</f>
        <v>0.56955049369235011</v>
      </c>
      <c r="G81" s="351">
        <f>IF(G$35=0,0,G$35/TRE_fec!G$35)</f>
        <v>0.57813211228698935</v>
      </c>
      <c r="H81" s="351">
        <f>IF(H$35=0,0,H$35/TRE_fec!H$35)</f>
        <v>0.57451643744168479</v>
      </c>
      <c r="I81" s="351">
        <f>IF(I$35=0,0,I$35/TRE_fec!I$35)</f>
        <v>0.64632320478688488</v>
      </c>
      <c r="J81" s="351">
        <f>IF(J$35=0,0,J$35/TRE_fec!J$35)</f>
        <v>0.65797857638914803</v>
      </c>
      <c r="K81" s="351">
        <f>IF(K$35=0,0,K$35/TRE_fec!K$35)</f>
        <v>0.66050248383396193</v>
      </c>
      <c r="L81" s="351">
        <f>IF(L$35=0,0,L$35/TRE_fec!L$35)</f>
        <v>0.67081026375364994</v>
      </c>
      <c r="M81" s="351">
        <f>IF(M$35=0,0,M$35/TRE_fec!M$35)</f>
        <v>0.66853196916878832</v>
      </c>
      <c r="N81" s="351">
        <f>IF(N$35=0,0,N$35/TRE_fec!N$35)</f>
        <v>0.66939825344797776</v>
      </c>
      <c r="O81" s="351">
        <f>IF(O$35=0,0,O$35/TRE_fec!O$35)</f>
        <v>0.669120660878471</v>
      </c>
      <c r="P81" s="351">
        <f>IF(P$35=0,0,P$35/TRE_fec!P$35)</f>
        <v>0.67288819992292603</v>
      </c>
      <c r="Q81" s="351">
        <f>IF(Q$35=0,0,Q$35/TRE_fec!Q$35)</f>
        <v>0.67217528243812585</v>
      </c>
      <c r="R81" s="351">
        <f>IF(R$35=0,0,R$35/TRE_fec!R$35)</f>
        <v>0.67161821537607636</v>
      </c>
      <c r="S81" s="351">
        <f>IF(S$35=0,0,S$35/TRE_fec!S$35)</f>
        <v>0.67151085809927358</v>
      </c>
      <c r="T81" s="351">
        <f>IF(T$35=0,0,T$35/TRE_fec!T$35)</f>
        <v>0.67133914521984739</v>
      </c>
      <c r="U81" s="351">
        <f>IF(U$35=0,0,U$35/TRE_fec!U$35)</f>
        <v>0.67308195223957124</v>
      </c>
      <c r="V81" s="351">
        <f>IF(V$35=0,0,V$35/TRE_fec!V$35)</f>
        <v>0.6729483916055452</v>
      </c>
      <c r="W81" s="351">
        <f>IF(W$35=0,0,W$35/TRE_fec!W$35)</f>
        <v>0.67268366766006316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0.56474882148969552</v>
      </c>
      <c r="C82" s="351">
        <f>IF(C$46=0,0,C$46/TRE_fec!C$46)</f>
        <v>0.56474882148969552</v>
      </c>
      <c r="D82" s="351">
        <f>IF(D$46=0,0,D$46/TRE_fec!D$46)</f>
        <v>0.56474882148969552</v>
      </c>
      <c r="E82" s="351">
        <f>IF(E$46=0,0,E$46/TRE_fec!E$46)</f>
        <v>0.56474882148969552</v>
      </c>
      <c r="F82" s="351">
        <f>IF(F$46=0,0,F$46/TRE_fec!F$46)</f>
        <v>0.56474882148969552</v>
      </c>
      <c r="G82" s="351">
        <f>IF(G$46=0,0,G$46/TRE_fec!G$46)</f>
        <v>0.56474882148969541</v>
      </c>
      <c r="H82" s="351">
        <f>IF(H$46=0,0,H$46/TRE_fec!H$46)</f>
        <v>0.56474882148969563</v>
      </c>
      <c r="I82" s="351">
        <f>IF(I$46=0,0,I$46/TRE_fec!I$46)</f>
        <v>0.56474882148969541</v>
      </c>
      <c r="J82" s="351">
        <f>IF(J$46=0,0,J$46/TRE_fec!J$46)</f>
        <v>0.56474882148969541</v>
      </c>
      <c r="K82" s="351">
        <f>IF(K$46=0,0,K$46/TRE_fec!K$46)</f>
        <v>0.5647488214896953</v>
      </c>
      <c r="L82" s="351">
        <f>IF(L$46=0,0,L$46/TRE_fec!L$46)</f>
        <v>0.56474882148969541</v>
      </c>
      <c r="M82" s="351">
        <f>IF(M$46=0,0,M$46/TRE_fec!M$46)</f>
        <v>0.56474882148969552</v>
      </c>
      <c r="N82" s="351">
        <f>IF(N$46=0,0,N$46/TRE_fec!N$46)</f>
        <v>0.56474882148969541</v>
      </c>
      <c r="O82" s="351">
        <f>IF(O$46=0,0,O$46/TRE_fec!O$46)</f>
        <v>0.56474882148969552</v>
      </c>
      <c r="P82" s="351">
        <f>IF(P$46=0,0,P$46/TRE_fec!P$46)</f>
        <v>0.56474882148969541</v>
      </c>
      <c r="Q82" s="351">
        <f>IF(Q$46=0,0,Q$46/TRE_fec!Q$46)</f>
        <v>0.56474882148969541</v>
      </c>
      <c r="R82" s="351">
        <f>IF(R$46=0,0,R$46/TRE_fec!R$46)</f>
        <v>0.56474882148969541</v>
      </c>
      <c r="S82" s="351">
        <f>IF(S$46=0,0,S$46/TRE_fec!S$46)</f>
        <v>0.56474882148969541</v>
      </c>
      <c r="T82" s="351">
        <f>IF(T$46=0,0,T$46/TRE_fec!T$46)</f>
        <v>0.56474882148969552</v>
      </c>
      <c r="U82" s="351">
        <f>IF(U$46=0,0,U$46/TRE_fec!U$46)</f>
        <v>0.56474882148969541</v>
      </c>
      <c r="V82" s="351">
        <f>IF(V$46=0,0,V$46/TRE_fec!V$46)</f>
        <v>0.56474882148969552</v>
      </c>
      <c r="W82" s="351">
        <f>IF(W$46=0,0,W$46/TRE_fec!W$46)</f>
        <v>0.56474882148969563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0.51986682986974997</v>
      </c>
      <c r="C83" s="339">
        <f>IF(C$47=0,0,C$47/TRE_fec!C$47)</f>
        <v>0.51986682986974997</v>
      </c>
      <c r="D83" s="339">
        <f>IF(D$47=0,0,D$47/TRE_fec!D$47)</f>
        <v>0.51986682986974986</v>
      </c>
      <c r="E83" s="339">
        <f>IF(E$47=0,0,E$47/TRE_fec!E$47)</f>
        <v>0.51986682986974997</v>
      </c>
      <c r="F83" s="339">
        <f>IF(F$47=0,0,F$47/TRE_fec!F$47)</f>
        <v>0.51986682986974997</v>
      </c>
      <c r="G83" s="339">
        <f>IF(G$47=0,0,G$47/TRE_fec!G$47)</f>
        <v>0.51986682986974997</v>
      </c>
      <c r="H83" s="339">
        <f>IF(H$47=0,0,H$47/TRE_fec!H$47)</f>
        <v>0.51986682986974986</v>
      </c>
      <c r="I83" s="339">
        <f>IF(I$47=0,0,I$47/TRE_fec!I$47)</f>
        <v>0.51986682986974986</v>
      </c>
      <c r="J83" s="339">
        <f>IF(J$47=0,0,J$47/TRE_fec!J$47)</f>
        <v>0.51986682986974986</v>
      </c>
      <c r="K83" s="339">
        <f>IF(K$47=0,0,K$47/TRE_fec!K$47)</f>
        <v>0.51986682986974986</v>
      </c>
      <c r="L83" s="339">
        <f>IF(L$47=0,0,L$47/TRE_fec!L$47)</f>
        <v>0.51986682986974986</v>
      </c>
      <c r="M83" s="339">
        <f>IF(M$47=0,0,M$47/TRE_fec!M$47)</f>
        <v>0.51986682986974997</v>
      </c>
      <c r="N83" s="339">
        <f>IF(N$47=0,0,N$47/TRE_fec!N$47)</f>
        <v>0.51986682986974986</v>
      </c>
      <c r="O83" s="339">
        <f>IF(O$47=0,0,O$47/TRE_fec!O$47)</f>
        <v>0.51986682986974997</v>
      </c>
      <c r="P83" s="339">
        <f>IF(P$47=0,0,P$47/TRE_fec!P$47)</f>
        <v>0.51986682986974997</v>
      </c>
      <c r="Q83" s="339">
        <f>IF(Q$47=0,0,Q$47/TRE_fec!Q$47)</f>
        <v>0.51986682986974975</v>
      </c>
      <c r="R83" s="339">
        <f>IF(R$47=0,0,R$47/TRE_fec!R$47)</f>
        <v>0.51986682986975008</v>
      </c>
      <c r="S83" s="339">
        <f>IF(S$47=0,0,S$47/TRE_fec!S$47)</f>
        <v>0.51986682986974997</v>
      </c>
      <c r="T83" s="339">
        <f>IF(T$47=0,0,T$47/TRE_fec!T$47)</f>
        <v>0.51986682986974997</v>
      </c>
      <c r="U83" s="339">
        <f>IF(U$47=0,0,U$47/TRE_fec!U$47)</f>
        <v>0.51986682986975019</v>
      </c>
      <c r="V83" s="339">
        <f>IF(V$47=0,0,V$47/TRE_fec!V$47)</f>
        <v>0.51986682986974997</v>
      </c>
      <c r="W83" s="339">
        <f>IF(W$47=0,0,W$47/TRE_fec!W$47)</f>
        <v>0.51986682986974997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FI: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142.10306964042809</v>
      </c>
      <c r="C5" s="225">
        <v>173.94011748023911</v>
      </c>
      <c r="D5" s="225">
        <v>143.60237856034919</v>
      </c>
      <c r="E5" s="225">
        <v>148.2128067604003</v>
      </c>
      <c r="F5" s="225">
        <v>110.05298856043331</v>
      </c>
      <c r="G5" s="225">
        <v>100.4806774804797</v>
      </c>
      <c r="H5" s="225">
        <v>82.276847640750503</v>
      </c>
      <c r="I5" s="225">
        <v>82.733925240865517</v>
      </c>
      <c r="J5" s="225">
        <v>58.052553840893303</v>
      </c>
      <c r="K5" s="225">
        <v>50.251826161375647</v>
      </c>
      <c r="L5" s="225">
        <v>37.728514440473802</v>
      </c>
      <c r="M5" s="225">
        <v>40.901050080949872</v>
      </c>
      <c r="N5" s="225">
        <v>40.813533360956583</v>
      </c>
      <c r="O5" s="225">
        <v>41.054733360863423</v>
      </c>
      <c r="P5" s="225">
        <v>28.47789576049864</v>
      </c>
      <c r="Q5" s="225">
        <v>28.70377560063033</v>
      </c>
      <c r="R5" s="225">
        <v>34.754268240590143</v>
      </c>
      <c r="S5" s="225">
        <v>32.610906720536228</v>
      </c>
      <c r="T5" s="225">
        <v>35.107871400870408</v>
      </c>
      <c r="U5" s="225">
        <v>26.41563144046388</v>
      </c>
      <c r="V5" s="225">
        <v>24.804702360640761</v>
      </c>
      <c r="W5" s="225">
        <v>17.840935800509651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4.289159043032357</v>
      </c>
      <c r="C10" s="262">
        <v>5.5545627039811309</v>
      </c>
      <c r="D10" s="262">
        <v>3.87749240018</v>
      </c>
      <c r="E10" s="262">
        <v>4.5892509274687843</v>
      </c>
      <c r="F10" s="262">
        <v>3.1217705931869579</v>
      </c>
      <c r="G10" s="262">
        <v>3.1040408178308452</v>
      </c>
      <c r="H10" s="262">
        <v>2.1317770774088438</v>
      </c>
      <c r="I10" s="262">
        <v>2.5344915029795012</v>
      </c>
      <c r="J10" s="262">
        <v>1.8224669883899489</v>
      </c>
      <c r="K10" s="262">
        <v>1.6735505107229349</v>
      </c>
      <c r="L10" s="262">
        <v>1.2392844369062379</v>
      </c>
      <c r="M10" s="262">
        <v>1.483060233669621</v>
      </c>
      <c r="N10" s="262">
        <v>1.6562820210072069</v>
      </c>
      <c r="O10" s="262">
        <v>1.806192227847587</v>
      </c>
      <c r="P10" s="262">
        <v>1.229289831853893</v>
      </c>
      <c r="Q10" s="262">
        <v>1.1841129961627059</v>
      </c>
      <c r="R10" s="262">
        <v>1.4057143772204901</v>
      </c>
      <c r="S10" s="262">
        <v>1.359787807293463</v>
      </c>
      <c r="T10" s="262">
        <v>0.94431783368600664</v>
      </c>
      <c r="U10" s="262">
        <v>1.0410285387361029</v>
      </c>
      <c r="V10" s="262">
        <v>1.047601179066695</v>
      </c>
      <c r="W10" s="262">
        <v>0.66621443198174024</v>
      </c>
      <c r="DA10" s="68" t="s">
        <v>2491</v>
      </c>
    </row>
    <row r="11" spans="1:105" ht="12" customHeight="1" x14ac:dyDescent="0.25">
      <c r="A11" s="37" t="s">
        <v>160</v>
      </c>
      <c r="B11" s="228">
        <v>4.2817386123173318</v>
      </c>
      <c r="C11" s="228">
        <v>5.5489021662374061</v>
      </c>
      <c r="D11" s="228">
        <v>3.852326150161653</v>
      </c>
      <c r="E11" s="228">
        <v>4.5832371837971442</v>
      </c>
      <c r="F11" s="228">
        <v>3.1095979997930958</v>
      </c>
      <c r="G11" s="228">
        <v>3.093560415495932</v>
      </c>
      <c r="H11" s="228">
        <v>2.1316962123305339</v>
      </c>
      <c r="I11" s="228">
        <v>2.5341183069260129</v>
      </c>
      <c r="J11" s="228">
        <v>1.8213511892448371</v>
      </c>
      <c r="K11" s="228">
        <v>1.6735504099720471</v>
      </c>
      <c r="L11" s="228">
        <v>1.2392794776647911</v>
      </c>
      <c r="M11" s="228">
        <v>1.4830528903482409</v>
      </c>
      <c r="N11" s="228">
        <v>1.6562810869787941</v>
      </c>
      <c r="O11" s="228">
        <v>1.806189059630618</v>
      </c>
      <c r="P11" s="228">
        <v>1.229259799969135</v>
      </c>
      <c r="Q11" s="228">
        <v>1.1837430986573201</v>
      </c>
      <c r="R11" s="228">
        <v>1.40562269698593</v>
      </c>
      <c r="S11" s="228">
        <v>1.3578984725854839</v>
      </c>
      <c r="T11" s="228">
        <v>0.93943260453593125</v>
      </c>
      <c r="U11" s="228">
        <v>0.97892825082687895</v>
      </c>
      <c r="V11" s="228">
        <v>0.9306658445260324</v>
      </c>
      <c r="W11" s="228">
        <v>0.55171767753626255</v>
      </c>
      <c r="DA11" s="69" t="s">
        <v>2492</v>
      </c>
    </row>
    <row r="12" spans="1:105" ht="12" customHeight="1" x14ac:dyDescent="0.25">
      <c r="A12" s="37" t="s">
        <v>162</v>
      </c>
      <c r="B12" s="228">
        <v>7.420430715025593E-3</v>
      </c>
      <c r="C12" s="228">
        <v>5.6605377437248293E-3</v>
      </c>
      <c r="D12" s="228">
        <v>2.5166250018347162E-2</v>
      </c>
      <c r="E12" s="228">
        <v>6.0137436716399401E-3</v>
      </c>
      <c r="F12" s="228">
        <v>1.217259339386265E-2</v>
      </c>
      <c r="G12" s="228">
        <v>1.0480402334912389E-2</v>
      </c>
      <c r="H12" s="228">
        <v>8.0865078310152219E-5</v>
      </c>
      <c r="I12" s="228">
        <v>3.7319605348827361E-4</v>
      </c>
      <c r="J12" s="228">
        <v>1.115799145111793E-3</v>
      </c>
      <c r="K12" s="228">
        <v>1.007508876629833E-7</v>
      </c>
      <c r="L12" s="228">
        <v>4.9592414469831E-6</v>
      </c>
      <c r="M12" s="228">
        <v>7.3433213792909408E-6</v>
      </c>
      <c r="N12" s="228">
        <v>9.3402841279028451E-7</v>
      </c>
      <c r="O12" s="228">
        <v>3.1682169688569929E-6</v>
      </c>
      <c r="P12" s="228">
        <v>3.0031884758709101E-5</v>
      </c>
      <c r="Q12" s="228">
        <v>3.6989750538677279E-4</v>
      </c>
      <c r="R12" s="228">
        <v>9.1680234559639103E-5</v>
      </c>
      <c r="S12" s="228">
        <v>1.889334707978658E-3</v>
      </c>
      <c r="T12" s="228">
        <v>4.8852291500754187E-3</v>
      </c>
      <c r="U12" s="228">
        <v>6.2100287909223707E-2</v>
      </c>
      <c r="V12" s="228">
        <v>0.116935334540663</v>
      </c>
      <c r="W12" s="228">
        <v>0.1144967544454777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38.426980011315983</v>
      </c>
      <c r="C16" s="263">
        <f t="shared" si="0"/>
        <v>47.833313979133571</v>
      </c>
      <c r="D16" s="263">
        <f t="shared" si="0"/>
        <v>38.408238234150311</v>
      </c>
      <c r="E16" s="263">
        <f t="shared" si="0"/>
        <v>40.722985597157979</v>
      </c>
      <c r="F16" s="263">
        <f t="shared" si="0"/>
        <v>29.592524715093759</v>
      </c>
      <c r="G16" s="263">
        <f t="shared" si="0"/>
        <v>26.255319455299631</v>
      </c>
      <c r="H16" s="263">
        <f t="shared" si="0"/>
        <v>21.063463924981811</v>
      </c>
      <c r="I16" s="263">
        <f t="shared" si="0"/>
        <v>25.895937697621509</v>
      </c>
      <c r="J16" s="263">
        <f t="shared" si="0"/>
        <v>18.729134181789281</v>
      </c>
      <c r="K16" s="263">
        <f t="shared" si="0"/>
        <v>16.82196471051526</v>
      </c>
      <c r="L16" s="263">
        <f t="shared" si="0"/>
        <v>13.5082361463044</v>
      </c>
      <c r="M16" s="263">
        <f t="shared" si="0"/>
        <v>14.41591343327106</v>
      </c>
      <c r="N16" s="263">
        <f t="shared" si="0"/>
        <v>14.49970755794557</v>
      </c>
      <c r="O16" s="263">
        <f t="shared" si="0"/>
        <v>14.446282357268229</v>
      </c>
      <c r="P16" s="263">
        <f t="shared" si="0"/>
        <v>10.408508294666881</v>
      </c>
      <c r="Q16" s="263">
        <f t="shared" si="0"/>
        <v>10.056591965263211</v>
      </c>
      <c r="R16" s="263">
        <f t="shared" si="0"/>
        <v>12.31518839328055</v>
      </c>
      <c r="S16" s="263">
        <f t="shared" si="0"/>
        <v>11.195908632354881</v>
      </c>
      <c r="T16" s="263">
        <f t="shared" si="0"/>
        <v>12.20051516394421</v>
      </c>
      <c r="U16" s="263">
        <f t="shared" si="0"/>
        <v>8.4757845748645231</v>
      </c>
      <c r="V16" s="263">
        <f t="shared" si="0"/>
        <v>7.5652535961926173</v>
      </c>
      <c r="W16" s="263">
        <f t="shared" si="0"/>
        <v>5.2185498945773796</v>
      </c>
      <c r="DA16" s="70"/>
    </row>
    <row r="17" spans="1:105" ht="12" customHeight="1" x14ac:dyDescent="0.25">
      <c r="A17" s="60" t="s">
        <v>2406</v>
      </c>
      <c r="B17" s="331">
        <v>38.426980011315983</v>
      </c>
      <c r="C17" s="331">
        <v>47.833313979133571</v>
      </c>
      <c r="D17" s="331">
        <v>38.408238234150311</v>
      </c>
      <c r="E17" s="331">
        <v>40.722985597157979</v>
      </c>
      <c r="F17" s="331">
        <v>29.592524715093759</v>
      </c>
      <c r="G17" s="331">
        <v>26.255319455299631</v>
      </c>
      <c r="H17" s="331">
        <v>21.063463924981811</v>
      </c>
      <c r="I17" s="331">
        <v>25.895937697621509</v>
      </c>
      <c r="J17" s="331">
        <v>18.729134181789281</v>
      </c>
      <c r="K17" s="331">
        <v>16.82196471051526</v>
      </c>
      <c r="L17" s="331">
        <v>13.5082361463044</v>
      </c>
      <c r="M17" s="331">
        <v>14.41591343327106</v>
      </c>
      <c r="N17" s="331">
        <v>14.49970755794557</v>
      </c>
      <c r="O17" s="331">
        <v>14.446282357268229</v>
      </c>
      <c r="P17" s="331">
        <v>10.408508294666881</v>
      </c>
      <c r="Q17" s="331">
        <v>10.056591965263211</v>
      </c>
      <c r="R17" s="331">
        <v>12.31518839328055</v>
      </c>
      <c r="S17" s="331">
        <v>11.195908632354881</v>
      </c>
      <c r="T17" s="331">
        <v>12.20051516394421</v>
      </c>
      <c r="U17" s="331">
        <v>8.4757845748645231</v>
      </c>
      <c r="V17" s="331">
        <v>7.5652535961926173</v>
      </c>
      <c r="W17" s="331">
        <v>5.2185498945773796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2.4876164886655219</v>
      </c>
      <c r="C19" s="232">
        <v>2.525570391408769</v>
      </c>
      <c r="D19" s="232">
        <v>2.4746853575374912</v>
      </c>
      <c r="E19" s="232">
        <v>2.523516476309104</v>
      </c>
      <c r="F19" s="232">
        <v>2.481896366594369</v>
      </c>
      <c r="G19" s="232">
        <v>2.423895392109285</v>
      </c>
      <c r="H19" s="232">
        <v>2.3130356874302729</v>
      </c>
      <c r="I19" s="232">
        <v>2.857908935394045</v>
      </c>
      <c r="J19" s="232">
        <v>0.99295838496167033</v>
      </c>
      <c r="K19" s="232">
        <v>2.0211251201329068</v>
      </c>
      <c r="L19" s="232">
        <v>2.170453108538573</v>
      </c>
      <c r="M19" s="232">
        <v>2.1433065694954689</v>
      </c>
      <c r="N19" s="232">
        <v>2.1645881441587478</v>
      </c>
      <c r="O19" s="232">
        <v>2.1589764602034349</v>
      </c>
      <c r="P19" s="232">
        <v>2.256984635543779</v>
      </c>
      <c r="Q19" s="232">
        <v>3.2927426166239901</v>
      </c>
      <c r="R19" s="232">
        <v>3.2862315733669258</v>
      </c>
      <c r="S19" s="232">
        <v>2.1852644547321272</v>
      </c>
      <c r="T19" s="232">
        <v>6.5778767703347087</v>
      </c>
      <c r="U19" s="232">
        <v>1.128562232375498</v>
      </c>
      <c r="V19" s="232">
        <v>1.1162827985544621</v>
      </c>
      <c r="W19" s="232">
        <v>1.1353606284385771</v>
      </c>
      <c r="DA19" s="71" t="s">
        <v>2499</v>
      </c>
    </row>
    <row r="20" spans="1:105" ht="12" customHeight="1" x14ac:dyDescent="0.25">
      <c r="A20" s="59" t="s">
        <v>160</v>
      </c>
      <c r="B20" s="232">
        <v>16.908340653236881</v>
      </c>
      <c r="C20" s="232">
        <v>21.40106127836809</v>
      </c>
      <c r="D20" s="232">
        <v>14.23717907083601</v>
      </c>
      <c r="E20" s="232">
        <v>17.06535712776591</v>
      </c>
      <c r="F20" s="232">
        <v>11.71781105270526</v>
      </c>
      <c r="G20" s="232">
        <v>14.08540569930315</v>
      </c>
      <c r="H20" s="232">
        <v>9.4953315174414445</v>
      </c>
      <c r="I20" s="232">
        <v>11.601479713887739</v>
      </c>
      <c r="J20" s="232">
        <v>9.096875556128138</v>
      </c>
      <c r="K20" s="232">
        <v>8.2110239065241846</v>
      </c>
      <c r="L20" s="232">
        <v>6.6199948407075411</v>
      </c>
      <c r="M20" s="232">
        <v>7.6118678546747489</v>
      </c>
      <c r="N20" s="232">
        <v>8.8000700516832939</v>
      </c>
      <c r="O20" s="232">
        <v>9.977865802657881</v>
      </c>
      <c r="P20" s="232">
        <v>6.944170006694625</v>
      </c>
      <c r="Q20" s="232">
        <v>6.7617364328879539</v>
      </c>
      <c r="R20" s="232">
        <v>7.8560222097989287</v>
      </c>
      <c r="S20" s="232">
        <v>7.8303007707924346</v>
      </c>
      <c r="T20" s="232">
        <v>4.4262483485169541</v>
      </c>
      <c r="U20" s="232">
        <v>5.7730901144527671</v>
      </c>
      <c r="V20" s="232">
        <v>5.7291238055446376</v>
      </c>
      <c r="W20" s="232">
        <v>3.381445358597158</v>
      </c>
      <c r="DA20" s="71" t="s">
        <v>2500</v>
      </c>
    </row>
    <row r="21" spans="1:105" ht="12" customHeight="1" x14ac:dyDescent="0.25">
      <c r="A21" s="59" t="s">
        <v>70</v>
      </c>
      <c r="B21" s="232">
        <v>19.001720013334861</v>
      </c>
      <c r="C21" s="232">
        <v>23.884850690868451</v>
      </c>
      <c r="D21" s="232">
        <v>21.60336599852311</v>
      </c>
      <c r="E21" s="232">
        <v>21.11172024696209</v>
      </c>
      <c r="F21" s="232">
        <v>15.34694765302353</v>
      </c>
      <c r="G21" s="232">
        <v>9.6982996518039535</v>
      </c>
      <c r="H21" s="232">
        <v>9.254736518350434</v>
      </c>
      <c r="I21" s="232">
        <v>11.434840514672601</v>
      </c>
      <c r="J21" s="232">
        <v>8.6337272979146569</v>
      </c>
      <c r="K21" s="232">
        <v>6.5898151895390624</v>
      </c>
      <c r="L21" s="232">
        <v>4.7177617057354011</v>
      </c>
      <c r="M21" s="232">
        <v>4.6607013190141826</v>
      </c>
      <c r="N21" s="232">
        <v>3.5350443994703569</v>
      </c>
      <c r="O21" s="232">
        <v>2.3094225923389069</v>
      </c>
      <c r="P21" s="232">
        <v>1.2071840003228771</v>
      </c>
      <c r="Q21" s="232">
        <v>0</v>
      </c>
      <c r="R21" s="232">
        <v>1.1724222094822601</v>
      </c>
      <c r="S21" s="232">
        <v>1.1694485871373581</v>
      </c>
      <c r="T21" s="232">
        <v>1.173372707442949</v>
      </c>
      <c r="U21" s="232">
        <v>1.2079046133662501</v>
      </c>
      <c r="V21" s="232">
        <v>0</v>
      </c>
      <c r="W21" s="232">
        <v>0</v>
      </c>
      <c r="DA21" s="71" t="s">
        <v>2501</v>
      </c>
    </row>
    <row r="22" spans="1:105" ht="12" customHeight="1" x14ac:dyDescent="0.25">
      <c r="A22" s="59" t="s">
        <v>162</v>
      </c>
      <c r="B22" s="232">
        <v>2.9302856078711071E-2</v>
      </c>
      <c r="C22" s="232">
        <v>2.1831618488259281E-2</v>
      </c>
      <c r="D22" s="232">
        <v>9.3007807253703986E-2</v>
      </c>
      <c r="E22" s="232">
        <v>2.23917461208833E-2</v>
      </c>
      <c r="F22" s="232">
        <v>4.5869642770602993E-2</v>
      </c>
      <c r="G22" s="232">
        <v>4.7718712083242028E-2</v>
      </c>
      <c r="H22" s="232">
        <v>3.602017596584724E-4</v>
      </c>
      <c r="I22" s="232">
        <v>1.708533667119583E-3</v>
      </c>
      <c r="J22" s="232">
        <v>5.5729427848149491E-3</v>
      </c>
      <c r="K22" s="232">
        <v>4.9431910880898173E-7</v>
      </c>
      <c r="L22" s="232">
        <v>2.649132288925973E-5</v>
      </c>
      <c r="M22" s="232">
        <v>3.7690086656616351E-5</v>
      </c>
      <c r="N22" s="232">
        <v>4.9626331710459853E-6</v>
      </c>
      <c r="O22" s="232">
        <v>1.750206800356966E-5</v>
      </c>
      <c r="P22" s="232">
        <v>1.696521055932793E-4</v>
      </c>
      <c r="Q22" s="232">
        <v>2.1129157512682259E-3</v>
      </c>
      <c r="R22" s="232">
        <v>5.1240063243465769E-4</v>
      </c>
      <c r="S22" s="232">
        <v>1.089481969296408E-2</v>
      </c>
      <c r="T22" s="232">
        <v>2.3017337649601632E-2</v>
      </c>
      <c r="U22" s="232">
        <v>0.36622761467000692</v>
      </c>
      <c r="V22" s="232">
        <v>0.7198469920935181</v>
      </c>
      <c r="W22" s="232">
        <v>0.70174390754164617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2.7170001477422612</v>
      </c>
      <c r="C24" s="263">
        <f t="shared" si="1"/>
        <v>2.7461799423519451</v>
      </c>
      <c r="D24" s="263">
        <f t="shared" si="1"/>
        <v>3.9882795770994179</v>
      </c>
      <c r="E24" s="263">
        <f t="shared" si="1"/>
        <v>2.4913739919219759</v>
      </c>
      <c r="F24" s="263">
        <f t="shared" si="1"/>
        <v>2.653632818875626</v>
      </c>
      <c r="G24" s="263">
        <f t="shared" si="1"/>
        <v>2.6447856542887429</v>
      </c>
      <c r="H24" s="263">
        <f t="shared" si="1"/>
        <v>0.5034572029910992</v>
      </c>
      <c r="I24" s="263">
        <f t="shared" si="1"/>
        <v>0.95370841835686471</v>
      </c>
      <c r="J24" s="263">
        <f t="shared" si="1"/>
        <v>1.244773061106736</v>
      </c>
      <c r="K24" s="263">
        <f t="shared" si="1"/>
        <v>5.0488475088892378E-2</v>
      </c>
      <c r="L24" s="263">
        <f t="shared" si="1"/>
        <v>0.2018838769589523</v>
      </c>
      <c r="M24" s="263">
        <f t="shared" si="1"/>
        <v>0.2018501276083364</v>
      </c>
      <c r="N24" s="263">
        <f t="shared" si="1"/>
        <v>0.10096569906525581</v>
      </c>
      <c r="O24" s="263">
        <f t="shared" si="1"/>
        <v>0.15141946507804421</v>
      </c>
      <c r="P24" s="263">
        <f t="shared" si="1"/>
        <v>0.30247076325430899</v>
      </c>
      <c r="Q24" s="263">
        <f t="shared" si="1"/>
        <v>0.75135601297946009</v>
      </c>
      <c r="R24" s="263">
        <f t="shared" si="1"/>
        <v>0.50344172658002506</v>
      </c>
      <c r="S24" s="263">
        <f t="shared" si="1"/>
        <v>1.315245210279242</v>
      </c>
      <c r="T24" s="263">
        <f t="shared" si="1"/>
        <v>1.6506382763427501</v>
      </c>
      <c r="U24" s="263">
        <f t="shared" si="1"/>
        <v>3.4333715985125419</v>
      </c>
      <c r="V24" s="263">
        <f t="shared" si="1"/>
        <v>3.9575267179537832</v>
      </c>
      <c r="W24" s="263">
        <f t="shared" si="1"/>
        <v>3.7463727224246148</v>
      </c>
      <c r="DA24" s="70"/>
    </row>
    <row r="25" spans="1:105" ht="12" customHeight="1" x14ac:dyDescent="0.25">
      <c r="A25" s="60" t="s">
        <v>2416</v>
      </c>
      <c r="B25" s="264">
        <v>2.7170001477422612</v>
      </c>
      <c r="C25" s="264">
        <v>2.7461799423519451</v>
      </c>
      <c r="D25" s="264">
        <v>3.9882795770994179</v>
      </c>
      <c r="E25" s="264">
        <v>2.4913739919219759</v>
      </c>
      <c r="F25" s="264">
        <v>2.653632818875626</v>
      </c>
      <c r="G25" s="264">
        <v>2.6447856542887429</v>
      </c>
      <c r="H25" s="264">
        <v>0.5034572029910992</v>
      </c>
      <c r="I25" s="264">
        <v>0.95370841835686471</v>
      </c>
      <c r="J25" s="264">
        <v>1.244773061106736</v>
      </c>
      <c r="K25" s="264">
        <v>5.0488475088892378E-2</v>
      </c>
      <c r="L25" s="264">
        <v>0.2018838769589523</v>
      </c>
      <c r="M25" s="264">
        <v>0.2018501276083364</v>
      </c>
      <c r="N25" s="264">
        <v>0.10096569906525581</v>
      </c>
      <c r="O25" s="264">
        <v>0.15141946507804421</v>
      </c>
      <c r="P25" s="264">
        <v>0.30247076325430899</v>
      </c>
      <c r="Q25" s="264">
        <v>0.75135601297946009</v>
      </c>
      <c r="R25" s="264">
        <v>0.50344172658002506</v>
      </c>
      <c r="S25" s="264">
        <v>1.315245210279242</v>
      </c>
      <c r="T25" s="264">
        <v>1.6506382763427501</v>
      </c>
      <c r="U25" s="264">
        <v>3.4333715985125419</v>
      </c>
      <c r="V25" s="264">
        <v>3.9575267179537832</v>
      </c>
      <c r="W25" s="264">
        <v>3.7463727224246148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54.895685730451397</v>
      </c>
      <c r="C27" s="263">
        <f t="shared" si="2"/>
        <v>68.333305684476528</v>
      </c>
      <c r="D27" s="263">
        <f t="shared" si="2"/>
        <v>54.868911763071893</v>
      </c>
      <c r="E27" s="263">
        <f t="shared" si="2"/>
        <v>58.17569371022568</v>
      </c>
      <c r="F27" s="263">
        <f t="shared" si="2"/>
        <v>42.275035307276788</v>
      </c>
      <c r="G27" s="263">
        <f t="shared" si="2"/>
        <v>37.50759922185663</v>
      </c>
      <c r="H27" s="263">
        <f t="shared" si="2"/>
        <v>30.090662749974019</v>
      </c>
      <c r="I27" s="263">
        <f t="shared" si="2"/>
        <v>36.994196710887863</v>
      </c>
      <c r="J27" s="263">
        <f t="shared" si="2"/>
        <v>26.755905973984689</v>
      </c>
      <c r="K27" s="263">
        <f t="shared" si="2"/>
        <v>24.031378157878951</v>
      </c>
      <c r="L27" s="263">
        <f t="shared" si="2"/>
        <v>19.297480209006299</v>
      </c>
      <c r="M27" s="263">
        <f t="shared" si="2"/>
        <v>20.59416204753008</v>
      </c>
      <c r="N27" s="263">
        <f t="shared" si="2"/>
        <v>20.713867939922238</v>
      </c>
      <c r="O27" s="263">
        <f t="shared" si="2"/>
        <v>20.637546224668899</v>
      </c>
      <c r="P27" s="263">
        <f t="shared" si="2"/>
        <v>14.86929756380983</v>
      </c>
      <c r="Q27" s="263">
        <f t="shared" si="2"/>
        <v>14.36655995037602</v>
      </c>
      <c r="R27" s="263">
        <f t="shared" si="2"/>
        <v>17.593126276115068</v>
      </c>
      <c r="S27" s="263">
        <f t="shared" si="2"/>
        <v>15.994155189078411</v>
      </c>
      <c r="T27" s="263">
        <f t="shared" si="2"/>
        <v>17.429307377063171</v>
      </c>
      <c r="U27" s="263">
        <f t="shared" si="2"/>
        <v>12.10826367837789</v>
      </c>
      <c r="V27" s="263">
        <f t="shared" si="2"/>
        <v>10.80750513741803</v>
      </c>
      <c r="W27" s="263">
        <f t="shared" si="2"/>
        <v>7.4550712779676873</v>
      </c>
      <c r="DA27" s="70"/>
    </row>
    <row r="28" spans="1:105" ht="12" customHeight="1" x14ac:dyDescent="0.25">
      <c r="A28" s="60" t="s">
        <v>2421</v>
      </c>
      <c r="B28" s="331">
        <v>54.895685730451397</v>
      </c>
      <c r="C28" s="331">
        <v>68.333305684476528</v>
      </c>
      <c r="D28" s="331">
        <v>54.868911763071893</v>
      </c>
      <c r="E28" s="331">
        <v>58.17569371022568</v>
      </c>
      <c r="F28" s="331">
        <v>42.275035307276788</v>
      </c>
      <c r="G28" s="331">
        <v>37.50759922185663</v>
      </c>
      <c r="H28" s="331">
        <v>30.090662749974019</v>
      </c>
      <c r="I28" s="331">
        <v>36.994196710887863</v>
      </c>
      <c r="J28" s="331">
        <v>26.755905973984689</v>
      </c>
      <c r="K28" s="331">
        <v>24.031378157878951</v>
      </c>
      <c r="L28" s="331">
        <v>19.297480209006299</v>
      </c>
      <c r="M28" s="331">
        <v>20.59416204753008</v>
      </c>
      <c r="N28" s="331">
        <v>20.713867939922238</v>
      </c>
      <c r="O28" s="331">
        <v>20.637546224668899</v>
      </c>
      <c r="P28" s="331">
        <v>14.86929756380983</v>
      </c>
      <c r="Q28" s="331">
        <v>14.36655995037602</v>
      </c>
      <c r="R28" s="331">
        <v>17.593126276115068</v>
      </c>
      <c r="S28" s="331">
        <v>15.994155189078411</v>
      </c>
      <c r="T28" s="331">
        <v>17.429307377063171</v>
      </c>
      <c r="U28" s="331">
        <v>12.10826367837789</v>
      </c>
      <c r="V28" s="331">
        <v>10.80750513741803</v>
      </c>
      <c r="W28" s="331">
        <v>7.4550712779676873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3.5537378409507459</v>
      </c>
      <c r="C30" s="232">
        <v>3.607957702012528</v>
      </c>
      <c r="D30" s="232">
        <v>3.5352647964821302</v>
      </c>
      <c r="E30" s="232">
        <v>3.6050235375844339</v>
      </c>
      <c r="F30" s="232">
        <v>3.545566237991955</v>
      </c>
      <c r="G30" s="232">
        <v>3.4627077030132649</v>
      </c>
      <c r="H30" s="232">
        <v>3.3043366963289622</v>
      </c>
      <c r="I30" s="232">
        <v>4.0827270505629221</v>
      </c>
      <c r="J30" s="232">
        <v>1.418511978516672</v>
      </c>
      <c r="K30" s="232">
        <v>2.8873216001898689</v>
      </c>
      <c r="L30" s="232">
        <v>3.1006472979122468</v>
      </c>
      <c r="M30" s="232">
        <v>3.06186652785067</v>
      </c>
      <c r="N30" s="232">
        <v>3.09226877736964</v>
      </c>
      <c r="O30" s="232">
        <v>3.0842520860049079</v>
      </c>
      <c r="P30" s="232">
        <v>3.2242637650625432</v>
      </c>
      <c r="Q30" s="232">
        <v>4.7039180237485576</v>
      </c>
      <c r="R30" s="232">
        <v>4.6946165333813239</v>
      </c>
      <c r="S30" s="232">
        <v>3.1218063639030369</v>
      </c>
      <c r="T30" s="232">
        <v>9.3969668147638732</v>
      </c>
      <c r="U30" s="232">
        <v>1.612231760536426</v>
      </c>
      <c r="V30" s="232">
        <v>1.5946897122206609</v>
      </c>
      <c r="W30" s="232">
        <v>1.6219437549122531</v>
      </c>
      <c r="DA30" s="71" t="s">
        <v>2508</v>
      </c>
    </row>
    <row r="31" spans="1:105" ht="12" customHeight="1" x14ac:dyDescent="0.25">
      <c r="A31" s="59" t="s">
        <v>160</v>
      </c>
      <c r="B31" s="232">
        <v>24.15477236176698</v>
      </c>
      <c r="C31" s="232">
        <v>30.572944683382989</v>
      </c>
      <c r="D31" s="232">
        <v>20.338827244051441</v>
      </c>
      <c r="E31" s="232">
        <v>24.37908161109414</v>
      </c>
      <c r="F31" s="232">
        <v>16.73973007529322</v>
      </c>
      <c r="G31" s="232">
        <v>20.122008141861649</v>
      </c>
      <c r="H31" s="232">
        <v>13.564759310630629</v>
      </c>
      <c r="I31" s="232">
        <v>16.573542448411061</v>
      </c>
      <c r="J31" s="232">
        <v>12.99553650875448</v>
      </c>
      <c r="K31" s="232">
        <v>11.73003415217741</v>
      </c>
      <c r="L31" s="232">
        <v>9.4571354867250612</v>
      </c>
      <c r="M31" s="232">
        <v>10.874096935249639</v>
      </c>
      <c r="N31" s="232">
        <v>12.57152864526185</v>
      </c>
      <c r="O31" s="232">
        <v>14.254094003796981</v>
      </c>
      <c r="P31" s="232">
        <v>9.9202428667066123</v>
      </c>
      <c r="Q31" s="232">
        <v>9.6596234755542199</v>
      </c>
      <c r="R31" s="232">
        <v>11.222888871141331</v>
      </c>
      <c r="S31" s="232">
        <v>11.18614395827491</v>
      </c>
      <c r="T31" s="232">
        <v>6.3232119264527942</v>
      </c>
      <c r="U31" s="232">
        <v>8.2472715920753821</v>
      </c>
      <c r="V31" s="232">
        <v>8.1844625793494856</v>
      </c>
      <c r="W31" s="232">
        <v>4.8306362265673686</v>
      </c>
      <c r="DA31" s="71" t="s">
        <v>2509</v>
      </c>
    </row>
    <row r="32" spans="1:105" ht="12" customHeight="1" x14ac:dyDescent="0.25">
      <c r="A32" s="59" t="s">
        <v>70</v>
      </c>
      <c r="B32" s="232">
        <v>27.145314304764099</v>
      </c>
      <c r="C32" s="232">
        <v>34.121215272669211</v>
      </c>
      <c r="D32" s="232">
        <v>30.861951426461591</v>
      </c>
      <c r="E32" s="232">
        <v>30.159600352802979</v>
      </c>
      <c r="F32" s="232">
        <v>21.924210932890752</v>
      </c>
      <c r="G32" s="232">
        <v>13.85471378829137</v>
      </c>
      <c r="H32" s="232">
        <v>13.221052169072051</v>
      </c>
      <c r="I32" s="232">
        <v>16.33548644953229</v>
      </c>
      <c r="J32" s="232">
        <v>12.33389613987808</v>
      </c>
      <c r="K32" s="232">
        <v>9.4140216993415198</v>
      </c>
      <c r="L32" s="232">
        <v>6.7396595796220016</v>
      </c>
      <c r="M32" s="232">
        <v>6.6581447414488331</v>
      </c>
      <c r="N32" s="232">
        <v>5.0500634278147967</v>
      </c>
      <c r="O32" s="232">
        <v>3.2991751319127238</v>
      </c>
      <c r="P32" s="232">
        <v>1.724548571889825</v>
      </c>
      <c r="Q32" s="232">
        <v>0</v>
      </c>
      <c r="R32" s="232">
        <v>1.6748888706889431</v>
      </c>
      <c r="S32" s="232">
        <v>1.6706408387676539</v>
      </c>
      <c r="T32" s="232">
        <v>1.6762467249185</v>
      </c>
      <c r="U32" s="232">
        <v>1.725578019094643</v>
      </c>
      <c r="V32" s="232">
        <v>0</v>
      </c>
      <c r="W32" s="232">
        <v>0</v>
      </c>
      <c r="DA32" s="71" t="s">
        <v>2510</v>
      </c>
    </row>
    <row r="33" spans="1:105" ht="12" customHeight="1" x14ac:dyDescent="0.25">
      <c r="A33" s="59" t="s">
        <v>162</v>
      </c>
      <c r="B33" s="232">
        <v>4.1861222969587247E-2</v>
      </c>
      <c r="C33" s="232">
        <v>3.1188026411798971E-2</v>
      </c>
      <c r="D33" s="232">
        <v>0.13286829607671999</v>
      </c>
      <c r="E33" s="232">
        <v>3.1988208744119E-2</v>
      </c>
      <c r="F33" s="232">
        <v>6.5528061100861415E-2</v>
      </c>
      <c r="G33" s="232">
        <v>6.816958869034577E-2</v>
      </c>
      <c r="H33" s="232">
        <v>5.1457394236924616E-4</v>
      </c>
      <c r="I33" s="232">
        <v>2.440762381599404E-3</v>
      </c>
      <c r="J33" s="232">
        <v>7.9613468354499273E-3</v>
      </c>
      <c r="K33" s="232">
        <v>7.061701554414027E-7</v>
      </c>
      <c r="L33" s="232">
        <v>3.7844746984656773E-5</v>
      </c>
      <c r="M33" s="232">
        <v>5.3842980938023352E-5</v>
      </c>
      <c r="N33" s="232">
        <v>7.089475958637122E-6</v>
      </c>
      <c r="O33" s="232">
        <v>2.5002954290813799E-5</v>
      </c>
      <c r="P33" s="232">
        <v>2.4236015084754201E-4</v>
      </c>
      <c r="Q33" s="232">
        <v>3.0184510732403241E-3</v>
      </c>
      <c r="R33" s="232">
        <v>7.320009034780824E-4</v>
      </c>
      <c r="S33" s="232">
        <v>1.5564028132805829E-2</v>
      </c>
      <c r="T33" s="232">
        <v>3.2881910928002342E-2</v>
      </c>
      <c r="U33" s="232">
        <v>0.5231823066714385</v>
      </c>
      <c r="V33" s="232">
        <v>1.028352845847883</v>
      </c>
      <c r="W33" s="232">
        <v>1.0024912964880659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41.774244707886062</v>
      </c>
      <c r="C35" s="263">
        <v>49.472755170295912</v>
      </c>
      <c r="D35" s="263">
        <v>42.459456585847633</v>
      </c>
      <c r="E35" s="263">
        <v>42.233502533625838</v>
      </c>
      <c r="F35" s="263">
        <v>32.410025126000122</v>
      </c>
      <c r="G35" s="263">
        <v>30.96893233120381</v>
      </c>
      <c r="H35" s="263">
        <v>28.487486685394739</v>
      </c>
      <c r="I35" s="263">
        <v>16.35559091101976</v>
      </c>
      <c r="J35" s="263">
        <v>9.5002736356226443</v>
      </c>
      <c r="K35" s="263">
        <v>7.6744443071696047</v>
      </c>
      <c r="L35" s="263">
        <v>3.481629771297913</v>
      </c>
      <c r="M35" s="263">
        <v>4.2060642388707814</v>
      </c>
      <c r="N35" s="263">
        <v>3.8427101430163111</v>
      </c>
      <c r="O35" s="263">
        <v>4.0132930860006653</v>
      </c>
      <c r="P35" s="263">
        <v>1.6683293069137319</v>
      </c>
      <c r="Q35" s="263">
        <v>2.345154675848927</v>
      </c>
      <c r="R35" s="263">
        <v>2.9367974673940052</v>
      </c>
      <c r="S35" s="263">
        <v>2.745809881530231</v>
      </c>
      <c r="T35" s="263">
        <v>2.8830927498342649</v>
      </c>
      <c r="U35" s="263">
        <v>1.357183049972819</v>
      </c>
      <c r="V35" s="263">
        <v>1.4268157300096329</v>
      </c>
      <c r="W35" s="263">
        <v>0.75472747355822334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2.7043056702942541</v>
      </c>
      <c r="C38" s="231">
        <v>2.6121319065206379</v>
      </c>
      <c r="D38" s="231">
        <v>2.7357098459301521</v>
      </c>
      <c r="E38" s="231">
        <v>2.6171199859983978</v>
      </c>
      <c r="F38" s="231">
        <v>2.718197395318017</v>
      </c>
      <c r="G38" s="231">
        <v>2.8590569047902861</v>
      </c>
      <c r="H38" s="231">
        <v>3.1282876160916011</v>
      </c>
      <c r="I38" s="231">
        <v>1.8050240139613181</v>
      </c>
      <c r="J38" s="231">
        <v>0.50367391649604731</v>
      </c>
      <c r="K38" s="231">
        <v>0.92206899962081601</v>
      </c>
      <c r="L38" s="231">
        <v>0.55941531359454111</v>
      </c>
      <c r="M38" s="231">
        <v>0.62534262269402208</v>
      </c>
      <c r="N38" s="231">
        <v>0.57365879854960422</v>
      </c>
      <c r="O38" s="231">
        <v>0.59978097383741713</v>
      </c>
      <c r="P38" s="231">
        <v>0.36176111947386491</v>
      </c>
      <c r="Q38" s="231">
        <v>0.76785363972363085</v>
      </c>
      <c r="R38" s="231">
        <v>0.78366617332464095</v>
      </c>
      <c r="S38" s="231">
        <v>0.53593870141276567</v>
      </c>
      <c r="T38" s="231">
        <v>1.55441213514498</v>
      </c>
      <c r="U38" s="231">
        <v>0.1807107671379195</v>
      </c>
      <c r="V38" s="231">
        <v>0.21053224929806141</v>
      </c>
      <c r="W38" s="231">
        <v>0.16420037673096119</v>
      </c>
      <c r="DA38" s="73" t="s">
        <v>2516</v>
      </c>
    </row>
    <row r="39" spans="1:105" ht="12" customHeight="1" x14ac:dyDescent="0.25">
      <c r="A39" s="46" t="s">
        <v>160</v>
      </c>
      <c r="B39" s="231">
        <v>18.381178012027341</v>
      </c>
      <c r="C39" s="231">
        <v>22.134562231483141</v>
      </c>
      <c r="D39" s="231">
        <v>15.738886094640289</v>
      </c>
      <c r="E39" s="231">
        <v>17.69835371655634</v>
      </c>
      <c r="F39" s="231">
        <v>12.833462311723411</v>
      </c>
      <c r="G39" s="231">
        <v>16.614156102801591</v>
      </c>
      <c r="H39" s="231">
        <v>12.84205347894865</v>
      </c>
      <c r="I39" s="231">
        <v>7.3273676504199541</v>
      </c>
      <c r="J39" s="231">
        <v>4.6143514256230196</v>
      </c>
      <c r="K39" s="231">
        <v>3.745997971097152</v>
      </c>
      <c r="L39" s="231">
        <v>1.706245795055304</v>
      </c>
      <c r="M39" s="231">
        <v>2.2208793998905758</v>
      </c>
      <c r="N39" s="231">
        <v>2.3321931364282489</v>
      </c>
      <c r="O39" s="231">
        <v>2.7719311341510871</v>
      </c>
      <c r="P39" s="231">
        <v>1.1130473268965919</v>
      </c>
      <c r="Q39" s="231">
        <v>1.5768083131162609</v>
      </c>
      <c r="R39" s="231">
        <v>1.8734221022649491</v>
      </c>
      <c r="S39" s="231">
        <v>1.920390558535074</v>
      </c>
      <c r="T39" s="231">
        <v>1.0459627606781829</v>
      </c>
      <c r="U39" s="231">
        <v>0.92441472291975701</v>
      </c>
      <c r="V39" s="231">
        <v>1.080519490984108</v>
      </c>
      <c r="W39" s="231">
        <v>0.48903809756060412</v>
      </c>
      <c r="DA39" s="73" t="s">
        <v>2517</v>
      </c>
    </row>
    <row r="40" spans="1:105" ht="12" customHeight="1" x14ac:dyDescent="0.25">
      <c r="A40" s="46" t="s">
        <v>70</v>
      </c>
      <c r="B40" s="231">
        <v>20.656905681217559</v>
      </c>
      <c r="C40" s="231">
        <v>24.703481155913249</v>
      </c>
      <c r="D40" s="231">
        <v>23.882042574576861</v>
      </c>
      <c r="E40" s="231">
        <v>21.89480651933091</v>
      </c>
      <c r="F40" s="231">
        <v>16.808128533494241</v>
      </c>
      <c r="G40" s="231">
        <v>11.43943367955591</v>
      </c>
      <c r="H40" s="231">
        <v>12.516658431980691</v>
      </c>
      <c r="I40" s="231">
        <v>7.2221201554681471</v>
      </c>
      <c r="J40" s="231">
        <v>4.3794214419845732</v>
      </c>
      <c r="K40" s="231">
        <v>3.0063771109355009</v>
      </c>
      <c r="L40" s="231">
        <v>1.215961834741192</v>
      </c>
      <c r="M40" s="231">
        <v>1.3598312196243081</v>
      </c>
      <c r="N40" s="231">
        <v>0.93685689284222018</v>
      </c>
      <c r="O40" s="231">
        <v>0.64157611579731766</v>
      </c>
      <c r="P40" s="231">
        <v>0.19349366783018651</v>
      </c>
      <c r="Q40" s="231">
        <v>0</v>
      </c>
      <c r="R40" s="231">
        <v>0.27958699985480168</v>
      </c>
      <c r="S40" s="231">
        <v>0.28680865412063722</v>
      </c>
      <c r="T40" s="231">
        <v>0.27727864768199861</v>
      </c>
      <c r="U40" s="231">
        <v>0.19341544759245491</v>
      </c>
      <c r="V40" s="231">
        <v>0</v>
      </c>
      <c r="W40" s="231">
        <v>0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3.1855344346903361E-2</v>
      </c>
      <c r="C42" s="231">
        <v>2.257987637887934E-2</v>
      </c>
      <c r="D42" s="231">
        <v>0.10281807070031811</v>
      </c>
      <c r="E42" s="231">
        <v>2.3222311740193961E-2</v>
      </c>
      <c r="F42" s="231">
        <v>5.0236885464443978E-2</v>
      </c>
      <c r="G42" s="231">
        <v>5.6285644056021038E-2</v>
      </c>
      <c r="H42" s="231">
        <v>4.8715837380177492E-4</v>
      </c>
      <c r="I42" s="231">
        <v>1.079091170337458E-3</v>
      </c>
      <c r="J42" s="231">
        <v>2.8268515190034739E-3</v>
      </c>
      <c r="K42" s="231">
        <v>2.255161353508774E-7</v>
      </c>
      <c r="L42" s="231">
        <v>6.8279068749879441E-6</v>
      </c>
      <c r="M42" s="231">
        <v>1.099666187509591E-5</v>
      </c>
      <c r="N42" s="231">
        <v>1.3151962373198091E-6</v>
      </c>
      <c r="O42" s="231">
        <v>4.8622148433987843E-6</v>
      </c>
      <c r="P42" s="231">
        <v>2.719271308895561E-5</v>
      </c>
      <c r="Q42" s="231">
        <v>4.9272300903498362E-4</v>
      </c>
      <c r="R42" s="231">
        <v>1.221919496129066E-4</v>
      </c>
      <c r="S42" s="231">
        <v>2.6719674617547129E-3</v>
      </c>
      <c r="T42" s="231">
        <v>5.4392063291039206E-3</v>
      </c>
      <c r="U42" s="231">
        <v>5.8642112322687838E-2</v>
      </c>
      <c r="V42" s="231">
        <v>0.13576398972746351</v>
      </c>
      <c r="W42" s="231">
        <v>0.101488999266658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0.99999999999999978</v>
      </c>
      <c r="D51" s="234">
        <f t="shared" si="3"/>
        <v>1.0000000000000004</v>
      </c>
      <c r="E51" s="234">
        <f t="shared" si="3"/>
        <v>0.99999999999999967</v>
      </c>
      <c r="F51" s="234">
        <f t="shared" si="3"/>
        <v>0.99999999999999956</v>
      </c>
      <c r="G51" s="234">
        <f t="shared" si="3"/>
        <v>0.99999999999999956</v>
      </c>
      <c r="H51" s="234">
        <f t="shared" si="3"/>
        <v>1</v>
      </c>
      <c r="I51" s="234">
        <f t="shared" si="3"/>
        <v>0.99999999999999978</v>
      </c>
      <c r="J51" s="234">
        <f t="shared" si="3"/>
        <v>0.99999999999999989</v>
      </c>
      <c r="K51" s="234">
        <f t="shared" si="3"/>
        <v>1</v>
      </c>
      <c r="L51" s="234">
        <f t="shared" si="3"/>
        <v>0.99999999999999989</v>
      </c>
      <c r="M51" s="234">
        <f t="shared" si="3"/>
        <v>1.0000000000000002</v>
      </c>
      <c r="N51" s="234">
        <f t="shared" si="3"/>
        <v>0.99999999999999989</v>
      </c>
      <c r="O51" s="234">
        <f t="shared" si="3"/>
        <v>1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</v>
      </c>
      <c r="S51" s="234">
        <f t="shared" si="3"/>
        <v>1</v>
      </c>
      <c r="T51" s="234">
        <f t="shared" si="3"/>
        <v>0.99999999999999989</v>
      </c>
      <c r="U51" s="234">
        <f t="shared" si="3"/>
        <v>0.99999999999999978</v>
      </c>
      <c r="V51" s="234">
        <f t="shared" si="3"/>
        <v>0.99999999999999989</v>
      </c>
      <c r="W51" s="234">
        <f t="shared" si="3"/>
        <v>0.99999999999999967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3.0183436950978422E-2</v>
      </c>
      <c r="C56" s="302">
        <f t="shared" si="8"/>
        <v>3.1933764242812877E-2</v>
      </c>
      <c r="D56" s="302">
        <f t="shared" si="8"/>
        <v>2.7001588964283594E-2</v>
      </c>
      <c r="E56" s="302">
        <f t="shared" si="8"/>
        <v>3.0963929688530442E-2</v>
      </c>
      <c r="F56" s="302">
        <f t="shared" si="8"/>
        <v>2.8366068327828304E-2</v>
      </c>
      <c r="G56" s="302">
        <f t="shared" si="8"/>
        <v>3.089191768670016E-2</v>
      </c>
      <c r="H56" s="302">
        <f t="shared" si="8"/>
        <v>2.5909804988116805E-2</v>
      </c>
      <c r="I56" s="302">
        <f t="shared" si="8"/>
        <v>3.0634247022618199E-2</v>
      </c>
      <c r="J56" s="302">
        <f t="shared" si="8"/>
        <v>3.1393399046402835E-2</v>
      </c>
      <c r="K56" s="302">
        <f t="shared" si="8"/>
        <v>3.3303277483858931E-2</v>
      </c>
      <c r="L56" s="302">
        <f t="shared" si="8"/>
        <v>3.2847422043651361E-2</v>
      </c>
      <c r="M56" s="302">
        <f t="shared" si="8"/>
        <v>3.6259710465486879E-2</v>
      </c>
      <c r="N56" s="302">
        <f t="shared" si="8"/>
        <v>4.0581686627300308E-2</v>
      </c>
      <c r="O56" s="302">
        <f t="shared" si="8"/>
        <v>4.3994737755851325E-2</v>
      </c>
      <c r="P56" s="302">
        <f t="shared" si="8"/>
        <v>4.316645591346769E-2</v>
      </c>
      <c r="Q56" s="302">
        <f t="shared" si="8"/>
        <v>4.1252865568552698E-2</v>
      </c>
      <c r="R56" s="302">
        <f t="shared" si="8"/>
        <v>4.0447244277718113E-2</v>
      </c>
      <c r="S56" s="302">
        <f t="shared" si="8"/>
        <v>4.1697332090345013E-2</v>
      </c>
      <c r="T56" s="302">
        <f t="shared" si="8"/>
        <v>2.6897610023221025E-2</v>
      </c>
      <c r="U56" s="302">
        <f t="shared" si="8"/>
        <v>3.9409564790544395E-2</v>
      </c>
      <c r="V56" s="302">
        <f t="shared" si="8"/>
        <v>4.2233974987298868E-2</v>
      </c>
      <c r="W56" s="302">
        <f t="shared" si="8"/>
        <v>3.7341899518673727E-2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0.27041625566956484</v>
      </c>
      <c r="C57" s="303">
        <f t="shared" si="9"/>
        <v>0.27499874480979231</v>
      </c>
      <c r="D57" s="303">
        <f t="shared" si="9"/>
        <v>0.26746240987929853</v>
      </c>
      <c r="E57" s="303">
        <f t="shared" si="9"/>
        <v>0.27476023487626444</v>
      </c>
      <c r="F57" s="303">
        <f t="shared" si="9"/>
        <v>0.26889342217947715</v>
      </c>
      <c r="G57" s="303">
        <f t="shared" si="9"/>
        <v>0.26129719776620963</v>
      </c>
      <c r="H57" s="303">
        <f t="shared" si="9"/>
        <v>0.2560071822021216</v>
      </c>
      <c r="I57" s="303">
        <f t="shared" si="9"/>
        <v>0.31300264821510598</v>
      </c>
      <c r="J57" s="303">
        <f t="shared" si="9"/>
        <v>0.32262377695081051</v>
      </c>
      <c r="K57" s="303">
        <f t="shared" si="9"/>
        <v>0.33475330143215554</v>
      </c>
      <c r="L57" s="303">
        <f t="shared" si="9"/>
        <v>0.35803784873684946</v>
      </c>
      <c r="M57" s="303">
        <f t="shared" si="9"/>
        <v>0.35245827196953644</v>
      </c>
      <c r="N57" s="303">
        <f t="shared" si="9"/>
        <v>0.35526714704432849</v>
      </c>
      <c r="O57" s="303">
        <f t="shared" si="9"/>
        <v>0.35187860630558992</v>
      </c>
      <c r="P57" s="303">
        <f t="shared" si="9"/>
        <v>0.36549429010497336</v>
      </c>
      <c r="Q57" s="303">
        <f t="shared" si="9"/>
        <v>0.35035781024717771</v>
      </c>
      <c r="R57" s="303">
        <f t="shared" si="9"/>
        <v>0.35435038677918179</v>
      </c>
      <c r="S57" s="303">
        <f t="shared" si="9"/>
        <v>0.34331791901095549</v>
      </c>
      <c r="T57" s="303">
        <f t="shared" si="9"/>
        <v>0.34751509211810916</v>
      </c>
      <c r="U57" s="303">
        <f t="shared" si="9"/>
        <v>0.32086246334740964</v>
      </c>
      <c r="V57" s="303">
        <f t="shared" si="9"/>
        <v>0.30499271816286327</v>
      </c>
      <c r="W57" s="303">
        <f t="shared" si="9"/>
        <v>0.29250426955901632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0.27041625566956484</v>
      </c>
      <c r="C58" s="304">
        <f t="shared" si="10"/>
        <v>0.27499874480979231</v>
      </c>
      <c r="D58" s="304">
        <f t="shared" si="10"/>
        <v>0.26746240987929853</v>
      </c>
      <c r="E58" s="304">
        <f t="shared" si="10"/>
        <v>0.27476023487626444</v>
      </c>
      <c r="F58" s="304">
        <f t="shared" si="10"/>
        <v>0.26889342217947715</v>
      </c>
      <c r="G58" s="304">
        <f t="shared" si="10"/>
        <v>0.26129719776620963</v>
      </c>
      <c r="H58" s="304">
        <f t="shared" si="10"/>
        <v>0.2560071822021216</v>
      </c>
      <c r="I58" s="304">
        <f t="shared" si="10"/>
        <v>0.31300264821510598</v>
      </c>
      <c r="J58" s="304">
        <f t="shared" si="10"/>
        <v>0.32262377695081051</v>
      </c>
      <c r="K58" s="304">
        <f t="shared" si="10"/>
        <v>0.33475330143215554</v>
      </c>
      <c r="L58" s="304">
        <f t="shared" si="10"/>
        <v>0.35803784873684946</v>
      </c>
      <c r="M58" s="304">
        <f t="shared" si="10"/>
        <v>0.35245827196953644</v>
      </c>
      <c r="N58" s="304">
        <f t="shared" si="10"/>
        <v>0.35526714704432849</v>
      </c>
      <c r="O58" s="304">
        <f t="shared" si="10"/>
        <v>0.35187860630558992</v>
      </c>
      <c r="P58" s="304">
        <f t="shared" si="10"/>
        <v>0.36549429010497336</v>
      </c>
      <c r="Q58" s="304">
        <f t="shared" si="10"/>
        <v>0.35035781024717771</v>
      </c>
      <c r="R58" s="304">
        <f t="shared" si="10"/>
        <v>0.35435038677918179</v>
      </c>
      <c r="S58" s="304">
        <f t="shared" si="10"/>
        <v>0.34331791901095549</v>
      </c>
      <c r="T58" s="304">
        <f t="shared" si="10"/>
        <v>0.34751509211810916</v>
      </c>
      <c r="U58" s="304">
        <f t="shared" si="10"/>
        <v>0.32086246334740964</v>
      </c>
      <c r="V58" s="304">
        <f t="shared" si="10"/>
        <v>0.30499271816286327</v>
      </c>
      <c r="W58" s="304">
        <f t="shared" si="10"/>
        <v>0.29250426955901632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1.911992580186515E-2</v>
      </c>
      <c r="C60" s="303">
        <f t="shared" si="12"/>
        <v>1.5788076851586189E-2</v>
      </c>
      <c r="D60" s="303">
        <f t="shared" si="12"/>
        <v>2.7773074632070495E-2</v>
      </c>
      <c r="E60" s="303">
        <f t="shared" si="12"/>
        <v>1.6809438039652756E-2</v>
      </c>
      <c r="F60" s="303">
        <f t="shared" si="12"/>
        <v>2.4112319470710592E-2</v>
      </c>
      <c r="G60" s="303">
        <f t="shared" si="12"/>
        <v>2.6321335809091687E-2</v>
      </c>
      <c r="H60" s="303">
        <f t="shared" si="12"/>
        <v>6.1190628643111051E-3</v>
      </c>
      <c r="I60" s="303">
        <f t="shared" si="12"/>
        <v>1.1527416541404358E-2</v>
      </c>
      <c r="J60" s="303">
        <f t="shared" si="12"/>
        <v>2.1442175731292198E-2</v>
      </c>
      <c r="K60" s="303">
        <f t="shared" si="12"/>
        <v>1.0047092602516925E-3</v>
      </c>
      <c r="L60" s="303">
        <f t="shared" si="12"/>
        <v>5.3509627917493214E-3</v>
      </c>
      <c r="M60" s="303">
        <f t="shared" si="12"/>
        <v>4.9350842388848687E-3</v>
      </c>
      <c r="N60" s="303">
        <f t="shared" si="12"/>
        <v>2.4738289177834954E-3</v>
      </c>
      <c r="O60" s="303">
        <f t="shared" si="12"/>
        <v>3.6882340398388526E-3</v>
      </c>
      <c r="P60" s="303">
        <f t="shared" si="12"/>
        <v>1.0621246941772387E-2</v>
      </c>
      <c r="Q60" s="303">
        <f t="shared" si="12"/>
        <v>2.617620843450854E-2</v>
      </c>
      <c r="R60" s="303">
        <f t="shared" si="12"/>
        <v>1.4485752457651987E-2</v>
      </c>
      <c r="S60" s="303">
        <f t="shared" si="12"/>
        <v>4.0331451730257657E-2</v>
      </c>
      <c r="T60" s="303">
        <f t="shared" si="12"/>
        <v>4.7016187837062282E-2</v>
      </c>
      <c r="U60" s="303">
        <f t="shared" si="12"/>
        <v>0.1299749962915234</v>
      </c>
      <c r="V60" s="303">
        <f t="shared" si="12"/>
        <v>0.15954743824031725</v>
      </c>
      <c r="W60" s="303">
        <f t="shared" si="12"/>
        <v>0.20998745605696278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1.911992580186515E-2</v>
      </c>
      <c r="C61" s="304">
        <f t="shared" si="13"/>
        <v>1.5788076851586189E-2</v>
      </c>
      <c r="D61" s="304">
        <f t="shared" si="13"/>
        <v>2.7773074632070495E-2</v>
      </c>
      <c r="E61" s="304">
        <f t="shared" si="13"/>
        <v>1.6809438039652756E-2</v>
      </c>
      <c r="F61" s="304">
        <f t="shared" si="13"/>
        <v>2.4112319470710592E-2</v>
      </c>
      <c r="G61" s="304">
        <f t="shared" si="13"/>
        <v>2.6321335809091687E-2</v>
      </c>
      <c r="H61" s="304">
        <f t="shared" si="13"/>
        <v>6.1190628643111051E-3</v>
      </c>
      <c r="I61" s="304">
        <f t="shared" si="13"/>
        <v>1.1527416541404358E-2</v>
      </c>
      <c r="J61" s="304">
        <f t="shared" si="13"/>
        <v>2.1442175731292198E-2</v>
      </c>
      <c r="K61" s="304">
        <f t="shared" si="13"/>
        <v>1.0047092602516925E-3</v>
      </c>
      <c r="L61" s="304">
        <f t="shared" si="13"/>
        <v>5.3509627917493214E-3</v>
      </c>
      <c r="M61" s="304">
        <f t="shared" si="13"/>
        <v>4.9350842388848687E-3</v>
      </c>
      <c r="N61" s="304">
        <f t="shared" si="13"/>
        <v>2.4738289177834954E-3</v>
      </c>
      <c r="O61" s="304">
        <f t="shared" si="13"/>
        <v>3.6882340398388526E-3</v>
      </c>
      <c r="P61" s="304">
        <f t="shared" si="13"/>
        <v>1.0621246941772387E-2</v>
      </c>
      <c r="Q61" s="304">
        <f t="shared" si="13"/>
        <v>2.617620843450854E-2</v>
      </c>
      <c r="R61" s="304">
        <f t="shared" si="13"/>
        <v>1.4485752457651987E-2</v>
      </c>
      <c r="S61" s="304">
        <f t="shared" si="13"/>
        <v>4.0331451730257657E-2</v>
      </c>
      <c r="T61" s="304">
        <f t="shared" si="13"/>
        <v>4.7016187837062282E-2</v>
      </c>
      <c r="U61" s="304">
        <f t="shared" si="13"/>
        <v>0.1299749962915234</v>
      </c>
      <c r="V61" s="304">
        <f t="shared" si="13"/>
        <v>0.15954743824031725</v>
      </c>
      <c r="W61" s="304">
        <f t="shared" si="13"/>
        <v>0.20998745605696278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0.3863089366708069</v>
      </c>
      <c r="C63" s="303">
        <f t="shared" si="15"/>
        <v>0.39285534972827474</v>
      </c>
      <c r="D63" s="303">
        <f t="shared" si="15"/>
        <v>0.38208915697042661</v>
      </c>
      <c r="E63" s="303">
        <f t="shared" si="15"/>
        <v>0.39251462125180631</v>
      </c>
      <c r="F63" s="303">
        <f t="shared" si="15"/>
        <v>0.38413346025639578</v>
      </c>
      <c r="G63" s="303">
        <f t="shared" si="15"/>
        <v>0.37328171109458536</v>
      </c>
      <c r="H63" s="303">
        <f t="shared" si="15"/>
        <v>0.36572454600303084</v>
      </c>
      <c r="I63" s="303">
        <f t="shared" si="15"/>
        <v>0.44714664030729423</v>
      </c>
      <c r="J63" s="303">
        <f t="shared" si="15"/>
        <v>0.46089110992972937</v>
      </c>
      <c r="K63" s="303">
        <f t="shared" si="15"/>
        <v>0.47821900204593659</v>
      </c>
      <c r="L63" s="303">
        <f t="shared" si="15"/>
        <v>0.51148264105264241</v>
      </c>
      <c r="M63" s="303">
        <f t="shared" si="15"/>
        <v>0.50351181709933757</v>
      </c>
      <c r="N63" s="303">
        <f t="shared" si="15"/>
        <v>0.50752449577761205</v>
      </c>
      <c r="O63" s="303">
        <f t="shared" si="15"/>
        <v>0.50268372329369992</v>
      </c>
      <c r="P63" s="303">
        <f t="shared" si="15"/>
        <v>0.52213470014996199</v>
      </c>
      <c r="Q63" s="303">
        <f t="shared" si="15"/>
        <v>0.50051115749596831</v>
      </c>
      <c r="R63" s="303">
        <f t="shared" si="15"/>
        <v>0.50621483825597391</v>
      </c>
      <c r="S63" s="303">
        <f t="shared" si="15"/>
        <v>0.490454170015651</v>
      </c>
      <c r="T63" s="303">
        <f t="shared" si="15"/>
        <v>0.49645013159729923</v>
      </c>
      <c r="U63" s="303">
        <f t="shared" si="15"/>
        <v>0.45837494763915659</v>
      </c>
      <c r="V63" s="303">
        <f t="shared" si="15"/>
        <v>0.4357038830898049</v>
      </c>
      <c r="W63" s="303">
        <f t="shared" si="15"/>
        <v>0.41786324222716631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0.3863089366708069</v>
      </c>
      <c r="C64" s="304">
        <f t="shared" si="16"/>
        <v>0.39285534972827474</v>
      </c>
      <c r="D64" s="304">
        <f t="shared" si="16"/>
        <v>0.38208915697042661</v>
      </c>
      <c r="E64" s="304">
        <f t="shared" si="16"/>
        <v>0.39251462125180631</v>
      </c>
      <c r="F64" s="304">
        <f t="shared" si="16"/>
        <v>0.38413346025639578</v>
      </c>
      <c r="G64" s="304">
        <f t="shared" si="16"/>
        <v>0.37328171109458536</v>
      </c>
      <c r="H64" s="304">
        <f t="shared" si="16"/>
        <v>0.36572454600303084</v>
      </c>
      <c r="I64" s="304">
        <f t="shared" si="16"/>
        <v>0.44714664030729423</v>
      </c>
      <c r="J64" s="304">
        <f t="shared" si="16"/>
        <v>0.46089110992972937</v>
      </c>
      <c r="K64" s="304">
        <f t="shared" si="16"/>
        <v>0.47821900204593659</v>
      </c>
      <c r="L64" s="304">
        <f t="shared" si="16"/>
        <v>0.51148264105264241</v>
      </c>
      <c r="M64" s="304">
        <f t="shared" si="16"/>
        <v>0.50351181709933757</v>
      </c>
      <c r="N64" s="304">
        <f t="shared" si="16"/>
        <v>0.50752449577761205</v>
      </c>
      <c r="O64" s="304">
        <f t="shared" si="16"/>
        <v>0.50268372329369992</v>
      </c>
      <c r="P64" s="304">
        <f t="shared" si="16"/>
        <v>0.52213470014996199</v>
      </c>
      <c r="Q64" s="304">
        <f t="shared" si="16"/>
        <v>0.50051115749596831</v>
      </c>
      <c r="R64" s="304">
        <f t="shared" si="16"/>
        <v>0.50621483825597391</v>
      </c>
      <c r="S64" s="304">
        <f t="shared" si="16"/>
        <v>0.490454170015651</v>
      </c>
      <c r="T64" s="304">
        <f t="shared" si="16"/>
        <v>0.49645013159729923</v>
      </c>
      <c r="U64" s="304">
        <f t="shared" si="16"/>
        <v>0.45837494763915659</v>
      </c>
      <c r="V64" s="304">
        <f t="shared" si="16"/>
        <v>0.4357038830898049</v>
      </c>
      <c r="W64" s="304">
        <f t="shared" si="16"/>
        <v>0.41786324222716631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0.29397144490678445</v>
      </c>
      <c r="C66" s="303">
        <f t="shared" si="18"/>
        <v>0.28442406436753376</v>
      </c>
      <c r="D66" s="303">
        <f t="shared" si="18"/>
        <v>0.29567376955392116</v>
      </c>
      <c r="E66" s="303">
        <f t="shared" si="18"/>
        <v>0.28495177614374578</v>
      </c>
      <c r="F66" s="303">
        <f t="shared" si="18"/>
        <v>0.29449472976558771</v>
      </c>
      <c r="G66" s="303">
        <f t="shared" si="18"/>
        <v>0.30820783764341281</v>
      </c>
      <c r="H66" s="303">
        <f t="shared" si="18"/>
        <v>0.34623940394241975</v>
      </c>
      <c r="I66" s="303">
        <f t="shared" si="18"/>
        <v>0.197689047913577</v>
      </c>
      <c r="J66" s="303">
        <f t="shared" si="18"/>
        <v>0.16364953834176499</v>
      </c>
      <c r="K66" s="303">
        <f t="shared" si="18"/>
        <v>0.1527197097777972</v>
      </c>
      <c r="L66" s="303">
        <f t="shared" si="18"/>
        <v>9.2281125375107395E-2</v>
      </c>
      <c r="M66" s="303">
        <f t="shared" si="18"/>
        <v>0.10283511622675437</v>
      </c>
      <c r="N66" s="303">
        <f t="shared" si="18"/>
        <v>9.415284163297559E-2</v>
      </c>
      <c r="O66" s="303">
        <f t="shared" si="18"/>
        <v>9.7754698605020035E-2</v>
      </c>
      <c r="P66" s="303">
        <f t="shared" si="18"/>
        <v>5.8583306889824785E-2</v>
      </c>
      <c r="Q66" s="303">
        <f t="shared" si="18"/>
        <v>8.1701958253792506E-2</v>
      </c>
      <c r="R66" s="303">
        <f t="shared" si="18"/>
        <v>8.4501778229474148E-2</v>
      </c>
      <c r="S66" s="303">
        <f t="shared" si="18"/>
        <v>8.4199127152790834E-2</v>
      </c>
      <c r="T66" s="303">
        <f t="shared" si="18"/>
        <v>8.2120978424308183E-2</v>
      </c>
      <c r="U66" s="303">
        <f t="shared" si="18"/>
        <v>5.1378027931365845E-2</v>
      </c>
      <c r="V66" s="303">
        <f t="shared" si="18"/>
        <v>5.7521985519715588E-2</v>
      </c>
      <c r="W66" s="303">
        <f t="shared" si="18"/>
        <v>4.2303132638180529E-2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1.9147074803921256</v>
      </c>
      <c r="C72" s="322">
        <f>IF(C$5=0,0,C$5/TRE_fec!C$5)</f>
        <v>2.0250620318007617</v>
      </c>
      <c r="D72" s="322">
        <f>IF(D$5=0,0,D$5/TRE_fec!D$5)</f>
        <v>1.882739830018467</v>
      </c>
      <c r="E72" s="322">
        <f>IF(E$5=0,0,E$5/TRE_fec!E$5)</f>
        <v>2.0166965897958113</v>
      </c>
      <c r="F72" s="322">
        <f>IF(F$5=0,0,F$5/TRE_fec!F$5)</f>
        <v>1.893291624384587</v>
      </c>
      <c r="G72" s="322">
        <f>IF(G$5=0,0,G$5/TRE_fec!G$5)</f>
        <v>1.7462653267930957</v>
      </c>
      <c r="H72" s="322">
        <f>IF(H$5=0,0,H$5/TRE_fec!H$5)</f>
        <v>1.5355281758487842</v>
      </c>
      <c r="I72" s="322">
        <f>IF(I$5=0,0,I$5/TRE_fec!I$5)</f>
        <v>1.1129682458480563</v>
      </c>
      <c r="J72" s="322">
        <f>IF(J$5=0,0,J$5/TRE_fec!J$5)</f>
        <v>0.87853916843691382</v>
      </c>
      <c r="K72" s="322">
        <f>IF(K$5=0,0,K$5/TRE_fec!K$5)</f>
        <v>0.87258515014445159</v>
      </c>
      <c r="L72" s="322">
        <f>IF(L$5=0,0,L$5/TRE_fec!L$5)</f>
        <v>0.51030195178770954</v>
      </c>
      <c r="M72" s="322">
        <f>IF(M$5=0,0,M$5/TRE_fec!M$5)</f>
        <v>0.69723046905924302</v>
      </c>
      <c r="N72" s="322">
        <f>IF(N$5=0,0,N$5/TRE_fec!N$5)</f>
        <v>0.70180054201080633</v>
      </c>
      <c r="O72" s="322">
        <f>IF(O$5=0,0,O$5/TRE_fec!O$5)</f>
        <v>0.7320658874591649</v>
      </c>
      <c r="P72" s="322">
        <f>IF(P$5=0,0,P$5/TRE_fec!P$5)</f>
        <v>0.47701667940533726</v>
      </c>
      <c r="Q72" s="322">
        <f>IF(Q$5=0,0,Q$5/TRE_fec!Q$5)</f>
        <v>0.46857025184870821</v>
      </c>
      <c r="R72" s="322">
        <f>IF(R$5=0,0,R$5/TRE_fec!R$5)</f>
        <v>0.51748317972591984</v>
      </c>
      <c r="S72" s="322">
        <f>IF(S$5=0,0,S$5/TRE_fec!S$5)</f>
        <v>0.52620202475423306</v>
      </c>
      <c r="T72" s="322">
        <f>IF(T$5=0,0,T$5/TRE_fec!T$5)</f>
        <v>0.5855658749144862</v>
      </c>
      <c r="U72" s="322">
        <f>IF(U$5=0,0,U$5/TRE_fec!U$5)</f>
        <v>0.46560595568848062</v>
      </c>
      <c r="V72" s="322">
        <f>IF(V$5=0,0,V$5/TRE_fec!V$5)</f>
        <v>0.47632905368509765</v>
      </c>
      <c r="W72" s="322">
        <f>IF(W$5=0,0,W$5/TRE_fec!W$5)</f>
        <v>0.33691221573792529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2.0545600467045748</v>
      </c>
      <c r="C77" s="334">
        <f>IF(C$10=0,0,C$10/TRE_fec!C$10)</f>
        <v>2.2541696760576819</v>
      </c>
      <c r="D77" s="334">
        <f>IF(D$10=0,0,D$10/TRE_fec!D$10)</f>
        <v>1.8700088297281479</v>
      </c>
      <c r="E77" s="334">
        <f>IF(E$10=0,0,E$10/TRE_fec!E$10)</f>
        <v>2.2023018066283675</v>
      </c>
      <c r="F77" s="334">
        <f>IF(F$10=0,0,F$10/TRE_fec!F$10)</f>
        <v>1.9496859790651604</v>
      </c>
      <c r="G77" s="334">
        <f>IF(G$10=0,0,G$10/TRE_fec!G$10)</f>
        <v>1.913968069785462</v>
      </c>
      <c r="H77" s="334">
        <f>IF(H$10=0,0,H$10/TRE_fec!H$10)</f>
        <v>1.4245401305003269</v>
      </c>
      <c r="I77" s="334">
        <f>IF(I$10=0,0,I$10/TRE_fec!I$10)</f>
        <v>1.3593220927390921</v>
      </c>
      <c r="J77" s="334">
        <f>IF(J$10=0,0,J$10/TRE_fec!J$10)</f>
        <v>1.1549354099027924</v>
      </c>
      <c r="K77" s="334">
        <f>IF(K$10=0,0,K$10/TRE_fec!K$10)</f>
        <v>1.2232398811503962</v>
      </c>
      <c r="L77" s="334">
        <f>IF(L$10=0,0,L$10/TRE_fec!L$10)</f>
        <v>0.81238444061747916</v>
      </c>
      <c r="M77" s="334">
        <f>IF(M$10=0,0,M$10/TRE_fec!M$10)</f>
        <v>1.1652419569582122</v>
      </c>
      <c r="N77" s="334">
        <f>IF(N$10=0,0,N$10/TRE_fec!N$10)</f>
        <v>1.3169376706079641</v>
      </c>
      <c r="O77" s="334">
        <f>IF(O$10=0,0,O$10/TRE_fec!O$10)</f>
        <v>1.4525694698037372</v>
      </c>
      <c r="P77" s="334">
        <f>IF(P$10=0,0,P$10/TRE_fec!P$10)</f>
        <v>1.0880851971664254</v>
      </c>
      <c r="Q77" s="334">
        <f>IF(Q$10=0,0,Q$10/TRE_fec!Q$10)</f>
        <v>0.94782293242461646</v>
      </c>
      <c r="R77" s="334">
        <f>IF(R$10=0,0,R$10/TRE_fec!R$10)</f>
        <v>1.0147143089396709</v>
      </c>
      <c r="S77" s="334">
        <f>IF(S$10=0,0,S$10/TRE_fec!S$10)</f>
        <v>1.0593865196920542</v>
      </c>
      <c r="T77" s="334">
        <f>IF(T$10=0,0,T$10/TRE_fec!T$10)</f>
        <v>0.79957739453255683</v>
      </c>
      <c r="U77" s="334">
        <f>IF(U$10=0,0,U$10/TRE_fec!U$10)</f>
        <v>1.0035108124075869</v>
      </c>
      <c r="V77" s="334">
        <f>IF(V$10=0,0,V$10/TRE_fec!V$10)</f>
        <v>1.0558447963365034</v>
      </c>
      <c r="W77" s="334">
        <f>IF(W$10=0,0,W$10/TRE_fec!W$10)</f>
        <v>0.72223135201119826</v>
      </c>
      <c r="DA77" s="68"/>
    </row>
    <row r="78" spans="1:105" ht="12" customHeight="1" x14ac:dyDescent="0.25">
      <c r="A78" s="203" t="s">
        <v>2405</v>
      </c>
      <c r="B78" s="350">
        <f>IF(B$16=0,0,B$16/TRE_fec!B$16)</f>
        <v>2.5534214231653514</v>
      </c>
      <c r="C78" s="350">
        <f>IF(C$16=0,0,C$16/TRE_fec!C$16)</f>
        <v>2.6827143987537285</v>
      </c>
      <c r="D78" s="350">
        <f>IF(D$16=0,0,D$16/TRE_fec!D$16)</f>
        <v>2.5158693937589613</v>
      </c>
      <c r="E78" s="350">
        <f>IF(E$16=0,0,E$16/TRE_fec!E$16)</f>
        <v>2.6740364810407149</v>
      </c>
      <c r="F78" s="350">
        <f>IF(F$16=0,0,F$16/TRE_fec!F$16)</f>
        <v>2.5273456062880379</v>
      </c>
      <c r="G78" s="350">
        <f>IF(G$16=0,0,G$16/TRE_fec!G$16)</f>
        <v>2.3246200159774157</v>
      </c>
      <c r="H78" s="350">
        <f>IF(H$16=0,0,H$16/TRE_fec!H$16)</f>
        <v>2.0258765468215669</v>
      </c>
      <c r="I78" s="350">
        <f>IF(I$16=0,0,I$16/TRE_fec!I$16)</f>
        <v>1.9698087631183381</v>
      </c>
      <c r="J78" s="350">
        <f>IF(J$16=0,0,J$16/TRE_fec!J$16)</f>
        <v>1.7148938594898111</v>
      </c>
      <c r="K78" s="350">
        <f>IF(K$16=0,0,K$16/TRE_fec!K$16)</f>
        <v>1.7686693819515822</v>
      </c>
      <c r="L78" s="350">
        <f>IF(L$16=0,0,L$16/TRE_fec!L$16)</f>
        <v>1.2955957448856035</v>
      </c>
      <c r="M78" s="350">
        <f>IF(M$16=0,0,M$16/TRE_fec!M$16)</f>
        <v>1.6415332800218152</v>
      </c>
      <c r="N78" s="350">
        <f>IF(N$16=0,0,N$16/TRE_fec!N$16)</f>
        <v>1.6874975495822757</v>
      </c>
      <c r="O78" s="350">
        <f>IF(O$16=0,0,O$16/TRE_fec!O$16)</f>
        <v>1.7200007135446831</v>
      </c>
      <c r="P78" s="350">
        <f>IF(P$16=0,0,P$16/TRE_fec!P$16)</f>
        <v>1.3679208405600927</v>
      </c>
      <c r="Q78" s="350">
        <f>IF(Q$16=0,0,Q$16/TRE_fec!Q$16)</f>
        <v>1.1997037354445186</v>
      </c>
      <c r="R78" s="350">
        <f>IF(R$16=0,0,R$16/TRE_fec!R$16)</f>
        <v>1.3173713664688802</v>
      </c>
      <c r="S78" s="350">
        <f>IF(S$16=0,0,S$16/TRE_fec!S$16)</f>
        <v>1.3034140047893976</v>
      </c>
      <c r="T78" s="350">
        <f>IF(T$16=0,0,T$16/TRE_fec!T$16)</f>
        <v>1.4496010486312423</v>
      </c>
      <c r="U78" s="350">
        <f>IF(U$16=0,0,U$16/TRE_fec!U$16)</f>
        <v>1.2252200619281208</v>
      </c>
      <c r="V78" s="350">
        <f>IF(V$16=0,0,V$16/TRE_fec!V$16)</f>
        <v>1.1584648744196282</v>
      </c>
      <c r="W78" s="350">
        <f>IF(W$16=0,0,W$16/TRE_fec!W$16)</f>
        <v>0.8578440752473393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1.015007242936534</v>
      </c>
      <c r="C79" s="350">
        <f>IF(C$24=0,0,C$24/TRE_fec!C$24)</f>
        <v>0.96639140252672195</v>
      </c>
      <c r="D79" s="350">
        <f>IF(D$24=0,0,D$24/TRE_fec!D$24)</f>
        <v>1.2170831881028998</v>
      </c>
      <c r="E79" s="350">
        <f>IF(E$24=0,0,E$24/TRE_fec!E$24)</f>
        <v>0.9984304113704866</v>
      </c>
      <c r="F79" s="350">
        <f>IF(F$24=0,0,F$24/TRE_fec!F$24)</f>
        <v>1.1411281805808475</v>
      </c>
      <c r="G79" s="350">
        <f>IF(G$24=0,0,G$24/TRE_fec!G$24)</f>
        <v>1.1120855151106741</v>
      </c>
      <c r="H79" s="350">
        <f>IF(H$24=0,0,H$24/TRE_fec!H$24)</f>
        <v>0.34223223076463827</v>
      </c>
      <c r="I79" s="350">
        <f>IF(I$24=0,0,I$24/TRE_fec!I$24)</f>
        <v>0.48867967805268658</v>
      </c>
      <c r="J79" s="350">
        <f>IF(J$24=0,0,J$24/TRE_fec!J$24)</f>
        <v>0.66223247129464224</v>
      </c>
      <c r="K79" s="350">
        <f>IF(K$24=0,0,K$24/TRE_fec!K$24)</f>
        <v>4.3101620347758114E-2</v>
      </c>
      <c r="L79" s="350">
        <f>IF(L$24=0,0,L$24/TRE_fec!L$24)</f>
        <v>0.14107816771147955</v>
      </c>
      <c r="M79" s="350">
        <f>IF(M$24=0,0,M$24/TRE_fec!M$24)</f>
        <v>0.17376722319041202</v>
      </c>
      <c r="N79" s="350">
        <f>IF(N$24=0,0,N$24/TRE_fec!N$24)</f>
        <v>9.327103610707288E-2</v>
      </c>
      <c r="O79" s="350">
        <f>IF(O$24=0,0,O$24/TRE_fec!O$24)</f>
        <v>0.14091215458208542</v>
      </c>
      <c r="P79" s="350">
        <f>IF(P$24=0,0,P$24/TRE_fec!P$24)</f>
        <v>0.27690260384696047</v>
      </c>
      <c r="Q79" s="350">
        <f>IF(Q$24=0,0,Q$24/TRE_fec!Q$24)</f>
        <v>0.53299799088401467</v>
      </c>
      <c r="R79" s="350">
        <f>IF(R$24=0,0,R$24/TRE_fec!R$24)</f>
        <v>0.35694439567388769</v>
      </c>
      <c r="S79" s="350">
        <f>IF(S$24=0,0,S$24/TRE_fec!S$24)</f>
        <v>0.78752620987650002</v>
      </c>
      <c r="T79" s="350">
        <f>IF(T$24=0,0,T$24/TRE_fec!T$24)</f>
        <v>0.94353934318077504</v>
      </c>
      <c r="U79" s="350">
        <f>IF(U$24=0,0,U$24/TRE_fec!U$24)</f>
        <v>1.4459234755851165</v>
      </c>
      <c r="V79" s="350">
        <f>IF(V$24=0,0,V$24/TRE_fec!V$24)</f>
        <v>1.5476525426427128</v>
      </c>
      <c r="W79" s="350">
        <f>IF(W$24=0,0,W$24/TRE_fec!W$24)</f>
        <v>1.5385251957929087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2.55342142316535</v>
      </c>
      <c r="C80" s="350">
        <f>IF(C$27=0,0,C$27/TRE_fec!C$27)</f>
        <v>2.682714398753729</v>
      </c>
      <c r="D80" s="350">
        <f>IF(D$27=0,0,D$27/TRE_fec!D$27)</f>
        <v>2.5158693937589618</v>
      </c>
      <c r="E80" s="350">
        <f>IF(E$27=0,0,E$27/TRE_fec!E$27)</f>
        <v>2.6740364810407145</v>
      </c>
      <c r="F80" s="350">
        <f>IF(F$27=0,0,F$27/TRE_fec!F$27)</f>
        <v>2.5273456062880388</v>
      </c>
      <c r="G80" s="350">
        <f>IF(G$27=0,0,G$27/TRE_fec!G$27)</f>
        <v>2.3246200159774162</v>
      </c>
      <c r="H80" s="350">
        <f>IF(H$27=0,0,H$27/TRE_fec!H$27)</f>
        <v>2.0258765468215674</v>
      </c>
      <c r="I80" s="350">
        <f>IF(I$27=0,0,I$27/TRE_fec!I$27)</f>
        <v>1.9698087631183387</v>
      </c>
      <c r="J80" s="350">
        <f>IF(J$27=0,0,J$27/TRE_fec!J$27)</f>
        <v>1.7148938594898113</v>
      </c>
      <c r="K80" s="350">
        <f>IF(K$27=0,0,K$27/TRE_fec!K$27)</f>
        <v>1.768669381951582</v>
      </c>
      <c r="L80" s="350">
        <f>IF(L$27=0,0,L$27/TRE_fec!L$27)</f>
        <v>1.2955957448856044</v>
      </c>
      <c r="M80" s="350">
        <f>IF(M$27=0,0,M$27/TRE_fec!M$27)</f>
        <v>1.6415332800218145</v>
      </c>
      <c r="N80" s="350">
        <f>IF(N$27=0,0,N$27/TRE_fec!N$27)</f>
        <v>1.6874975495822755</v>
      </c>
      <c r="O80" s="350">
        <f>IF(O$27=0,0,O$27/TRE_fec!O$27)</f>
        <v>1.7200007135446826</v>
      </c>
      <c r="P80" s="350">
        <f>IF(P$27=0,0,P$27/TRE_fec!P$27)</f>
        <v>1.367920840560092</v>
      </c>
      <c r="Q80" s="350">
        <f>IF(Q$27=0,0,Q$27/TRE_fec!Q$27)</f>
        <v>1.199703735444519</v>
      </c>
      <c r="R80" s="350">
        <f>IF(R$27=0,0,R$27/TRE_fec!R$27)</f>
        <v>1.31737136646888</v>
      </c>
      <c r="S80" s="350">
        <f>IF(S$27=0,0,S$27/TRE_fec!S$27)</f>
        <v>1.3034140047893978</v>
      </c>
      <c r="T80" s="350">
        <f>IF(T$27=0,0,T$27/TRE_fec!T$27)</f>
        <v>1.4496010486312429</v>
      </c>
      <c r="U80" s="350">
        <f>IF(U$27=0,0,U$27/TRE_fec!U$27)</f>
        <v>1.2252200619281206</v>
      </c>
      <c r="V80" s="350">
        <f>IF(V$27=0,0,V$27/TRE_fec!V$27)</f>
        <v>1.1584648744196284</v>
      </c>
      <c r="W80" s="350">
        <f>IF(W$27=0,0,W$27/TRE_fec!W$27)</f>
        <v>0.85784407524733963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3.1323419432697799</v>
      </c>
      <c r="C81" s="350">
        <f>IF(C$35=0,0,C$35/TRE_fec!C$35)</f>
        <v>3.1399051995657845</v>
      </c>
      <c r="D81" s="350">
        <f>IF(D$35=0,0,D$35/TRE_fec!D$35)</f>
        <v>3.1400114326813817</v>
      </c>
      <c r="E81" s="350">
        <f>IF(E$35=0,0,E$35/TRE_fec!E$35)</f>
        <v>3.1373190602726604</v>
      </c>
      <c r="F81" s="350">
        <f>IF(F$35=0,0,F$35/TRE_fec!F$35)</f>
        <v>3.1242677487846313</v>
      </c>
      <c r="G81" s="350">
        <f>IF(G$35=0,0,G$35/TRE_fec!G$35)</f>
        <v>3.0995422357144764</v>
      </c>
      <c r="H81" s="350">
        <f>IF(H$35=0,0,H$35/TRE_fec!H$35)</f>
        <v>3.1011295076095635</v>
      </c>
      <c r="I81" s="350">
        <f>IF(I$35=0,0,I$35/TRE_fec!I$35)</f>
        <v>0.87475689091127218</v>
      </c>
      <c r="J81" s="350">
        <f>IF(J$35=0,0,J$35/TRE_fec!J$35)</f>
        <v>0.50741737049537616</v>
      </c>
      <c r="K81" s="350">
        <f>IF(K$35=0,0,K$35/TRE_fec!K$35)</f>
        <v>0.44750592649968746</v>
      </c>
      <c r="L81" s="350">
        <f>IF(L$35=0,0,L$35/TRE_fec!L$35)</f>
        <v>0.12284559097046516</v>
      </c>
      <c r="M81" s="350">
        <f>IF(M$35=0,0,M$35/TRE_fec!M$35)</f>
        <v>0.19978360421604743</v>
      </c>
      <c r="N81" s="350">
        <f>IF(N$35=0,0,N$35/TRE_fec!N$35)</f>
        <v>0.17818015550172142</v>
      </c>
      <c r="O81" s="350">
        <f>IF(O$35=0,0,O$35/TRE_fec!O$35)</f>
        <v>0.19709550059798947</v>
      </c>
      <c r="P81" s="350">
        <f>IF(P$35=0,0,P$35/TRE_fec!P$35)</f>
        <v>6.2730701403644451E-2</v>
      </c>
      <c r="Q81" s="350">
        <f>IF(Q$35=0,0,Q$35/TRE_fec!Q$35)</f>
        <v>9.6855785587389456E-2</v>
      </c>
      <c r="R81" s="350">
        <f>IF(R$35=0,0,R$35/TRE_fec!R$35)</f>
        <v>0.11181663322899867</v>
      </c>
      <c r="S81" s="350">
        <f>IF(S$35=0,0,S$35/TRE_fec!S$35)</f>
        <v>0.11503561677908201</v>
      </c>
      <c r="T81" s="350">
        <f>IF(T$35=0,0,T$35/TRE_fec!T$35)</f>
        <v>0.12474648927626669</v>
      </c>
      <c r="U81" s="350">
        <f>IF(U$35=0,0,U$35/TRE_fec!U$35)</f>
        <v>5.4787340822917613E-2</v>
      </c>
      <c r="V81" s="350">
        <f>IF(V$35=0,0,V$35/TRE_fec!V$35)</f>
        <v>6.6555033790837104E-2</v>
      </c>
      <c r="W81" s="350">
        <f>IF(W$35=0,0,W$35/TRE_fec!W$35)</f>
        <v>3.1434593253477909E-2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FI: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18787.783209798661</v>
      </c>
      <c r="C3" s="205">
        <v>17837.74201309308</v>
      </c>
      <c r="D3" s="205">
        <v>18325.053941492301</v>
      </c>
      <c r="E3" s="205">
        <v>18526.60742811501</v>
      </c>
      <c r="F3" s="205">
        <v>18605.397664139851</v>
      </c>
      <c r="G3" s="205">
        <v>19690.463081911061</v>
      </c>
      <c r="H3" s="205">
        <v>21334.788143298789</v>
      </c>
      <c r="I3" s="205">
        <v>23806.09522910224</v>
      </c>
      <c r="J3" s="205">
        <v>23442.754203362689</v>
      </c>
      <c r="K3" s="205">
        <v>16552.289600485219</v>
      </c>
      <c r="L3" s="205">
        <v>16544.949483635381</v>
      </c>
      <c r="M3" s="205">
        <v>15565.024975900449</v>
      </c>
      <c r="N3" s="205">
        <v>12312.87027796063</v>
      </c>
      <c r="O3" s="205">
        <v>12798.68965302759</v>
      </c>
      <c r="P3" s="205">
        <v>12950.8430688931</v>
      </c>
      <c r="Q3" s="205">
        <v>12854</v>
      </c>
      <c r="R3" s="205">
        <v>13095.773718467861</v>
      </c>
      <c r="S3" s="205">
        <v>14014.185804275579</v>
      </c>
      <c r="T3" s="205">
        <v>13027.173543441721</v>
      </c>
      <c r="U3" s="205">
        <v>13382.47965533748</v>
      </c>
      <c r="V3" s="205">
        <v>13872.973761207229</v>
      </c>
      <c r="W3" s="205">
        <v>14339.414548963739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8025.6729788713164</v>
      </c>
      <c r="C5" s="205">
        <v>7420.4861997970575</v>
      </c>
      <c r="D5" s="205">
        <v>7391.9032270085627</v>
      </c>
      <c r="E5" s="205">
        <v>6801.9430037828424</v>
      </c>
      <c r="F5" s="205">
        <v>6858.4432454238722</v>
      </c>
      <c r="G5" s="205">
        <v>6995.1400235536066</v>
      </c>
      <c r="H5" s="205">
        <v>7563.5515497173801</v>
      </c>
      <c r="I5" s="205">
        <v>10067.68567440976</v>
      </c>
      <c r="J5" s="205">
        <v>10265.435793012481</v>
      </c>
      <c r="K5" s="205">
        <v>9757.0227352053098</v>
      </c>
      <c r="L5" s="205">
        <v>10302.52396192766</v>
      </c>
      <c r="M5" s="205">
        <v>10358.395926934851</v>
      </c>
      <c r="N5" s="205">
        <v>9879.5874529778703</v>
      </c>
      <c r="O5" s="205">
        <v>9372.216692069429</v>
      </c>
      <c r="P5" s="205">
        <v>10489.859808802281</v>
      </c>
      <c r="Q5" s="205">
        <v>9823.7437669754818</v>
      </c>
      <c r="R5" s="205">
        <v>10152.763822482129</v>
      </c>
      <c r="S5" s="205">
        <v>10174.21518064362</v>
      </c>
      <c r="T5" s="205">
        <v>10964.21600791711</v>
      </c>
      <c r="U5" s="205">
        <v>11106.344166560621</v>
      </c>
      <c r="V5" s="205">
        <v>10437.560446196851</v>
      </c>
      <c r="W5" s="205">
        <v>11088.324341818119</v>
      </c>
      <c r="DA5" s="112" t="s">
        <v>2527</v>
      </c>
    </row>
    <row r="6" spans="1:105" ht="12" customHeight="1" x14ac:dyDescent="0.25">
      <c r="A6" s="154" t="s">
        <v>2114</v>
      </c>
      <c r="B6" s="340">
        <v>10032.091223589139</v>
      </c>
      <c r="C6" s="340">
        <v>9530.4866624096867</v>
      </c>
      <c r="D6" s="340">
        <v>9530.4866624096867</v>
      </c>
      <c r="E6" s="340">
        <v>9028.8821012302287</v>
      </c>
      <c r="F6" s="340">
        <v>8527.2775400507708</v>
      </c>
      <c r="G6" s="340">
        <v>8527.2775400507708</v>
      </c>
      <c r="H6" s="340">
        <v>8025.6729788713137</v>
      </c>
      <c r="I6" s="340">
        <v>11035.300345948061</v>
      </c>
      <c r="J6" s="340">
        <v>11035.300345948061</v>
      </c>
      <c r="K6" s="340">
        <v>10533.695784768601</v>
      </c>
      <c r="L6" s="340">
        <v>11035.300345948061</v>
      </c>
      <c r="M6" s="340">
        <v>11035.300345948061</v>
      </c>
      <c r="N6" s="340">
        <v>10533.695784768601</v>
      </c>
      <c r="O6" s="340">
        <v>10032.091223589139</v>
      </c>
      <c r="P6" s="340">
        <v>11536.904907127509</v>
      </c>
      <c r="Q6" s="340">
        <v>11035.300345948061</v>
      </c>
      <c r="R6" s="340">
        <v>11035.300345948061</v>
      </c>
      <c r="S6" s="340">
        <v>11035.300345948061</v>
      </c>
      <c r="T6" s="340">
        <v>12038.509468306969</v>
      </c>
      <c r="U6" s="340">
        <v>12038.509468306969</v>
      </c>
      <c r="V6" s="340">
        <v>12038.509468306969</v>
      </c>
      <c r="W6" s="340">
        <v>12038.509468306969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3511.2319282562012</v>
      </c>
      <c r="J7" s="342">
        <v>0</v>
      </c>
      <c r="K7" s="342">
        <v>0</v>
      </c>
      <c r="L7" s="342">
        <v>1003.209122358915</v>
      </c>
      <c r="M7" s="342">
        <v>0</v>
      </c>
      <c r="N7" s="342">
        <v>0</v>
      </c>
      <c r="O7" s="342">
        <v>0</v>
      </c>
      <c r="P7" s="342">
        <v>1504.8136835383721</v>
      </c>
      <c r="Q7" s="342">
        <v>0</v>
      </c>
      <c r="R7" s="342">
        <v>501.60456117945728</v>
      </c>
      <c r="S7" s="342">
        <v>0</v>
      </c>
      <c r="T7" s="342">
        <v>1504.8136835383721</v>
      </c>
      <c r="U7" s="342">
        <v>501.60456117945728</v>
      </c>
      <c r="V7" s="342">
        <v>0</v>
      </c>
      <c r="W7" s="342">
        <v>501.60456117945728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501.6045611794525</v>
      </c>
      <c r="D8" s="344">
        <f t="shared" si="0"/>
        <v>0</v>
      </c>
      <c r="E8" s="344">
        <f t="shared" si="0"/>
        <v>501.60456117945796</v>
      </c>
      <c r="F8" s="344">
        <f t="shared" si="0"/>
        <v>501.60456117945796</v>
      </c>
      <c r="G8" s="344">
        <f t="shared" si="0"/>
        <v>0</v>
      </c>
      <c r="H8" s="344">
        <f t="shared" si="0"/>
        <v>501.60456117945705</v>
      </c>
      <c r="I8" s="344">
        <f t="shared" si="0"/>
        <v>501.60456117945432</v>
      </c>
      <c r="J8" s="344">
        <f t="shared" si="0"/>
        <v>0</v>
      </c>
      <c r="K8" s="344">
        <f t="shared" si="0"/>
        <v>501.60456117945978</v>
      </c>
      <c r="L8" s="344">
        <f t="shared" si="0"/>
        <v>501.60456117945432</v>
      </c>
      <c r="M8" s="344">
        <f t="shared" si="0"/>
        <v>0</v>
      </c>
      <c r="N8" s="344">
        <f t="shared" si="0"/>
        <v>501.60456117945978</v>
      </c>
      <c r="O8" s="344">
        <f t="shared" si="0"/>
        <v>501.6045611794616</v>
      </c>
      <c r="P8" s="344">
        <f t="shared" si="0"/>
        <v>0</v>
      </c>
      <c r="Q8" s="344">
        <f t="shared" si="0"/>
        <v>501.60456117944887</v>
      </c>
      <c r="R8" s="344">
        <f t="shared" si="0"/>
        <v>501.60456117945796</v>
      </c>
      <c r="S8" s="344">
        <f t="shared" si="0"/>
        <v>0</v>
      </c>
      <c r="T8" s="344">
        <f t="shared" si="0"/>
        <v>501.60456117946342</v>
      </c>
      <c r="U8" s="344">
        <f t="shared" si="0"/>
        <v>501.60456117945796</v>
      </c>
      <c r="V8" s="344">
        <f t="shared" si="0"/>
        <v>0</v>
      </c>
      <c r="W8" s="344">
        <f t="shared" si="0"/>
        <v>501.60456117945796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2006.4182447178227</v>
      </c>
      <c r="C9" s="345">
        <f t="shared" si="1"/>
        <v>2110.0004626126292</v>
      </c>
      <c r="D9" s="345">
        <f t="shared" si="1"/>
        <v>2138.583435401124</v>
      </c>
      <c r="E9" s="345">
        <f t="shared" si="1"/>
        <v>2226.9390974473863</v>
      </c>
      <c r="F9" s="345">
        <f t="shared" si="1"/>
        <v>1668.8342946268986</v>
      </c>
      <c r="G9" s="345">
        <f t="shared" si="1"/>
        <v>1532.1375164971641</v>
      </c>
      <c r="H9" s="345">
        <f t="shared" si="1"/>
        <v>462.1214291539336</v>
      </c>
      <c r="I9" s="345">
        <f t="shared" si="1"/>
        <v>967.61467153830017</v>
      </c>
      <c r="J9" s="345">
        <f t="shared" si="1"/>
        <v>769.86455293557992</v>
      </c>
      <c r="K9" s="345">
        <f t="shared" si="1"/>
        <v>776.67304956329099</v>
      </c>
      <c r="L9" s="345">
        <f t="shared" si="1"/>
        <v>732.77638402040066</v>
      </c>
      <c r="M9" s="345">
        <f t="shared" si="1"/>
        <v>676.90441901320992</v>
      </c>
      <c r="N9" s="345">
        <f t="shared" si="1"/>
        <v>654.10833179073052</v>
      </c>
      <c r="O9" s="345">
        <f t="shared" si="1"/>
        <v>659.87453151971022</v>
      </c>
      <c r="P9" s="345">
        <f t="shared" si="1"/>
        <v>1047.0450983252285</v>
      </c>
      <c r="Q9" s="345">
        <f t="shared" si="1"/>
        <v>1211.5565789725788</v>
      </c>
      <c r="R9" s="345">
        <f t="shared" si="1"/>
        <v>882.53652346593117</v>
      </c>
      <c r="S9" s="345">
        <f t="shared" si="1"/>
        <v>861.08516530444103</v>
      </c>
      <c r="T9" s="345">
        <f t="shared" si="1"/>
        <v>1074.2934603898593</v>
      </c>
      <c r="U9" s="345">
        <f t="shared" si="1"/>
        <v>932.16530174634863</v>
      </c>
      <c r="V9" s="345">
        <f t="shared" si="1"/>
        <v>1600.9490221101187</v>
      </c>
      <c r="W9" s="345">
        <f t="shared" si="1"/>
        <v>950.18512648885007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256.93138435081681</v>
      </c>
      <c r="C12" s="212">
        <v>248.44746345657779</v>
      </c>
      <c r="D12" s="212">
        <v>250.57317282889079</v>
      </c>
      <c r="E12" s="212">
        <v>256.13112639724852</v>
      </c>
      <c r="F12" s="212">
        <v>253.05717970765261</v>
      </c>
      <c r="G12" s="212">
        <v>252.56044711951839</v>
      </c>
      <c r="H12" s="212">
        <v>256.77231298366291</v>
      </c>
      <c r="I12" s="212">
        <v>324.69819432502152</v>
      </c>
      <c r="J12" s="212">
        <v>350.0070507308684</v>
      </c>
      <c r="K12" s="212">
        <v>350.66844368013761</v>
      </c>
      <c r="L12" s="212">
        <v>365.80756663800508</v>
      </c>
      <c r="M12" s="212">
        <v>340.54849527085122</v>
      </c>
      <c r="N12" s="212">
        <v>323.16663800515897</v>
      </c>
      <c r="O12" s="212">
        <v>314.86328460877041</v>
      </c>
      <c r="P12" s="212">
        <v>331.007222699914</v>
      </c>
      <c r="Q12" s="212">
        <v>299.93336199484088</v>
      </c>
      <c r="R12" s="212">
        <v>307.92209802235601</v>
      </c>
      <c r="S12" s="212">
        <v>306.50558899398112</v>
      </c>
      <c r="T12" s="212">
        <v>322.13783319002579</v>
      </c>
      <c r="U12" s="212">
        <v>322.96190885640578</v>
      </c>
      <c r="V12" s="212">
        <v>304.96904557179698</v>
      </c>
      <c r="W12" s="212">
        <v>327.3190885640584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0.23404987102321581</v>
      </c>
      <c r="H13" s="215">
        <v>0.2475494411006019</v>
      </c>
      <c r="I13" s="215">
        <v>0.24479793637145311</v>
      </c>
      <c r="J13" s="215">
        <v>0.2325881341358555</v>
      </c>
      <c r="K13" s="215">
        <v>0.2362854686156492</v>
      </c>
      <c r="L13" s="215">
        <v>0.24135855546001719</v>
      </c>
      <c r="M13" s="215">
        <v>0.4785898538263112</v>
      </c>
      <c r="N13" s="215">
        <v>0.2291487532244196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79.122527944969889</v>
      </c>
      <c r="C14" s="206">
        <f t="shared" si="2"/>
        <v>64.746345657781589</v>
      </c>
      <c r="D14" s="206">
        <f t="shared" si="2"/>
        <v>61.421582115219266</v>
      </c>
      <c r="E14" s="206">
        <f t="shared" si="2"/>
        <v>58.58409286328461</v>
      </c>
      <c r="F14" s="206">
        <f t="shared" si="2"/>
        <v>52.161478933791919</v>
      </c>
      <c r="G14" s="206">
        <f t="shared" si="2"/>
        <v>60.461478933791909</v>
      </c>
      <c r="H14" s="206">
        <f t="shared" si="2"/>
        <v>60.406018916595002</v>
      </c>
      <c r="I14" s="206">
        <f t="shared" si="2"/>
        <v>51.17093723129836</v>
      </c>
      <c r="J14" s="206">
        <f t="shared" si="2"/>
        <v>45.886156491831464</v>
      </c>
      <c r="K14" s="206">
        <f t="shared" si="2"/>
        <v>44.171883061049002</v>
      </c>
      <c r="L14" s="206">
        <f t="shared" si="2"/>
        <v>44.581341358555463</v>
      </c>
      <c r="M14" s="206">
        <f t="shared" si="2"/>
        <v>48.665950128976782</v>
      </c>
      <c r="N14" s="206">
        <f t="shared" si="2"/>
        <v>38.371711092003437</v>
      </c>
      <c r="O14" s="206">
        <f t="shared" si="2"/>
        <v>36.509974204643157</v>
      </c>
      <c r="P14" s="206">
        <f t="shared" si="2"/>
        <v>36.584178847807394</v>
      </c>
      <c r="Q14" s="206">
        <f t="shared" si="2"/>
        <v>34.417884780739463</v>
      </c>
      <c r="R14" s="206">
        <f t="shared" si="2"/>
        <v>34.825623387790202</v>
      </c>
      <c r="S14" s="206">
        <f t="shared" si="2"/>
        <v>29.475838349097163</v>
      </c>
      <c r="T14" s="206">
        <f t="shared" si="2"/>
        <v>30.752450558899397</v>
      </c>
      <c r="U14" s="206">
        <f t="shared" si="2"/>
        <v>30.836113499570075</v>
      </c>
      <c r="V14" s="206">
        <f t="shared" si="2"/>
        <v>21.183662940670679</v>
      </c>
      <c r="W14" s="206">
        <f t="shared" si="2"/>
        <v>23.10034393809115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49.656061908856401</v>
      </c>
      <c r="C16" s="206">
        <v>34.207480653482371</v>
      </c>
      <c r="D16" s="206">
        <v>32.0006018916595</v>
      </c>
      <c r="E16" s="206">
        <v>34.207480653482371</v>
      </c>
      <c r="F16" s="206">
        <v>30.89707652622528</v>
      </c>
      <c r="G16" s="206">
        <v>33.104041272570932</v>
      </c>
      <c r="H16" s="206">
        <v>32.0006018916595</v>
      </c>
      <c r="I16" s="206">
        <v>17.655460017196901</v>
      </c>
      <c r="J16" s="206">
        <v>14.345055889939809</v>
      </c>
      <c r="K16" s="206">
        <v>18.758985382631121</v>
      </c>
      <c r="L16" s="206">
        <v>11.034651762682721</v>
      </c>
      <c r="M16" s="206">
        <v>11.034651762682721</v>
      </c>
      <c r="N16" s="206">
        <v>9.9312123817712799</v>
      </c>
      <c r="O16" s="206">
        <v>9.9527085124677548</v>
      </c>
      <c r="P16" s="206">
        <v>11.0585554600172</v>
      </c>
      <c r="Q16" s="206">
        <v>9.9527085124677548</v>
      </c>
      <c r="R16" s="206">
        <v>13.27024935511608</v>
      </c>
      <c r="S16" s="206">
        <v>11.0585554600172</v>
      </c>
      <c r="T16" s="206">
        <v>15.48202923473775</v>
      </c>
      <c r="U16" s="206">
        <v>16.587876182287189</v>
      </c>
      <c r="V16" s="206">
        <v>9.9527085124677548</v>
      </c>
      <c r="W16" s="206">
        <v>12.164402407566641</v>
      </c>
      <c r="DA16" s="71" t="s">
        <v>2533</v>
      </c>
    </row>
    <row r="17" spans="1:105" ht="12" customHeight="1" x14ac:dyDescent="0.25">
      <c r="A17" s="18" t="s">
        <v>69</v>
      </c>
      <c r="B17" s="206">
        <v>22.594840928632841</v>
      </c>
      <c r="C17" s="206">
        <v>24.648925193465171</v>
      </c>
      <c r="D17" s="206">
        <v>21.56775580395529</v>
      </c>
      <c r="E17" s="206">
        <v>18.486672398968189</v>
      </c>
      <c r="F17" s="206">
        <v>16.356147893379191</v>
      </c>
      <c r="G17" s="206">
        <v>21.46749785038693</v>
      </c>
      <c r="H17" s="206">
        <v>23.497162510748058</v>
      </c>
      <c r="I17" s="206">
        <v>28.607222699914011</v>
      </c>
      <c r="J17" s="206">
        <v>28.607910576096302</v>
      </c>
      <c r="K17" s="206">
        <v>22.47970765262253</v>
      </c>
      <c r="L17" s="206">
        <v>29.635855546001721</v>
      </c>
      <c r="M17" s="206">
        <v>33.718830610490109</v>
      </c>
      <c r="N17" s="206">
        <v>24.52278589853826</v>
      </c>
      <c r="O17" s="206">
        <v>22.699914015477209</v>
      </c>
      <c r="P17" s="206">
        <v>21.668099742046429</v>
      </c>
      <c r="Q17" s="206">
        <v>20.60954428202923</v>
      </c>
      <c r="R17" s="206">
        <v>20.590455717970769</v>
      </c>
      <c r="S17" s="206">
        <v>17.45236457437661</v>
      </c>
      <c r="T17" s="206">
        <v>13.34058469475494</v>
      </c>
      <c r="U17" s="206">
        <v>12.31840068787618</v>
      </c>
      <c r="V17" s="206">
        <v>10.26603611349957</v>
      </c>
      <c r="W17" s="206">
        <v>10.935941530524509</v>
      </c>
      <c r="DA17" s="71" t="s">
        <v>2534</v>
      </c>
    </row>
    <row r="18" spans="1:105" ht="12" customHeight="1" x14ac:dyDescent="0.25">
      <c r="A18" s="18" t="s">
        <v>70</v>
      </c>
      <c r="B18" s="206">
        <v>6.8716251074806536</v>
      </c>
      <c r="C18" s="206">
        <v>5.8899398108340497</v>
      </c>
      <c r="D18" s="206">
        <v>7.8532244196044703</v>
      </c>
      <c r="E18" s="206">
        <v>5.8899398108340497</v>
      </c>
      <c r="F18" s="206">
        <v>4.9082545141874458</v>
      </c>
      <c r="G18" s="206">
        <v>5.8899398108340497</v>
      </c>
      <c r="H18" s="206">
        <v>4.9082545141874458</v>
      </c>
      <c r="I18" s="206">
        <v>4.9082545141874458</v>
      </c>
      <c r="J18" s="206">
        <v>2.9331900257953571</v>
      </c>
      <c r="K18" s="206">
        <v>2.9331900257953571</v>
      </c>
      <c r="L18" s="206">
        <v>3.9108340498710228</v>
      </c>
      <c r="M18" s="206">
        <v>3.9124677558039549</v>
      </c>
      <c r="N18" s="206">
        <v>3.9177128116938951</v>
      </c>
      <c r="O18" s="206">
        <v>3.8573516766981939</v>
      </c>
      <c r="P18" s="206">
        <v>3.857523645743766</v>
      </c>
      <c r="Q18" s="206">
        <v>3.8556319862424759</v>
      </c>
      <c r="R18" s="206">
        <v>0.96491831470335332</v>
      </c>
      <c r="S18" s="206">
        <v>0.96491831470335332</v>
      </c>
      <c r="T18" s="206">
        <v>1.9298366294067071</v>
      </c>
      <c r="U18" s="206">
        <v>1.9298366294067071</v>
      </c>
      <c r="V18" s="206">
        <v>0.96491831470335332</v>
      </c>
      <c r="W18" s="206">
        <v>0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9.823731728288907</v>
      </c>
      <c r="C20" s="206">
        <f t="shared" si="3"/>
        <v>9.8452278589853819</v>
      </c>
      <c r="D20" s="206">
        <f t="shared" si="3"/>
        <v>10.275150472914881</v>
      </c>
      <c r="E20" s="206">
        <f t="shared" si="3"/>
        <v>11.19948409286328</v>
      </c>
      <c r="F20" s="206">
        <f t="shared" si="3"/>
        <v>10.89853826311264</v>
      </c>
      <c r="G20" s="206">
        <f t="shared" si="3"/>
        <v>11.4359415305245</v>
      </c>
      <c r="H20" s="206">
        <f t="shared" si="3"/>
        <v>11.58641444539983</v>
      </c>
      <c r="I20" s="206">
        <f t="shared" si="3"/>
        <v>11.908684436801369</v>
      </c>
      <c r="J20" s="206">
        <f t="shared" si="3"/>
        <v>11.564746345657779</v>
      </c>
      <c r="K20" s="206">
        <f t="shared" si="3"/>
        <v>15.412811693895099</v>
      </c>
      <c r="L20" s="206">
        <f t="shared" si="3"/>
        <v>12.81160791057609</v>
      </c>
      <c r="M20" s="206">
        <f t="shared" si="3"/>
        <v>7.1582115219260531</v>
      </c>
      <c r="N20" s="206">
        <f t="shared" si="3"/>
        <v>5.9759243336199477</v>
      </c>
      <c r="O20" s="206">
        <f t="shared" si="3"/>
        <v>6.7711951848667233</v>
      </c>
      <c r="P20" s="206">
        <f t="shared" si="3"/>
        <v>8.3620808254514181</v>
      </c>
      <c r="Q20" s="206">
        <f t="shared" si="3"/>
        <v>8.3404987102321577</v>
      </c>
      <c r="R20" s="206">
        <f t="shared" si="3"/>
        <v>6.1049871023215818</v>
      </c>
      <c r="S20" s="206">
        <f t="shared" si="3"/>
        <v>4.4158211521926054</v>
      </c>
      <c r="T20" s="206">
        <f t="shared" si="3"/>
        <v>5.3960447119518484</v>
      </c>
      <c r="U20" s="206">
        <f t="shared" si="3"/>
        <v>6.2129836629406707</v>
      </c>
      <c r="V20" s="206">
        <f t="shared" si="3"/>
        <v>5.7830610490111782</v>
      </c>
      <c r="W20" s="206">
        <f t="shared" si="3"/>
        <v>6.5914875322441961</v>
      </c>
      <c r="DA20" s="71"/>
    </row>
    <row r="21" spans="1:105" ht="12" customHeight="1" x14ac:dyDescent="0.25">
      <c r="A21" s="18" t="s">
        <v>72</v>
      </c>
      <c r="B21" s="206">
        <v>9.823731728288907</v>
      </c>
      <c r="C21" s="206">
        <v>9.8452278589853819</v>
      </c>
      <c r="D21" s="206">
        <v>10.275150472914881</v>
      </c>
      <c r="E21" s="206">
        <v>11.19948409286328</v>
      </c>
      <c r="F21" s="206">
        <v>10.89853826311264</v>
      </c>
      <c r="G21" s="206">
        <v>11.4359415305245</v>
      </c>
      <c r="H21" s="206">
        <v>11.58641444539983</v>
      </c>
      <c r="I21" s="206">
        <v>11.908684436801369</v>
      </c>
      <c r="J21" s="206">
        <v>11.564746345657779</v>
      </c>
      <c r="K21" s="206">
        <v>15.412811693895099</v>
      </c>
      <c r="L21" s="206">
        <v>12.81160791057609</v>
      </c>
      <c r="M21" s="206">
        <v>7.1582115219260531</v>
      </c>
      <c r="N21" s="206">
        <v>5.9759243336199477</v>
      </c>
      <c r="O21" s="206">
        <v>6.7711951848667233</v>
      </c>
      <c r="P21" s="206">
        <v>8.3620808254514181</v>
      </c>
      <c r="Q21" s="206">
        <v>8.3404987102321577</v>
      </c>
      <c r="R21" s="206">
        <v>6.1049871023215818</v>
      </c>
      <c r="S21" s="206">
        <v>4.4158211521926054</v>
      </c>
      <c r="T21" s="206">
        <v>5.3960447119518484</v>
      </c>
      <c r="U21" s="206">
        <v>6.2129836629406707</v>
      </c>
      <c r="V21" s="206">
        <v>5.7830610490111782</v>
      </c>
      <c r="W21" s="206">
        <v>6.5914875322441961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0.57325881341358553</v>
      </c>
      <c r="C23" s="206">
        <f t="shared" si="4"/>
        <v>0.16715391229578669</v>
      </c>
      <c r="D23" s="206">
        <f t="shared" si="4"/>
        <v>0.28658641444539978</v>
      </c>
      <c r="E23" s="206">
        <f t="shared" si="4"/>
        <v>0.19105760963026661</v>
      </c>
      <c r="F23" s="206">
        <f t="shared" si="4"/>
        <v>0.14333619948409279</v>
      </c>
      <c r="G23" s="206">
        <f t="shared" si="4"/>
        <v>0.1194325021496131</v>
      </c>
      <c r="H23" s="206">
        <f t="shared" si="4"/>
        <v>9.5528804815133275E-2</v>
      </c>
      <c r="I23" s="206">
        <f t="shared" si="4"/>
        <v>7.1625107480653469E-2</v>
      </c>
      <c r="J23" s="206">
        <f t="shared" si="4"/>
        <v>4.7807394668959592E-2</v>
      </c>
      <c r="K23" s="206">
        <f t="shared" si="4"/>
        <v>4.7807394668959592E-2</v>
      </c>
      <c r="L23" s="206">
        <f t="shared" si="4"/>
        <v>7.1625107480653469E-2</v>
      </c>
      <c r="M23" s="206">
        <f t="shared" si="4"/>
        <v>0.1194325021496131</v>
      </c>
      <c r="N23" s="206">
        <f t="shared" si="4"/>
        <v>0.14333619948409279</v>
      </c>
      <c r="O23" s="206">
        <f t="shared" si="4"/>
        <v>0.42992261392949271</v>
      </c>
      <c r="P23" s="206">
        <f t="shared" si="4"/>
        <v>0.5493551160791057</v>
      </c>
      <c r="Q23" s="206">
        <f t="shared" si="4"/>
        <v>0.47773000859845233</v>
      </c>
      <c r="R23" s="206">
        <f t="shared" si="4"/>
        <v>0.45382631126397238</v>
      </c>
      <c r="S23" s="206">
        <f t="shared" si="4"/>
        <v>1.146431642304385</v>
      </c>
      <c r="T23" s="206">
        <f t="shared" si="4"/>
        <v>1.1226139294926909</v>
      </c>
      <c r="U23" s="206">
        <f t="shared" si="4"/>
        <v>1.241960447119518</v>
      </c>
      <c r="V23" s="206">
        <f t="shared" si="4"/>
        <v>1.8869303525365431</v>
      </c>
      <c r="W23" s="206">
        <f t="shared" si="4"/>
        <v>2.6764402407566639</v>
      </c>
      <c r="DA23" s="71"/>
    </row>
    <row r="24" spans="1:105" ht="12" customHeight="1" x14ac:dyDescent="0.25">
      <c r="A24" s="18" t="s">
        <v>73</v>
      </c>
      <c r="B24" s="206">
        <v>0.57325881341358553</v>
      </c>
      <c r="C24" s="206">
        <v>0.16715391229578669</v>
      </c>
      <c r="D24" s="206">
        <v>0.28658641444539978</v>
      </c>
      <c r="E24" s="206">
        <v>0.19105760963026661</v>
      </c>
      <c r="F24" s="206">
        <v>0.14333619948409279</v>
      </c>
      <c r="G24" s="206">
        <v>0.1194325021496131</v>
      </c>
      <c r="H24" s="206">
        <v>9.5528804815133275E-2</v>
      </c>
      <c r="I24" s="206">
        <v>7.1625107480653469E-2</v>
      </c>
      <c r="J24" s="206">
        <v>4.7807394668959592E-2</v>
      </c>
      <c r="K24" s="206">
        <v>4.7807394668959592E-2</v>
      </c>
      <c r="L24" s="206">
        <v>7.1625107480653469E-2</v>
      </c>
      <c r="M24" s="206">
        <v>0.1194325021496131</v>
      </c>
      <c r="N24" s="206">
        <v>0.14333619948409279</v>
      </c>
      <c r="O24" s="206">
        <v>0.42992261392949271</v>
      </c>
      <c r="P24" s="206">
        <v>0.5493551160791057</v>
      </c>
      <c r="Q24" s="206">
        <v>0.47773000859845233</v>
      </c>
      <c r="R24" s="206">
        <v>0.45382631126397238</v>
      </c>
      <c r="S24" s="206">
        <v>1.146431642304385</v>
      </c>
      <c r="T24" s="206">
        <v>1.1226139294926909</v>
      </c>
      <c r="U24" s="206">
        <v>1.241960447119518</v>
      </c>
      <c r="V24" s="206">
        <v>1.8869303525365431</v>
      </c>
      <c r="W24" s="206">
        <v>2.316852966466036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0.3595872742906277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67.665004299226126</v>
      </c>
      <c r="J30" s="206">
        <v>74.734909716251067</v>
      </c>
      <c r="K30" s="206">
        <v>84.694754944110059</v>
      </c>
      <c r="L30" s="206">
        <v>97.783490971625099</v>
      </c>
      <c r="M30" s="206">
        <v>80.085038693035244</v>
      </c>
      <c r="N30" s="206">
        <v>94.009716251074806</v>
      </c>
      <c r="O30" s="206">
        <v>82.330180567497848</v>
      </c>
      <c r="P30" s="206">
        <v>99.527085124677555</v>
      </c>
      <c r="Q30" s="206">
        <v>85.244110060189158</v>
      </c>
      <c r="R30" s="206">
        <v>92.075064488392087</v>
      </c>
      <c r="S30" s="206">
        <v>85.912897678417878</v>
      </c>
      <c r="T30" s="206">
        <v>83.834909716251076</v>
      </c>
      <c r="U30" s="206">
        <v>84.67085124677557</v>
      </c>
      <c r="V30" s="206">
        <v>82.73619948409285</v>
      </c>
      <c r="W30" s="206">
        <v>101.48564058469471</v>
      </c>
      <c r="DA30" s="71" t="s">
        <v>2545</v>
      </c>
    </row>
    <row r="31" spans="1:105" ht="12" customHeight="1" x14ac:dyDescent="0.25">
      <c r="A31" s="21" t="s">
        <v>38</v>
      </c>
      <c r="B31" s="209">
        <v>167.4118658641444</v>
      </c>
      <c r="C31" s="209">
        <v>173.68873602751501</v>
      </c>
      <c r="D31" s="209">
        <v>178.58985382631121</v>
      </c>
      <c r="E31" s="209">
        <v>186.1564918314703</v>
      </c>
      <c r="F31" s="209">
        <v>189.85382631126399</v>
      </c>
      <c r="G31" s="209">
        <v>180.30954428202921</v>
      </c>
      <c r="H31" s="209">
        <v>184.43680137575231</v>
      </c>
      <c r="I31" s="209">
        <v>193.63714531384349</v>
      </c>
      <c r="J31" s="209">
        <v>217.54084264832329</v>
      </c>
      <c r="K31" s="209">
        <v>206.10490111779879</v>
      </c>
      <c r="L31" s="209">
        <v>210.3181427343078</v>
      </c>
      <c r="M31" s="209">
        <v>204.0412725709372</v>
      </c>
      <c r="N31" s="209">
        <v>184.43680137575231</v>
      </c>
      <c r="O31" s="209">
        <v>188.82201203783319</v>
      </c>
      <c r="P31" s="209">
        <v>185.98452278589849</v>
      </c>
      <c r="Q31" s="209">
        <v>171.45313843508171</v>
      </c>
      <c r="R31" s="209">
        <v>174.46259673258811</v>
      </c>
      <c r="S31" s="209">
        <v>185.55460017196901</v>
      </c>
      <c r="T31" s="209">
        <v>201.0318142734308</v>
      </c>
      <c r="U31" s="209">
        <v>200</v>
      </c>
      <c r="V31" s="209">
        <v>193.3791917454858</v>
      </c>
      <c r="W31" s="209">
        <v>193.4651762682717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246.62556216095899</v>
      </c>
      <c r="C33" s="205">
        <f>MAE_emi!C5</f>
        <v>209.05429320158689</v>
      </c>
      <c r="D33" s="205">
        <f>MAE_emi!D5</f>
        <v>201.03691392120641</v>
      </c>
      <c r="E33" s="205">
        <f>MAE_emi!E5</f>
        <v>193.11727428206569</v>
      </c>
      <c r="F33" s="205">
        <f>MAE_emi!F5</f>
        <v>173.87374212242241</v>
      </c>
      <c r="G33" s="205">
        <f>MAE_emi!G5</f>
        <v>201.02973648636461</v>
      </c>
      <c r="H33" s="205">
        <f>MAE_emi!H5</f>
        <v>201.64274739524021</v>
      </c>
      <c r="I33" s="205">
        <f>MAE_emi!I5</f>
        <v>180.34318536482209</v>
      </c>
      <c r="J33" s="205">
        <f>MAE_emi!J5</f>
        <v>164.33801575202321</v>
      </c>
      <c r="K33" s="205">
        <f>MAE_emi!K5</f>
        <v>166.0412945232861</v>
      </c>
      <c r="L33" s="205">
        <f>MAE_emi!L5</f>
        <v>164.9166188689662</v>
      </c>
      <c r="M33" s="205">
        <f>MAE_emi!M5</f>
        <v>165.37053736170469</v>
      </c>
      <c r="N33" s="205">
        <f>MAE_emi!N5</f>
        <v>130.06923456627061</v>
      </c>
      <c r="O33" s="205">
        <f>MAE_emi!O5</f>
        <v>125.12262708024031</v>
      </c>
      <c r="P33" s="205">
        <f>MAE_emi!P5</f>
        <v>128.5802330402571</v>
      </c>
      <c r="Q33" s="205">
        <f>MAE_emi!Q5</f>
        <v>122.31782388029281</v>
      </c>
      <c r="R33" s="205">
        <f>MAE_emi!R5</f>
        <v>116.404761240277</v>
      </c>
      <c r="S33" s="205">
        <f>MAE_emi!S5</f>
        <v>96.858574560385222</v>
      </c>
      <c r="T33" s="205">
        <f>MAE_emi!T5</f>
        <v>101.217599640502</v>
      </c>
      <c r="U33" s="205">
        <f>MAE_emi!U5</f>
        <v>102.8866834803555</v>
      </c>
      <c r="V33" s="205">
        <f>MAE_emi!V5</f>
        <v>75.008605845418074</v>
      </c>
      <c r="W33" s="205">
        <f>MAE_emi!W5</f>
        <v>81.703365653910765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13.675449704828175</v>
      </c>
      <c r="C35" s="286">
        <f t="shared" si="5"/>
        <v>13.928190197739987</v>
      </c>
      <c r="D35" s="286">
        <f t="shared" si="5"/>
        <v>13.673802741804391</v>
      </c>
      <c r="E35" s="286">
        <f t="shared" si="5"/>
        <v>13.825042031632696</v>
      </c>
      <c r="F35" s="286">
        <f t="shared" si="5"/>
        <v>13.601277665534473</v>
      </c>
      <c r="G35" s="286">
        <f t="shared" si="5"/>
        <v>12.826536687780433</v>
      </c>
      <c r="H35" s="286">
        <f t="shared" si="5"/>
        <v>12.035381427694869</v>
      </c>
      <c r="I35" s="286">
        <f t="shared" si="5"/>
        <v>13.639288224306844</v>
      </c>
      <c r="J35" s="286">
        <f t="shared" si="5"/>
        <v>14.930287102556512</v>
      </c>
      <c r="K35" s="286">
        <f t="shared" si="5"/>
        <v>21.185494704603162</v>
      </c>
      <c r="L35" s="286">
        <f t="shared" si="5"/>
        <v>22.109923454273797</v>
      </c>
      <c r="M35" s="286">
        <f t="shared" si="5"/>
        <v>21.879084408674402</v>
      </c>
      <c r="N35" s="286">
        <f t="shared" si="5"/>
        <v>26.246247277014664</v>
      </c>
      <c r="O35" s="286">
        <f t="shared" si="5"/>
        <v>24.601212557278316</v>
      </c>
      <c r="P35" s="286">
        <f t="shared" si="5"/>
        <v>25.558739376200698</v>
      </c>
      <c r="Q35" s="286">
        <f t="shared" si="5"/>
        <v>23.333854208405235</v>
      </c>
      <c r="R35" s="286">
        <f t="shared" si="5"/>
        <v>23.513089386090989</v>
      </c>
      <c r="S35" s="286">
        <f t="shared" si="5"/>
        <v>21.871094994364174</v>
      </c>
      <c r="T35" s="286">
        <f t="shared" si="5"/>
        <v>24.728144759551459</v>
      </c>
      <c r="U35" s="286">
        <f t="shared" si="5"/>
        <v>24.133188853950198</v>
      </c>
      <c r="V35" s="286">
        <f t="shared" si="5"/>
        <v>21.982961318976681</v>
      </c>
      <c r="W35" s="286">
        <f t="shared" si="5"/>
        <v>22.826530849386224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32.013687204452992</v>
      </c>
      <c r="C36" s="346">
        <f t="shared" si="6"/>
        <v>33.48129176001602</v>
      </c>
      <c r="D36" s="346">
        <f t="shared" si="6"/>
        <v>33.898329717486781</v>
      </c>
      <c r="E36" s="346">
        <f t="shared" si="6"/>
        <v>37.655582567334569</v>
      </c>
      <c r="F36" s="346">
        <f t="shared" si="6"/>
        <v>36.897174862021174</v>
      </c>
      <c r="G36" s="346">
        <f t="shared" si="6"/>
        <v>36.105131029416469</v>
      </c>
      <c r="H36" s="346">
        <f t="shared" si="6"/>
        <v>33.948643212890836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35.940107263956151</v>
      </c>
      <c r="L36" s="346">
        <f t="shared" si="6"/>
        <v>35.506597023197841</v>
      </c>
      <c r="M36" s="346">
        <f t="shared" si="6"/>
        <v>32.876566765065022</v>
      </c>
      <c r="N36" s="346">
        <f t="shared" si="6"/>
        <v>32.710539740983947</v>
      </c>
      <c r="O36" s="346">
        <f t="shared" si="6"/>
        <v>33.595391032219837</v>
      </c>
      <c r="P36" s="346">
        <f t="shared" si="6"/>
        <v>31.554971060924789</v>
      </c>
      <c r="Q36" s="346">
        <f t="shared" si="6"/>
        <v>30.531472431429659</v>
      </c>
      <c r="R36" s="346">
        <f t="shared" si="6"/>
        <v>30.328894023960046</v>
      </c>
      <c r="S36" s="346">
        <f t="shared" si="6"/>
        <v>30.125723070719605</v>
      </c>
      <c r="T36" s="346">
        <f t="shared" si="6"/>
        <v>29.380836072311464</v>
      </c>
      <c r="U36" s="346">
        <f t="shared" si="6"/>
        <v>29.079047435680149</v>
      </c>
      <c r="V36" s="346">
        <f t="shared" si="6"/>
        <v>29.218421981251279</v>
      </c>
      <c r="W36" s="346">
        <f t="shared" si="6"/>
        <v>29.519256334306402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16.494010389351757</v>
      </c>
      <c r="C37" s="346">
        <f>IF(MAE_ued!C$5=0,"",MAE_ued!C$5/C$5*1000)</f>
        <v>17.378513868344452</v>
      </c>
      <c r="D37" s="346">
        <f>IF(MAE_ued!D$5=0,"",MAE_ued!D$5/D$5*1000)</f>
        <v>17.622896416787384</v>
      </c>
      <c r="E37" s="346">
        <f>IF(MAE_ued!E$5=0,"",MAE_ued!E$5/E$5*1000)</f>
        <v>19.643381989193646</v>
      </c>
      <c r="F37" s="346">
        <f>IF(MAE_ued!F$5=0,"",MAE_ued!F$5/F$5*1000)</f>
        <v>19.324640007098637</v>
      </c>
      <c r="G37" s="346">
        <f>IF(MAE_ued!G$5=0,"",MAE_ued!G$5/G$5*1000)</f>
        <v>18.784884741300388</v>
      </c>
      <c r="H37" s="346">
        <f>IF(MAE_ued!H$5=0,"",MAE_ued!H$5/H$5*1000)</f>
        <v>17.678180868215371</v>
      </c>
      <c r="I37" s="346">
        <f>IF(MAE_ued!I$5=0,"",MAE_ued!I$5/I$5*1000)</f>
        <v>17.570253843094068</v>
      </c>
      <c r="J37" s="346">
        <f>IF(MAE_ued!J$5=0,"",MAE_ued!J$5/J$5*1000)</f>
        <v>18.703937595023238</v>
      </c>
      <c r="K37" s="346">
        <f>IF(MAE_ued!K$5=0,"",MAE_ued!K$5/K$5*1000)</f>
        <v>19.820219363208199</v>
      </c>
      <c r="L37" s="346">
        <f>IF(MAE_ued!L$5=0,"",MAE_ued!L$5/L$5*1000)</f>
        <v>19.725845726914851</v>
      </c>
      <c r="M37" s="346">
        <f>IF(MAE_ued!M$5=0,"",MAE_ued!M$5/M$5*1000)</f>
        <v>18.111956521042334</v>
      </c>
      <c r="N37" s="346">
        <f>IF(MAE_ued!N$5=0,"",MAE_ued!N$5/N$5*1000)</f>
        <v>18.347664888289177</v>
      </c>
      <c r="O37" s="346">
        <f>IF(MAE_ued!O$5=0,"",MAE_ued!O$5/O$5*1000)</f>
        <v>18.717864420092436</v>
      </c>
      <c r="P37" s="346">
        <f>IF(MAE_ued!P$5=0,"",MAE_ued!P$5/P$5*1000)</f>
        <v>17.747799564861829</v>
      </c>
      <c r="Q37" s="346">
        <f>IF(MAE_ued!Q$5=0,"",MAE_ued!Q$5/Q$5*1000)</f>
        <v>17.080542120796224</v>
      </c>
      <c r="R37" s="346">
        <f>IF(MAE_ued!R$5=0,"",MAE_ued!R$5/R$5*1000)</f>
        <v>17.07686594577175</v>
      </c>
      <c r="S37" s="346">
        <f>IF(MAE_ued!S$5=0,"",MAE_ued!S$5/S$5*1000)</f>
        <v>16.96108648617485</v>
      </c>
      <c r="T37" s="346">
        <f>IF(MAE_ued!T$5=0,"",MAE_ued!T$5/T$5*1000)</f>
        <v>16.463067980847956</v>
      </c>
      <c r="U37" s="346">
        <f>IF(MAE_ued!U$5=0,"",MAE_ued!U$5/U$5*1000)</f>
        <v>16.293564860829409</v>
      </c>
      <c r="V37" s="346">
        <f>IF(MAE_ued!V$5=0,"",MAE_ued!V$5/V$5*1000)</f>
        <v>16.479138687931876</v>
      </c>
      <c r="W37" s="346">
        <f>IF(MAE_ued!W$5=0,"",MAE_ued!W$5/W$5*1000)</f>
        <v>16.800058759320176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0.959888815389769</v>
      </c>
      <c r="C38" s="347">
        <f t="shared" si="7"/>
        <v>0.84144265468874135</v>
      </c>
      <c r="D38" s="347">
        <f t="shared" si="7"/>
        <v>0.80230821061793689</v>
      </c>
      <c r="E38" s="347">
        <f t="shared" si="7"/>
        <v>0.75397815563637893</v>
      </c>
      <c r="F38" s="347">
        <f t="shared" si="7"/>
        <v>0.68709270498980579</v>
      </c>
      <c r="G38" s="347">
        <f t="shared" si="7"/>
        <v>0.79596682211776393</v>
      </c>
      <c r="H38" s="347">
        <f t="shared" si="7"/>
        <v>0.78529785806022512</v>
      </c>
      <c r="I38" s="347">
        <f t="shared" si="7"/>
        <v>0.55541788810903991</v>
      </c>
      <c r="J38" s="347">
        <f t="shared" si="7"/>
        <v>0.46952772925248287</v>
      </c>
      <c r="K38" s="347">
        <f t="shared" si="7"/>
        <v>0.47349939099379224</v>
      </c>
      <c r="L38" s="347">
        <f t="shared" si="7"/>
        <v>0.45082888903761786</v>
      </c>
      <c r="M38" s="347">
        <f t="shared" si="7"/>
        <v>0.48560055222143672</v>
      </c>
      <c r="N38" s="347">
        <f t="shared" si="7"/>
        <v>0.40248348458603639</v>
      </c>
      <c r="O38" s="347">
        <f t="shared" si="7"/>
        <v>0.39738716197320345</v>
      </c>
      <c r="P38" s="347">
        <f t="shared" si="7"/>
        <v>0.38845144221165812</v>
      </c>
      <c r="Q38" s="347">
        <f t="shared" si="7"/>
        <v>0.40781666656474441</v>
      </c>
      <c r="R38" s="347">
        <f t="shared" si="7"/>
        <v>0.37803315185201708</v>
      </c>
      <c r="S38" s="347">
        <f t="shared" si="7"/>
        <v>0.31600916276370816</v>
      </c>
      <c r="T38" s="347">
        <f t="shared" si="7"/>
        <v>0.31420587466606192</v>
      </c>
      <c r="U38" s="347">
        <f t="shared" si="7"/>
        <v>0.3185721927538539</v>
      </c>
      <c r="V38" s="347">
        <f t="shared" si="7"/>
        <v>0.24595481716769599</v>
      </c>
      <c r="W38" s="347">
        <f t="shared" si="7"/>
        <v>0.24961381266317714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FI: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256.93138435081681</v>
      </c>
      <c r="C5" s="225">
        <v>248.44746345657779</v>
      </c>
      <c r="D5" s="225">
        <v>250.57317282889079</v>
      </c>
      <c r="E5" s="225">
        <v>256.13112639724852</v>
      </c>
      <c r="F5" s="225">
        <v>253.05717970765269</v>
      </c>
      <c r="G5" s="225">
        <v>252.5604471195185</v>
      </c>
      <c r="H5" s="225">
        <v>256.77231298366291</v>
      </c>
      <c r="I5" s="225">
        <v>324.69819432502152</v>
      </c>
      <c r="J5" s="225">
        <v>350.00705073086851</v>
      </c>
      <c r="K5" s="225">
        <v>350.66844368013773</v>
      </c>
      <c r="L5" s="225">
        <v>365.80756663800503</v>
      </c>
      <c r="M5" s="225">
        <v>340.54849527085122</v>
      </c>
      <c r="N5" s="225">
        <v>323.16663800515909</v>
      </c>
      <c r="O5" s="225">
        <v>314.86328460877041</v>
      </c>
      <c r="P5" s="225">
        <v>331.00722269991388</v>
      </c>
      <c r="Q5" s="225">
        <v>299.93336199484088</v>
      </c>
      <c r="R5" s="225">
        <v>307.92209802235601</v>
      </c>
      <c r="S5" s="225">
        <v>306.50558899398112</v>
      </c>
      <c r="T5" s="225">
        <v>322.1378331900259</v>
      </c>
      <c r="U5" s="225">
        <v>322.9619088564059</v>
      </c>
      <c r="V5" s="225">
        <v>304.9690455717971</v>
      </c>
      <c r="W5" s="225">
        <v>327.3190885640584</v>
      </c>
      <c r="DA5" s="89" t="s">
        <v>2530</v>
      </c>
    </row>
    <row r="6" spans="1:105" ht="12" customHeight="1" x14ac:dyDescent="0.25">
      <c r="A6" s="55" t="s">
        <v>92</v>
      </c>
      <c r="B6" s="261">
        <v>6.4708685918447886</v>
      </c>
      <c r="C6" s="261">
        <v>6.4306284470243504</v>
      </c>
      <c r="D6" s="261">
        <v>6.5284432056481378</v>
      </c>
      <c r="E6" s="261">
        <v>6.7195594245822843</v>
      </c>
      <c r="F6" s="261">
        <v>6.7206713176373354</v>
      </c>
      <c r="G6" s="261">
        <v>6.5827024831981884</v>
      </c>
      <c r="H6" s="261">
        <v>6.7096207065859677</v>
      </c>
      <c r="I6" s="261">
        <v>7.1065367885876443</v>
      </c>
      <c r="J6" s="261">
        <v>7.7501838645884318</v>
      </c>
      <c r="K6" s="261">
        <v>7.4356955900147756</v>
      </c>
      <c r="L6" s="261">
        <v>7.5605836423275976</v>
      </c>
      <c r="M6" s="261">
        <v>7.3568562865925733</v>
      </c>
      <c r="N6" s="261">
        <v>6.5652126970433589</v>
      </c>
      <c r="O6" s="261">
        <v>6.6531557682023168</v>
      </c>
      <c r="P6" s="261">
        <v>6.6049812411176756</v>
      </c>
      <c r="Q6" s="261">
        <v>6.1029233967405014</v>
      </c>
      <c r="R6" s="261">
        <v>6.1849995922393042</v>
      </c>
      <c r="S6" s="261">
        <v>6.397774376719112</v>
      </c>
      <c r="T6" s="261">
        <v>6.9000159823746134</v>
      </c>
      <c r="U6" s="261">
        <v>6.8789901570539529</v>
      </c>
      <c r="V6" s="261">
        <v>6.4837834006103066</v>
      </c>
      <c r="W6" s="261">
        <v>6.5561459672703579</v>
      </c>
      <c r="DA6" s="67" t="s">
        <v>2547</v>
      </c>
    </row>
    <row r="7" spans="1:105" ht="12" customHeight="1" x14ac:dyDescent="0.25">
      <c r="A7" s="202" t="s">
        <v>93</v>
      </c>
      <c r="B7" s="226">
        <v>8.800381284908914</v>
      </c>
      <c r="C7" s="226">
        <v>8.7456546879531203</v>
      </c>
      <c r="D7" s="226">
        <v>8.8786827596814675</v>
      </c>
      <c r="E7" s="226">
        <v>9.1386008174319073</v>
      </c>
      <c r="F7" s="226">
        <v>9.1401129919867774</v>
      </c>
      <c r="G7" s="226">
        <v>8.952475377149538</v>
      </c>
      <c r="H7" s="226">
        <v>9.1250841609569147</v>
      </c>
      <c r="I7" s="226">
        <v>9.6648900324791978</v>
      </c>
      <c r="J7" s="226">
        <v>10.54025005584027</v>
      </c>
      <c r="K7" s="226">
        <v>10.1125460024201</v>
      </c>
      <c r="L7" s="226">
        <v>10.28239375356554</v>
      </c>
      <c r="M7" s="226">
        <v>10.0053245497659</v>
      </c>
      <c r="N7" s="226">
        <v>8.9286892679789691</v>
      </c>
      <c r="O7" s="226">
        <v>9.0482918447551501</v>
      </c>
      <c r="P7" s="226">
        <v>8.9827744879200395</v>
      </c>
      <c r="Q7" s="226">
        <v>8.2999758195670843</v>
      </c>
      <c r="R7" s="226">
        <v>8.4115994454454555</v>
      </c>
      <c r="S7" s="226">
        <v>8.7009731523379923</v>
      </c>
      <c r="T7" s="226">
        <v>9.3840217360294726</v>
      </c>
      <c r="U7" s="226">
        <v>9.3554266135933766</v>
      </c>
      <c r="V7" s="226">
        <v>8.8179454248300182</v>
      </c>
      <c r="W7" s="226">
        <v>8.916358515487687</v>
      </c>
      <c r="DA7" s="174" t="s">
        <v>2548</v>
      </c>
    </row>
    <row r="8" spans="1:105" ht="12" customHeight="1" x14ac:dyDescent="0.25">
      <c r="A8" s="202" t="s">
        <v>94</v>
      </c>
      <c r="B8" s="226">
        <v>10.871059234299249</v>
      </c>
      <c r="C8" s="226">
        <v>10.803455791000911</v>
      </c>
      <c r="D8" s="226">
        <v>10.96778458548887</v>
      </c>
      <c r="E8" s="226">
        <v>11.28885983329824</v>
      </c>
      <c r="F8" s="226">
        <v>11.290727813630721</v>
      </c>
      <c r="G8" s="226">
        <v>11.05894017177296</v>
      </c>
      <c r="H8" s="226">
        <v>11.272162787064429</v>
      </c>
      <c r="I8" s="226">
        <v>11.93898180482724</v>
      </c>
      <c r="J8" s="226">
        <v>13.02030889250857</v>
      </c>
      <c r="K8" s="226">
        <v>12.49196859122482</v>
      </c>
      <c r="L8" s="226">
        <v>12.70178051911037</v>
      </c>
      <c r="M8" s="226">
        <v>12.35951856147552</v>
      </c>
      <c r="N8" s="226">
        <v>11.029557331032841</v>
      </c>
      <c r="O8" s="226">
        <v>11.17730169057989</v>
      </c>
      <c r="P8" s="226">
        <v>11.096368485077701</v>
      </c>
      <c r="Q8" s="226">
        <v>10.252911306524039</v>
      </c>
      <c r="R8" s="226">
        <v>10.390799314962029</v>
      </c>
      <c r="S8" s="226">
        <v>10.74826095288811</v>
      </c>
      <c r="T8" s="226">
        <v>11.592026850389351</v>
      </c>
      <c r="U8" s="226">
        <v>11.55670346385064</v>
      </c>
      <c r="V8" s="226">
        <v>10.892756113025319</v>
      </c>
      <c r="W8" s="226">
        <v>11.014325225014201</v>
      </c>
      <c r="DA8" s="174" t="s">
        <v>2549</v>
      </c>
    </row>
    <row r="9" spans="1:105" ht="12" customHeight="1" x14ac:dyDescent="0.25">
      <c r="A9" s="202" t="s">
        <v>95</v>
      </c>
      <c r="B9" s="226">
        <v>6.7297033355185816</v>
      </c>
      <c r="C9" s="226">
        <v>6.6878535849053247</v>
      </c>
      <c r="D9" s="226">
        <v>6.7895809338740616</v>
      </c>
      <c r="E9" s="226">
        <v>6.9883418015655749</v>
      </c>
      <c r="F9" s="226">
        <v>6.9894981703428298</v>
      </c>
      <c r="G9" s="226">
        <v>6.8460105825261168</v>
      </c>
      <c r="H9" s="226">
        <v>6.978005534849407</v>
      </c>
      <c r="I9" s="226">
        <v>7.3907982601311479</v>
      </c>
      <c r="J9" s="226">
        <v>8.0601912191719709</v>
      </c>
      <c r="K9" s="226">
        <v>7.7331234136153659</v>
      </c>
      <c r="L9" s="226">
        <v>7.8630069880207012</v>
      </c>
      <c r="M9" s="226">
        <v>7.6511305380562762</v>
      </c>
      <c r="N9" s="226">
        <v>6.8278212049250921</v>
      </c>
      <c r="O9" s="226">
        <v>6.9192819989304084</v>
      </c>
      <c r="P9" s="226">
        <v>6.8691804907623801</v>
      </c>
      <c r="Q9" s="226">
        <v>6.3470403326101206</v>
      </c>
      <c r="R9" s="226">
        <v>6.4323995759288772</v>
      </c>
      <c r="S9" s="226">
        <v>6.6536853517878756</v>
      </c>
      <c r="T9" s="226">
        <v>7.1760166216695991</v>
      </c>
      <c r="U9" s="226">
        <v>7.1541497633361093</v>
      </c>
      <c r="V9" s="226">
        <v>6.7431347366347234</v>
      </c>
      <c r="W9" s="226">
        <v>6.8183918059611708</v>
      </c>
      <c r="DA9" s="174" t="s">
        <v>2550</v>
      </c>
    </row>
    <row r="10" spans="1:105" ht="12" customHeight="1" x14ac:dyDescent="0.25">
      <c r="A10" s="56" t="s">
        <v>96</v>
      </c>
      <c r="B10" s="262">
        <v>6.9509950798449651</v>
      </c>
      <c r="C10" s="262">
        <v>6.8437584143728749</v>
      </c>
      <c r="D10" s="262">
        <v>6.9233938575925587</v>
      </c>
      <c r="E10" s="262">
        <v>7.102671503788228</v>
      </c>
      <c r="F10" s="262">
        <v>7.0827877081646333</v>
      </c>
      <c r="G10" s="262">
        <v>6.9707007222495028</v>
      </c>
      <c r="H10" s="262">
        <v>7.1002910809511786</v>
      </c>
      <c r="I10" s="262">
        <v>7.8275228427545684</v>
      </c>
      <c r="J10" s="262">
        <v>8.4838491443904331</v>
      </c>
      <c r="K10" s="262">
        <v>8.1223340371870574</v>
      </c>
      <c r="L10" s="262">
        <v>8.3542291970441589</v>
      </c>
      <c r="M10" s="262">
        <v>8.1816657284621339</v>
      </c>
      <c r="N10" s="262">
        <v>7.2869104414155208</v>
      </c>
      <c r="O10" s="262">
        <v>7.3232431285982464</v>
      </c>
      <c r="P10" s="262">
        <v>7.2824439295275631</v>
      </c>
      <c r="Q10" s="262">
        <v>6.7229822358141664</v>
      </c>
      <c r="R10" s="262">
        <v>6.8353002366014222</v>
      </c>
      <c r="S10" s="262">
        <v>7.0199817198298282</v>
      </c>
      <c r="T10" s="262">
        <v>7.4966162454997622</v>
      </c>
      <c r="U10" s="262">
        <v>7.4571112558704256</v>
      </c>
      <c r="V10" s="262">
        <v>7.0102858694151191</v>
      </c>
      <c r="W10" s="262">
        <v>7.1088050658761661</v>
      </c>
      <c r="DA10" s="68" t="s">
        <v>2551</v>
      </c>
    </row>
    <row r="11" spans="1:105" ht="12" customHeight="1" x14ac:dyDescent="0.25">
      <c r="A11" s="37" t="s">
        <v>160</v>
      </c>
      <c r="B11" s="228">
        <v>0.97638156664514897</v>
      </c>
      <c r="C11" s="228">
        <v>0.88213960049461027</v>
      </c>
      <c r="D11" s="228">
        <v>0.74244426304341193</v>
      </c>
      <c r="E11" s="228">
        <v>0.60751277691159045</v>
      </c>
      <c r="F11" s="228">
        <v>0.4879557488872146</v>
      </c>
      <c r="G11" s="228">
        <v>0.7308377933757283</v>
      </c>
      <c r="H11" s="228">
        <v>0.77972079993340926</v>
      </c>
      <c r="I11" s="228">
        <v>1.482038784185473</v>
      </c>
      <c r="J11" s="228">
        <v>1.413653752074951</v>
      </c>
      <c r="K11" s="228">
        <v>1.2046404947289351</v>
      </c>
      <c r="L11" s="228">
        <v>1.580580058012045</v>
      </c>
      <c r="M11" s="228">
        <v>1.72201999604776</v>
      </c>
      <c r="N11" s="228">
        <v>1.34256641890515</v>
      </c>
      <c r="O11" s="228">
        <v>1.1919717968094099</v>
      </c>
      <c r="P11" s="228">
        <v>1.207929167908949</v>
      </c>
      <c r="Q11" s="228">
        <v>1.129362327160689</v>
      </c>
      <c r="R11" s="228">
        <v>1.1451841159787921</v>
      </c>
      <c r="S11" s="228">
        <v>0.92499196934060934</v>
      </c>
      <c r="T11" s="228">
        <v>0.70316492831902344</v>
      </c>
      <c r="U11" s="228">
        <v>0.65737816790425052</v>
      </c>
      <c r="V11" s="228">
        <v>0.52853128216432754</v>
      </c>
      <c r="W11" s="228">
        <v>0.62057489780527364</v>
      </c>
      <c r="DA11" s="69" t="s">
        <v>2552</v>
      </c>
    </row>
    <row r="12" spans="1:105" ht="12" customHeight="1" x14ac:dyDescent="0.25">
      <c r="A12" s="37" t="s">
        <v>162</v>
      </c>
      <c r="B12" s="228">
        <v>8.8206525118285264E-2</v>
      </c>
      <c r="C12" s="228">
        <v>8.1497330148982763E-2</v>
      </c>
      <c r="D12" s="228">
        <v>8.7107963933313201E-2</v>
      </c>
      <c r="E12" s="228">
        <v>0.100044519863679</v>
      </c>
      <c r="F12" s="228">
        <v>9.0374148772644533E-2</v>
      </c>
      <c r="G12" s="228">
        <v>0.1081107305093154</v>
      </c>
      <c r="H12" s="228">
        <v>0.1070168451699972</v>
      </c>
      <c r="I12" s="228">
        <v>0.12207951959842531</v>
      </c>
      <c r="J12" s="228">
        <v>9.9401803471523817E-2</v>
      </c>
      <c r="K12" s="228">
        <v>0.21093064950809121</v>
      </c>
      <c r="L12" s="228">
        <v>0.13300009515165609</v>
      </c>
      <c r="M12" s="228">
        <v>3.1479710508418843E-2</v>
      </c>
      <c r="N12" s="228">
        <v>2.4079840243315762E-2</v>
      </c>
      <c r="O12" s="228">
        <v>3.2926025496585382E-2</v>
      </c>
      <c r="P12" s="228">
        <v>5.8525807855062957E-2</v>
      </c>
      <c r="Q12" s="228">
        <v>6.518485100930603E-2</v>
      </c>
      <c r="R12" s="228">
        <v>2.8581021915089481E-2</v>
      </c>
      <c r="S12" s="228">
        <v>1.1053806337918829E-2</v>
      </c>
      <c r="T12" s="228">
        <v>1.7318903360650069E-2</v>
      </c>
      <c r="U12" s="228">
        <v>2.577596743156204E-2</v>
      </c>
      <c r="V12" s="228">
        <v>2.3083393458487401E-2</v>
      </c>
      <c r="W12" s="228">
        <v>3.2517689028330979E-2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5.8864069880815304</v>
      </c>
      <c r="C15" s="228">
        <v>5.8801214837292806</v>
      </c>
      <c r="D15" s="228">
        <v>6.0938416306158336</v>
      </c>
      <c r="E15" s="228">
        <v>6.3951142070129583</v>
      </c>
      <c r="F15" s="228">
        <v>6.5044578105047739</v>
      </c>
      <c r="G15" s="228">
        <v>6.1317521983644587</v>
      </c>
      <c r="H15" s="228">
        <v>6.2135534358477731</v>
      </c>
      <c r="I15" s="228">
        <v>6.2234045389706703</v>
      </c>
      <c r="J15" s="228">
        <v>6.9707935888439581</v>
      </c>
      <c r="K15" s="228">
        <v>6.7067628929500307</v>
      </c>
      <c r="L15" s="228">
        <v>6.6406490438804564</v>
      </c>
      <c r="M15" s="228">
        <v>6.4281660219059553</v>
      </c>
      <c r="N15" s="228">
        <v>5.9202641822670552</v>
      </c>
      <c r="O15" s="228">
        <v>6.0983453062922504</v>
      </c>
      <c r="P15" s="228">
        <v>6.0159889537635518</v>
      </c>
      <c r="Q15" s="228">
        <v>5.5284350576441721</v>
      </c>
      <c r="R15" s="228">
        <v>5.6615350987075406</v>
      </c>
      <c r="S15" s="228">
        <v>6.0839359441512997</v>
      </c>
      <c r="T15" s="228">
        <v>6.7761324138200889</v>
      </c>
      <c r="U15" s="228">
        <v>6.7739571205346127</v>
      </c>
      <c r="V15" s="228">
        <v>6.4586711937923038</v>
      </c>
      <c r="W15" s="228">
        <v>6.4557124790425613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46.511340467201222</v>
      </c>
      <c r="C16" s="263">
        <f t="shared" si="0"/>
        <v>44.817590934567392</v>
      </c>
      <c r="D16" s="263">
        <f t="shared" si="0"/>
        <v>45.171518165682841</v>
      </c>
      <c r="E16" s="263">
        <f t="shared" si="0"/>
        <v>46.153173926457377</v>
      </c>
      <c r="F16" s="263">
        <f t="shared" si="0"/>
        <v>45.720039663386714</v>
      </c>
      <c r="G16" s="263">
        <f t="shared" si="0"/>
        <v>45.453460114472094</v>
      </c>
      <c r="H16" s="263">
        <f t="shared" si="0"/>
        <v>46.223656735099794</v>
      </c>
      <c r="I16" s="263">
        <f t="shared" si="0"/>
        <v>52.14285065985937</v>
      </c>
      <c r="J16" s="263">
        <f t="shared" si="0"/>
        <v>55.991754216726925</v>
      </c>
      <c r="K16" s="263">
        <f t="shared" si="0"/>
        <v>54.144837407955627</v>
      </c>
      <c r="L16" s="263">
        <f t="shared" si="0"/>
        <v>55.218337810194754</v>
      </c>
      <c r="M16" s="263">
        <f t="shared" si="0"/>
        <v>53.980766981154659</v>
      </c>
      <c r="N16" s="263">
        <f t="shared" si="0"/>
        <v>48.247347303299428</v>
      </c>
      <c r="O16" s="263">
        <f t="shared" si="0"/>
        <v>48.377353649709988</v>
      </c>
      <c r="P16" s="263">
        <f t="shared" si="0"/>
        <v>48.332594884568714</v>
      </c>
      <c r="Q16" s="263">
        <f t="shared" si="0"/>
        <v>44.58581361387165</v>
      </c>
      <c r="R16" s="263">
        <f t="shared" si="0"/>
        <v>45.363514863840699</v>
      </c>
      <c r="S16" s="263">
        <f t="shared" si="0"/>
        <v>46.307521438363764</v>
      </c>
      <c r="T16" s="263">
        <f t="shared" si="0"/>
        <v>49.702130378136928</v>
      </c>
      <c r="U16" s="263">
        <f t="shared" si="0"/>
        <v>49.5487933146849</v>
      </c>
      <c r="V16" s="263">
        <f t="shared" si="0"/>
        <v>46.131348395610829</v>
      </c>
      <c r="W16" s="263">
        <f t="shared" si="0"/>
        <v>46.979938359402929</v>
      </c>
      <c r="DA16" s="70"/>
    </row>
    <row r="17" spans="1:105" ht="12" customHeight="1" x14ac:dyDescent="0.25">
      <c r="A17" s="60" t="s">
        <v>2558</v>
      </c>
      <c r="B17" s="331">
        <v>17.70410821276618</v>
      </c>
      <c r="C17" s="331">
        <v>13.18871316042884</v>
      </c>
      <c r="D17" s="331">
        <v>12.182464276910441</v>
      </c>
      <c r="E17" s="331">
        <v>11.286059335534929</v>
      </c>
      <c r="F17" s="331">
        <v>9.381995635803495</v>
      </c>
      <c r="G17" s="331">
        <v>12.08805646824543</v>
      </c>
      <c r="H17" s="331">
        <v>11.931980592028371</v>
      </c>
      <c r="I17" s="331">
        <v>16.379530570749331</v>
      </c>
      <c r="J17" s="331">
        <v>14.44376645128458</v>
      </c>
      <c r="K17" s="331">
        <v>15.364646570054489</v>
      </c>
      <c r="L17" s="331">
        <v>15.403733849215319</v>
      </c>
      <c r="M17" s="331">
        <v>15.47622303027971</v>
      </c>
      <c r="N17" s="331">
        <v>12.9934953270782</v>
      </c>
      <c r="O17" s="331">
        <v>11.90356450930431</v>
      </c>
      <c r="P17" s="331">
        <v>12.71257787836015</v>
      </c>
      <c r="Q17" s="331">
        <v>11.82325327020629</v>
      </c>
      <c r="R17" s="331">
        <v>11.894797984107299</v>
      </c>
      <c r="S17" s="331">
        <v>9.6851952334360316</v>
      </c>
      <c r="T17" s="331">
        <v>9.9182234964868474</v>
      </c>
      <c r="U17" s="331">
        <v>10.066346065476671</v>
      </c>
      <c r="V17" s="331">
        <v>6.942575639107436</v>
      </c>
      <c r="W17" s="331">
        <v>8.1761706304541146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4.4885119251650479E-2</v>
      </c>
      <c r="H18" s="232">
        <v>4.6891089479896182E-2</v>
      </c>
      <c r="I18" s="232">
        <v>7.6860716283007294E-2</v>
      </c>
      <c r="J18" s="232">
        <v>7.2064467545895211E-2</v>
      </c>
      <c r="K18" s="232">
        <v>7.7360723233182882E-2</v>
      </c>
      <c r="L18" s="232">
        <v>8.1526074247131416E-2</v>
      </c>
      <c r="M18" s="232">
        <v>0.15428364325508659</v>
      </c>
      <c r="N18" s="232">
        <v>7.9031681985100063E-2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10.97534934621862</v>
      </c>
      <c r="C19" s="232">
        <v>6.8294455144691426</v>
      </c>
      <c r="D19" s="232">
        <v>6.1760270943349553</v>
      </c>
      <c r="E19" s="232">
        <v>6.3371955544791971</v>
      </c>
      <c r="F19" s="232">
        <v>5.3078766613087494</v>
      </c>
      <c r="G19" s="232">
        <v>6.3485565436757643</v>
      </c>
      <c r="H19" s="232">
        <v>6.0615894749789918</v>
      </c>
      <c r="I19" s="232">
        <v>5.5433935569156079</v>
      </c>
      <c r="J19" s="232">
        <v>4.444632648460014</v>
      </c>
      <c r="K19" s="232">
        <v>6.1417601548812977</v>
      </c>
      <c r="L19" s="232">
        <v>3.7272838212886081</v>
      </c>
      <c r="M19" s="232">
        <v>3.5572552622808189</v>
      </c>
      <c r="N19" s="232">
        <v>3.42520047627732</v>
      </c>
      <c r="O19" s="232">
        <v>3.2989617103292739</v>
      </c>
      <c r="P19" s="232">
        <v>3.865607105549882</v>
      </c>
      <c r="Q19" s="232">
        <v>3.419457371759703</v>
      </c>
      <c r="R19" s="232">
        <v>4.6200347729133933</v>
      </c>
      <c r="S19" s="232">
        <v>3.7255795252795538</v>
      </c>
      <c r="T19" s="232">
        <v>5.057690142057151</v>
      </c>
      <c r="U19" s="232">
        <v>5.4504335369671661</v>
      </c>
      <c r="V19" s="232">
        <v>3.2778025104741411</v>
      </c>
      <c r="W19" s="232">
        <v>4.2505848601367786</v>
      </c>
      <c r="DA19" s="71" t="s">
        <v>2561</v>
      </c>
    </row>
    <row r="20" spans="1:105" ht="12" customHeight="1" x14ac:dyDescent="0.25">
      <c r="A20" s="59" t="s">
        <v>160</v>
      </c>
      <c r="B20" s="232">
        <v>4.7782714678488309</v>
      </c>
      <c r="C20" s="232">
        <v>4.7449845519307292</v>
      </c>
      <c r="D20" s="232">
        <v>4.0192271620412692</v>
      </c>
      <c r="E20" s="232">
        <v>3.3122500900448761</v>
      </c>
      <c r="F20" s="232">
        <v>2.726031592969917</v>
      </c>
      <c r="G20" s="232">
        <v>3.9767911662188471</v>
      </c>
      <c r="H20" s="232">
        <v>4.303162985462432</v>
      </c>
      <c r="I20" s="232">
        <v>8.5166611123221294</v>
      </c>
      <c r="J20" s="232">
        <v>8.4257937130401146</v>
      </c>
      <c r="K20" s="232">
        <v>6.9655344944069109</v>
      </c>
      <c r="L20" s="232">
        <v>9.4765087904115912</v>
      </c>
      <c r="M20" s="232">
        <v>10.314854096199401</v>
      </c>
      <c r="N20" s="232">
        <v>7.9946834031658316</v>
      </c>
      <c r="O20" s="232">
        <v>7.1291023703231131</v>
      </c>
      <c r="P20" s="232">
        <v>7.1520173713575534</v>
      </c>
      <c r="Q20" s="232">
        <v>6.692816503705397</v>
      </c>
      <c r="R20" s="232">
        <v>6.7698675861979103</v>
      </c>
      <c r="S20" s="232">
        <v>5.5680003782248688</v>
      </c>
      <c r="T20" s="232">
        <v>4.1284092934239602</v>
      </c>
      <c r="U20" s="232">
        <v>3.8315711740159801</v>
      </c>
      <c r="V20" s="232">
        <v>3.2069278168780051</v>
      </c>
      <c r="W20" s="232">
        <v>3.7301295977827289</v>
      </c>
      <c r="DA20" s="71" t="s">
        <v>2562</v>
      </c>
    </row>
    <row r="21" spans="1:105" ht="12" customHeight="1" x14ac:dyDescent="0.25">
      <c r="A21" s="59" t="s">
        <v>70</v>
      </c>
      <c r="B21" s="232">
        <v>1.518817305111261</v>
      </c>
      <c r="C21" s="232">
        <v>1.175913053319197</v>
      </c>
      <c r="D21" s="232">
        <v>1.515650454250093</v>
      </c>
      <c r="E21" s="232">
        <v>1.091156076750357</v>
      </c>
      <c r="F21" s="232">
        <v>0.84319982706149232</v>
      </c>
      <c r="G21" s="232">
        <v>1.1295483720565971</v>
      </c>
      <c r="H21" s="232">
        <v>0.92972700964950106</v>
      </c>
      <c r="I21" s="232">
        <v>1.5410749095830369</v>
      </c>
      <c r="J21" s="232">
        <v>0.90881152731723602</v>
      </c>
      <c r="K21" s="232">
        <v>0.96033710031061437</v>
      </c>
      <c r="L21" s="232">
        <v>1.321001223720085</v>
      </c>
      <c r="M21" s="232">
        <v>1.2612673976631239</v>
      </c>
      <c r="N21" s="232">
        <v>1.35118969091449</v>
      </c>
      <c r="O21" s="232">
        <v>1.2785721061518931</v>
      </c>
      <c r="P21" s="232">
        <v>1.348428451503249</v>
      </c>
      <c r="Q21" s="232">
        <v>1.3246815378581149</v>
      </c>
      <c r="R21" s="232">
        <v>0.3359361265680969</v>
      </c>
      <c r="S21" s="232">
        <v>0.32507680861424859</v>
      </c>
      <c r="T21" s="232">
        <v>0.63044162676240012</v>
      </c>
      <c r="U21" s="232">
        <v>0.63410446100494566</v>
      </c>
      <c r="V21" s="232">
        <v>0.31778401531352751</v>
      </c>
      <c r="W21" s="232">
        <v>0</v>
      </c>
      <c r="DA21" s="71" t="s">
        <v>2563</v>
      </c>
    </row>
    <row r="22" spans="1:105" ht="12" customHeight="1" x14ac:dyDescent="0.25">
      <c r="A22" s="59" t="s">
        <v>162</v>
      </c>
      <c r="B22" s="232">
        <v>0.43167009358747188</v>
      </c>
      <c r="C22" s="232">
        <v>0.43837004070976909</v>
      </c>
      <c r="D22" s="232">
        <v>0.47155956628411899</v>
      </c>
      <c r="E22" s="232">
        <v>0.5454576142604991</v>
      </c>
      <c r="F22" s="232">
        <v>0.504887554463338</v>
      </c>
      <c r="G22" s="232">
        <v>0.58827526704257382</v>
      </c>
      <c r="H22" s="232">
        <v>0.59061003245754773</v>
      </c>
      <c r="I22" s="232">
        <v>0.70154027564555255</v>
      </c>
      <c r="J22" s="232">
        <v>0.59246409492132024</v>
      </c>
      <c r="K22" s="232">
        <v>1.219654097222483</v>
      </c>
      <c r="L22" s="232">
        <v>0.79741393954790862</v>
      </c>
      <c r="M22" s="232">
        <v>0.18856263088127909</v>
      </c>
      <c r="N22" s="232">
        <v>0.14339007473545479</v>
      </c>
      <c r="O22" s="232">
        <v>0.196928322500032</v>
      </c>
      <c r="P22" s="232">
        <v>0.34652494994946292</v>
      </c>
      <c r="Q22" s="232">
        <v>0.38629785688307888</v>
      </c>
      <c r="R22" s="232">
        <v>0.16895949842790151</v>
      </c>
      <c r="S22" s="232">
        <v>6.6538521317359517E-2</v>
      </c>
      <c r="T22" s="232">
        <v>0.10168243424333601</v>
      </c>
      <c r="U22" s="232">
        <v>0.1502368934885786</v>
      </c>
      <c r="V22" s="232">
        <v>0.1400612964417631</v>
      </c>
      <c r="W22" s="232">
        <v>0.19545617253460451</v>
      </c>
      <c r="DA22" s="71" t="s">
        <v>2564</v>
      </c>
    </row>
    <row r="23" spans="1:105" ht="12" customHeight="1" x14ac:dyDescent="0.25">
      <c r="A23" s="60" t="s">
        <v>2565</v>
      </c>
      <c r="B23" s="331">
        <v>28.807232254435039</v>
      </c>
      <c r="C23" s="331">
        <v>31.628877774138552</v>
      </c>
      <c r="D23" s="331">
        <v>32.989053888772403</v>
      </c>
      <c r="E23" s="331">
        <v>34.867114590922448</v>
      </c>
      <c r="F23" s="331">
        <v>36.338044027583223</v>
      </c>
      <c r="G23" s="331">
        <v>33.36540364622666</v>
      </c>
      <c r="H23" s="331">
        <v>34.291676143071427</v>
      </c>
      <c r="I23" s="331">
        <v>35.763320089110039</v>
      </c>
      <c r="J23" s="331">
        <v>41.547987765442343</v>
      </c>
      <c r="K23" s="331">
        <v>38.780190837901138</v>
      </c>
      <c r="L23" s="331">
        <v>39.814603960979433</v>
      </c>
      <c r="M23" s="331">
        <v>38.504543950874947</v>
      </c>
      <c r="N23" s="331">
        <v>35.253851976221227</v>
      </c>
      <c r="O23" s="331">
        <v>36.473789140405678</v>
      </c>
      <c r="P23" s="331">
        <v>35.620017006208563</v>
      </c>
      <c r="Q23" s="331">
        <v>32.762560343665363</v>
      </c>
      <c r="R23" s="331">
        <v>33.4687168797334</v>
      </c>
      <c r="S23" s="331">
        <v>36.622326204927731</v>
      </c>
      <c r="T23" s="331">
        <v>39.783906881650083</v>
      </c>
      <c r="U23" s="331">
        <v>39.482447249208228</v>
      </c>
      <c r="V23" s="331">
        <v>39.18877275650339</v>
      </c>
      <c r="W23" s="331">
        <v>38.803767728948813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14.382794801711617</v>
      </c>
      <c r="C24" s="263">
        <f t="shared" si="1"/>
        <v>14.127253803072355</v>
      </c>
      <c r="D24" s="263">
        <f t="shared" si="1"/>
        <v>14.403705526733486</v>
      </c>
      <c r="E24" s="263">
        <f t="shared" si="1"/>
        <v>15.009070317369559</v>
      </c>
      <c r="F24" s="263">
        <f t="shared" si="1"/>
        <v>14.724305397669063</v>
      </c>
      <c r="G24" s="263">
        <f t="shared" si="1"/>
        <v>14.974672917188823</v>
      </c>
      <c r="H24" s="263">
        <f t="shared" si="1"/>
        <v>15.205237028289421</v>
      </c>
      <c r="I24" s="263">
        <f t="shared" si="1"/>
        <v>16.800898107530358</v>
      </c>
      <c r="J24" s="263">
        <f t="shared" si="1"/>
        <v>17.458353682260856</v>
      </c>
      <c r="K24" s="263">
        <f t="shared" si="1"/>
        <v>19.061059862386934</v>
      </c>
      <c r="L24" s="263">
        <f t="shared" si="1"/>
        <v>18.029653170186894</v>
      </c>
      <c r="M24" s="263">
        <f t="shared" si="1"/>
        <v>14.045801508045212</v>
      </c>
      <c r="N24" s="263">
        <f t="shared" si="1"/>
        <v>12.232608470119619</v>
      </c>
      <c r="O24" s="263">
        <f t="shared" si="1"/>
        <v>12.930370752851324</v>
      </c>
      <c r="P24" s="263">
        <f t="shared" si="1"/>
        <v>14.049312846161509</v>
      </c>
      <c r="Q24" s="263">
        <f t="shared" si="1"/>
        <v>13.375933127607084</v>
      </c>
      <c r="R24" s="263">
        <f t="shared" si="1"/>
        <v>11.899798781535326</v>
      </c>
      <c r="S24" s="263">
        <f t="shared" si="1"/>
        <v>10.732992386309446</v>
      </c>
      <c r="T24" s="263">
        <f t="shared" si="1"/>
        <v>12.105483339439431</v>
      </c>
      <c r="U24" s="263">
        <f t="shared" si="1"/>
        <v>12.746545956681292</v>
      </c>
      <c r="V24" s="263">
        <f t="shared" si="1"/>
        <v>11.948155075048348</v>
      </c>
      <c r="W24" s="263">
        <f t="shared" si="1"/>
        <v>12.686878638492685</v>
      </c>
      <c r="DA24" s="70"/>
    </row>
    <row r="25" spans="1:105" ht="12" customHeight="1" x14ac:dyDescent="0.25">
      <c r="A25" s="60" t="s">
        <v>2568</v>
      </c>
      <c r="B25" s="264">
        <v>7.782508838029929</v>
      </c>
      <c r="C25" s="264">
        <v>7.5680127871075147</v>
      </c>
      <c r="D25" s="264">
        <v>7.7446934569723842</v>
      </c>
      <c r="E25" s="264">
        <v>8.1551197042956307</v>
      </c>
      <c r="F25" s="264">
        <v>7.8692206536789779</v>
      </c>
      <c r="G25" s="264">
        <v>8.2603163843266678</v>
      </c>
      <c r="H25" s="264">
        <v>8.3614239075717318</v>
      </c>
      <c r="I25" s="264">
        <v>9.5522305831709602</v>
      </c>
      <c r="J25" s="264">
        <v>9.5531661403806538</v>
      </c>
      <c r="K25" s="264">
        <v>11.47665036057186</v>
      </c>
      <c r="L25" s="264">
        <v>10.31785785501274</v>
      </c>
      <c r="M25" s="264">
        <v>6.5418080957207829</v>
      </c>
      <c r="N25" s="264">
        <v>5.5360915191353923</v>
      </c>
      <c r="O25" s="264">
        <v>6.1441518692849586</v>
      </c>
      <c r="P25" s="264">
        <v>7.312231980221477</v>
      </c>
      <c r="Q25" s="264">
        <v>7.1509512629317697</v>
      </c>
      <c r="R25" s="264">
        <v>5.5910991974512338</v>
      </c>
      <c r="S25" s="264">
        <v>4.2072625220559496</v>
      </c>
      <c r="T25" s="264">
        <v>5.0674670374173214</v>
      </c>
      <c r="U25" s="264">
        <v>5.7299759964862593</v>
      </c>
      <c r="V25" s="264">
        <v>5.3346960064258298</v>
      </c>
      <c r="W25" s="264">
        <v>5.9996097518769176</v>
      </c>
      <c r="DA25" s="72" t="s">
        <v>2569</v>
      </c>
    </row>
    <row r="26" spans="1:105" ht="12" customHeight="1" x14ac:dyDescent="0.25">
      <c r="A26" s="60" t="s">
        <v>2570</v>
      </c>
      <c r="B26" s="264">
        <v>6.6002859636816877</v>
      </c>
      <c r="C26" s="264">
        <v>6.5592410159648402</v>
      </c>
      <c r="D26" s="264">
        <v>6.6590120697611024</v>
      </c>
      <c r="E26" s="264">
        <v>6.8539506130739296</v>
      </c>
      <c r="F26" s="264">
        <v>6.8550847439900862</v>
      </c>
      <c r="G26" s="264">
        <v>6.7143565328621539</v>
      </c>
      <c r="H26" s="264">
        <v>6.8438131207176882</v>
      </c>
      <c r="I26" s="264">
        <v>7.2486675243593996</v>
      </c>
      <c r="J26" s="264">
        <v>7.9051875418802027</v>
      </c>
      <c r="K26" s="264">
        <v>7.5844095018150721</v>
      </c>
      <c r="L26" s="264">
        <v>7.7117953151741538</v>
      </c>
      <c r="M26" s="264">
        <v>7.5039934123244283</v>
      </c>
      <c r="N26" s="264">
        <v>6.6965169509842273</v>
      </c>
      <c r="O26" s="264">
        <v>6.7862188835663648</v>
      </c>
      <c r="P26" s="264">
        <v>6.7370808659400314</v>
      </c>
      <c r="Q26" s="264">
        <v>6.2249818646753141</v>
      </c>
      <c r="R26" s="264">
        <v>6.308699584084092</v>
      </c>
      <c r="S26" s="264">
        <v>6.5257298642534964</v>
      </c>
      <c r="T26" s="264">
        <v>7.0380163020221103</v>
      </c>
      <c r="U26" s="264">
        <v>7.0165699601950333</v>
      </c>
      <c r="V26" s="264">
        <v>6.6134590686225172</v>
      </c>
      <c r="W26" s="264">
        <v>6.687268886615767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66.44477209600177</v>
      </c>
      <c r="C27" s="263">
        <f t="shared" si="2"/>
        <v>64.025129906524825</v>
      </c>
      <c r="D27" s="263">
        <f t="shared" si="2"/>
        <v>64.53074023668978</v>
      </c>
      <c r="E27" s="263">
        <f t="shared" si="2"/>
        <v>65.933105609224839</v>
      </c>
      <c r="F27" s="263">
        <f t="shared" si="2"/>
        <v>65.314342376266737</v>
      </c>
      <c r="G27" s="263">
        <f t="shared" si="2"/>
        <v>64.933514449245862</v>
      </c>
      <c r="H27" s="263">
        <f t="shared" si="2"/>
        <v>66.033795335856865</v>
      </c>
      <c r="I27" s="263">
        <f t="shared" si="2"/>
        <v>74.489786656941945</v>
      </c>
      <c r="J27" s="263">
        <f t="shared" si="2"/>
        <v>79.9882203096099</v>
      </c>
      <c r="K27" s="263">
        <f t="shared" si="2"/>
        <v>77.349767725650921</v>
      </c>
      <c r="L27" s="263">
        <f t="shared" si="2"/>
        <v>78.88333972884962</v>
      </c>
      <c r="M27" s="263">
        <f t="shared" si="2"/>
        <v>77.115381401649501</v>
      </c>
      <c r="N27" s="263">
        <f t="shared" si="2"/>
        <v>68.924781861856331</v>
      </c>
      <c r="O27" s="263">
        <f t="shared" si="2"/>
        <v>69.11050521387142</v>
      </c>
      <c r="P27" s="263">
        <f t="shared" si="2"/>
        <v>69.046564120812434</v>
      </c>
      <c r="Q27" s="263">
        <f t="shared" si="2"/>
        <v>63.694019448388062</v>
      </c>
      <c r="R27" s="263">
        <f t="shared" si="2"/>
        <v>64.805021234058131</v>
      </c>
      <c r="S27" s="263">
        <f t="shared" si="2"/>
        <v>66.15360205480539</v>
      </c>
      <c r="T27" s="263">
        <f t="shared" si="2"/>
        <v>71.003043397338502</v>
      </c>
      <c r="U27" s="263">
        <f t="shared" si="2"/>
        <v>70.783990449549862</v>
      </c>
      <c r="V27" s="263">
        <f t="shared" si="2"/>
        <v>65.901926279444055</v>
      </c>
      <c r="W27" s="263">
        <f t="shared" si="2"/>
        <v>67.114197656289889</v>
      </c>
      <c r="DA27" s="70"/>
    </row>
    <row r="28" spans="1:105" ht="12" customHeight="1" x14ac:dyDescent="0.25">
      <c r="A28" s="60" t="s">
        <v>2573</v>
      </c>
      <c r="B28" s="331">
        <v>25.29158316109455</v>
      </c>
      <c r="C28" s="331">
        <v>18.84101880061262</v>
      </c>
      <c r="D28" s="331">
        <v>17.403520395586341</v>
      </c>
      <c r="E28" s="331">
        <v>16.122941907907041</v>
      </c>
      <c r="F28" s="331">
        <v>13.402850908290709</v>
      </c>
      <c r="G28" s="331">
        <v>17.268652097493479</v>
      </c>
      <c r="H28" s="331">
        <v>17.045686560040529</v>
      </c>
      <c r="I28" s="331">
        <v>23.39932938678476</v>
      </c>
      <c r="J28" s="331">
        <v>20.633952073263689</v>
      </c>
      <c r="K28" s="331">
        <v>21.949495100077851</v>
      </c>
      <c r="L28" s="331">
        <v>22.005334070307601</v>
      </c>
      <c r="M28" s="331">
        <v>22.108890043256729</v>
      </c>
      <c r="N28" s="331">
        <v>18.562136181540279</v>
      </c>
      <c r="O28" s="331">
        <v>17.005092156149011</v>
      </c>
      <c r="P28" s="331">
        <v>18.160825540514502</v>
      </c>
      <c r="Q28" s="331">
        <v>16.89036181458042</v>
      </c>
      <c r="R28" s="331">
        <v>16.992568548724719</v>
      </c>
      <c r="S28" s="331">
        <v>13.835993190622901</v>
      </c>
      <c r="T28" s="331">
        <v>14.168890709266931</v>
      </c>
      <c r="U28" s="331">
        <v>14.38049437925239</v>
      </c>
      <c r="V28" s="331">
        <v>9.9179651987249091</v>
      </c>
      <c r="W28" s="331">
        <v>11.68024375779159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6.412159893092928E-2</v>
      </c>
      <c r="H29" s="232">
        <v>6.6987270685565967E-2</v>
      </c>
      <c r="I29" s="232">
        <v>0.10980102326143901</v>
      </c>
      <c r="J29" s="232">
        <v>0.10294923935127891</v>
      </c>
      <c r="K29" s="232">
        <v>0.11051531890454699</v>
      </c>
      <c r="L29" s="232">
        <v>0.1164658203530449</v>
      </c>
      <c r="M29" s="232">
        <v>0.22040520465012359</v>
      </c>
      <c r="N29" s="232">
        <v>0.1129024028358573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15.679070494598021</v>
      </c>
      <c r="C30" s="232">
        <v>9.7563507349559178</v>
      </c>
      <c r="D30" s="232">
        <v>8.8228958490499405</v>
      </c>
      <c r="E30" s="232">
        <v>9.053136506398852</v>
      </c>
      <c r="F30" s="232">
        <v>7.5826809447267864</v>
      </c>
      <c r="G30" s="232">
        <v>9.0693664909653791</v>
      </c>
      <c r="H30" s="232">
        <v>8.6594135356842727</v>
      </c>
      <c r="I30" s="232">
        <v>7.9191336527365808</v>
      </c>
      <c r="J30" s="232">
        <v>6.3494752120857374</v>
      </c>
      <c r="K30" s="232">
        <v>8.7739430784018584</v>
      </c>
      <c r="L30" s="232">
        <v>5.3246911732694384</v>
      </c>
      <c r="M30" s="232">
        <v>5.0817932318297396</v>
      </c>
      <c r="N30" s="232">
        <v>4.8931435375390286</v>
      </c>
      <c r="O30" s="232">
        <v>4.7128024433275346</v>
      </c>
      <c r="P30" s="232">
        <v>5.5222958650712606</v>
      </c>
      <c r="Q30" s="232">
        <v>4.8849391025138589</v>
      </c>
      <c r="R30" s="232">
        <v>6.6000496755905624</v>
      </c>
      <c r="S30" s="232">
        <v>5.3222564646850774</v>
      </c>
      <c r="T30" s="232">
        <v>7.2252716315102159</v>
      </c>
      <c r="U30" s="232">
        <v>7.7863336242388126</v>
      </c>
      <c r="V30" s="232">
        <v>4.6825750149630592</v>
      </c>
      <c r="W30" s="232">
        <v>6.0722640859096844</v>
      </c>
      <c r="DA30" s="71" t="s">
        <v>2576</v>
      </c>
    </row>
    <row r="31" spans="1:105" ht="12" customHeight="1" x14ac:dyDescent="0.25">
      <c r="A31" s="59" t="s">
        <v>160</v>
      </c>
      <c r="B31" s="232">
        <v>6.8261020969269026</v>
      </c>
      <c r="C31" s="232">
        <v>6.7785493599010396</v>
      </c>
      <c r="D31" s="232">
        <v>5.7417530886303867</v>
      </c>
      <c r="E31" s="232">
        <v>4.7317858429212523</v>
      </c>
      <c r="F31" s="232">
        <v>3.894330847099881</v>
      </c>
      <c r="G31" s="232">
        <v>5.6811302374554957</v>
      </c>
      <c r="H31" s="232">
        <v>6.1473756935177599</v>
      </c>
      <c r="I31" s="232">
        <v>12.16665873188875</v>
      </c>
      <c r="J31" s="232">
        <v>12.03684816148588</v>
      </c>
      <c r="K31" s="232">
        <v>9.9507635634384481</v>
      </c>
      <c r="L31" s="232">
        <v>13.537869700587979</v>
      </c>
      <c r="M31" s="232">
        <v>14.73550585171343</v>
      </c>
      <c r="N31" s="232">
        <v>11.42097629023691</v>
      </c>
      <c r="O31" s="232">
        <v>10.184431957604451</v>
      </c>
      <c r="P31" s="232">
        <v>10.217167673367941</v>
      </c>
      <c r="Q31" s="232">
        <v>9.5611664338648499</v>
      </c>
      <c r="R31" s="232">
        <v>9.6712394088541576</v>
      </c>
      <c r="S31" s="232">
        <v>7.9542862546069557</v>
      </c>
      <c r="T31" s="232">
        <v>5.8977275620342304</v>
      </c>
      <c r="U31" s="232">
        <v>5.4736731057371166</v>
      </c>
      <c r="V31" s="232">
        <v>4.5813254526828642</v>
      </c>
      <c r="W31" s="232">
        <v>5.328756568261042</v>
      </c>
      <c r="DA31" s="71" t="s">
        <v>2577</v>
      </c>
    </row>
    <row r="32" spans="1:105" ht="12" customHeight="1" x14ac:dyDescent="0.25">
      <c r="A32" s="59" t="s">
        <v>70</v>
      </c>
      <c r="B32" s="232">
        <v>2.1697390073018021</v>
      </c>
      <c r="C32" s="232">
        <v>1.679875790455996</v>
      </c>
      <c r="D32" s="232">
        <v>2.1652149346429912</v>
      </c>
      <c r="E32" s="232">
        <v>1.558794395357654</v>
      </c>
      <c r="F32" s="232">
        <v>1.204571181516418</v>
      </c>
      <c r="G32" s="232">
        <v>1.613640531509424</v>
      </c>
      <c r="H32" s="232">
        <v>1.32818144235643</v>
      </c>
      <c r="I32" s="232">
        <v>2.2015355851186231</v>
      </c>
      <c r="J32" s="232">
        <v>1.2983021818817659</v>
      </c>
      <c r="K32" s="232">
        <v>1.371910143300878</v>
      </c>
      <c r="L32" s="232">
        <v>1.887144605314407</v>
      </c>
      <c r="M32" s="232">
        <v>1.801810568090177</v>
      </c>
      <c r="N32" s="232">
        <v>1.9302709870207</v>
      </c>
      <c r="O32" s="232">
        <v>1.8265315802169899</v>
      </c>
      <c r="P32" s="232">
        <v>1.9263263592903559</v>
      </c>
      <c r="Q32" s="232">
        <v>1.8924021969401641</v>
      </c>
      <c r="R32" s="232">
        <v>0.47990875224013851</v>
      </c>
      <c r="S32" s="232">
        <v>0.46439544087749801</v>
      </c>
      <c r="T32" s="232">
        <v>0.9006308953748573</v>
      </c>
      <c r="U32" s="232">
        <v>0.90586351572135138</v>
      </c>
      <c r="V32" s="232">
        <v>0.45397716473361083</v>
      </c>
      <c r="W32" s="232">
        <v>0</v>
      </c>
      <c r="DA32" s="71" t="s">
        <v>2578</v>
      </c>
    </row>
    <row r="33" spans="1:105" ht="12" customHeight="1" x14ac:dyDescent="0.25">
      <c r="A33" s="59" t="s">
        <v>162</v>
      </c>
      <c r="B33" s="232">
        <v>0.61667156226781705</v>
      </c>
      <c r="C33" s="232">
        <v>0.62624291529967024</v>
      </c>
      <c r="D33" s="232">
        <v>0.6736565232630275</v>
      </c>
      <c r="E33" s="232">
        <v>0.77922516322928448</v>
      </c>
      <c r="F33" s="232">
        <v>0.72126793494762576</v>
      </c>
      <c r="G33" s="232">
        <v>0.84039323863224846</v>
      </c>
      <c r="H33" s="232">
        <v>0.84372861779649666</v>
      </c>
      <c r="I33" s="232">
        <v>1.00220039377936</v>
      </c>
      <c r="J33" s="232">
        <v>0.84637727845902899</v>
      </c>
      <c r="K33" s="232">
        <v>1.742362996032119</v>
      </c>
      <c r="L33" s="232">
        <v>1.1391627707827261</v>
      </c>
      <c r="M33" s="232">
        <v>0.2693751869732558</v>
      </c>
      <c r="N33" s="232">
        <v>0.20484296390779261</v>
      </c>
      <c r="O33" s="232">
        <v>0.28132617500004581</v>
      </c>
      <c r="P33" s="232">
        <v>0.49503564278494711</v>
      </c>
      <c r="Q33" s="232">
        <v>0.55185408126154112</v>
      </c>
      <c r="R33" s="232">
        <v>0.2413707120398593</v>
      </c>
      <c r="S33" s="232">
        <v>9.5055030453370742E-2</v>
      </c>
      <c r="T33" s="232">
        <v>0.14526062034762291</v>
      </c>
      <c r="U33" s="232">
        <v>0.2146241335551124</v>
      </c>
      <c r="V33" s="232">
        <v>0.20008756634537589</v>
      </c>
      <c r="W33" s="232">
        <v>0.27922310362086361</v>
      </c>
      <c r="DA33" s="71" t="s">
        <v>2579</v>
      </c>
    </row>
    <row r="34" spans="1:105" ht="12" customHeight="1" x14ac:dyDescent="0.25">
      <c r="A34" s="60" t="s">
        <v>2580</v>
      </c>
      <c r="B34" s="331">
        <v>41.153188934907213</v>
      </c>
      <c r="C34" s="331">
        <v>45.184111105912208</v>
      </c>
      <c r="D34" s="331">
        <v>47.127219841103432</v>
      </c>
      <c r="E34" s="331">
        <v>49.810163701317798</v>
      </c>
      <c r="F34" s="331">
        <v>51.911491467976028</v>
      </c>
      <c r="G34" s="331">
        <v>47.664862351752383</v>
      </c>
      <c r="H34" s="331">
        <v>48.988108775816329</v>
      </c>
      <c r="I34" s="331">
        <v>51.090457270157188</v>
      </c>
      <c r="J34" s="331">
        <v>59.354268236346208</v>
      </c>
      <c r="K34" s="331">
        <v>55.400272625573074</v>
      </c>
      <c r="L34" s="331">
        <v>56.878005658542023</v>
      </c>
      <c r="M34" s="331">
        <v>55.006491358392772</v>
      </c>
      <c r="N34" s="331">
        <v>50.362645680316056</v>
      </c>
      <c r="O34" s="331">
        <v>52.105413057722402</v>
      </c>
      <c r="P34" s="331">
        <v>50.885738580297932</v>
      </c>
      <c r="Q34" s="331">
        <v>46.803657633807639</v>
      </c>
      <c r="R34" s="331">
        <v>47.812452685333419</v>
      </c>
      <c r="S34" s="331">
        <v>52.317608864182489</v>
      </c>
      <c r="T34" s="331">
        <v>56.834152688071569</v>
      </c>
      <c r="U34" s="331">
        <v>56.403496070297479</v>
      </c>
      <c r="V34" s="331">
        <v>55.983961080719148</v>
      </c>
      <c r="W34" s="331">
        <v>55.433953898498302</v>
      </c>
      <c r="DA34" s="72" t="s">
        <v>2581</v>
      </c>
    </row>
    <row r="35" spans="1:105" ht="12" customHeight="1" x14ac:dyDescent="0.25">
      <c r="A35" s="57" t="s">
        <v>2582</v>
      </c>
      <c r="B35" s="263">
        <v>37.67673018343622</v>
      </c>
      <c r="C35" s="263">
        <v>34.197345750939931</v>
      </c>
      <c r="D35" s="263">
        <v>33.82308864663581</v>
      </c>
      <c r="E35" s="263">
        <v>33.702956322110097</v>
      </c>
      <c r="F35" s="263">
        <v>31.970956301931849</v>
      </c>
      <c r="G35" s="263">
        <v>33.794929364179467</v>
      </c>
      <c r="H35" s="263">
        <v>34.109682903836287</v>
      </c>
      <c r="I35" s="263">
        <v>80.125840166222247</v>
      </c>
      <c r="J35" s="263">
        <v>86.322267861626401</v>
      </c>
      <c r="K35" s="263">
        <v>94.357179386894018</v>
      </c>
      <c r="L35" s="263">
        <v>106.0489179754433</v>
      </c>
      <c r="M35" s="263">
        <v>90.626801823608119</v>
      </c>
      <c r="N35" s="263">
        <v>100.2714673421038</v>
      </c>
      <c r="O35" s="263">
        <v>89.763566213432398</v>
      </c>
      <c r="P35" s="263">
        <v>105.5706095385263</v>
      </c>
      <c r="Q35" s="263">
        <v>91.421110033060188</v>
      </c>
      <c r="R35" s="263">
        <v>97.807270421061361</v>
      </c>
      <c r="S35" s="263">
        <v>92.286492099776808</v>
      </c>
      <c r="T35" s="263">
        <v>91.23095384109925</v>
      </c>
      <c r="U35" s="263">
        <v>92.101938279118698</v>
      </c>
      <c r="V35" s="263">
        <v>88.843002305694398</v>
      </c>
      <c r="W35" s="263">
        <v>107.3447955681176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0.12504315284110831</v>
      </c>
      <c r="H36" s="231">
        <v>0.13367108093569369</v>
      </c>
      <c r="I36" s="231">
        <v>5.813619682695581E-2</v>
      </c>
      <c r="J36" s="231">
        <v>5.7574427238631418E-2</v>
      </c>
      <c r="K36" s="231">
        <v>4.8409426478010602E-2</v>
      </c>
      <c r="L36" s="231">
        <v>4.3366660860036592E-2</v>
      </c>
      <c r="M36" s="231">
        <v>0.1039010059207008</v>
      </c>
      <c r="N36" s="231">
        <v>3.7214668403644277E-2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23.001642068012849</v>
      </c>
      <c r="C38" s="231">
        <v>17.62168440407509</v>
      </c>
      <c r="D38" s="231">
        <v>17.00167894830507</v>
      </c>
      <c r="E38" s="231">
        <v>18.817148592707539</v>
      </c>
      <c r="F38" s="231">
        <v>18.006518920354061</v>
      </c>
      <c r="G38" s="231">
        <v>17.686118237996581</v>
      </c>
      <c r="H38" s="231">
        <v>17.279598881067852</v>
      </c>
      <c r="I38" s="231">
        <v>4.1929328075410321</v>
      </c>
      <c r="J38" s="231">
        <v>3.550948029390979</v>
      </c>
      <c r="K38" s="231">
        <v>3.8432821493552161</v>
      </c>
      <c r="L38" s="231">
        <v>1.9826767681336219</v>
      </c>
      <c r="M38" s="231">
        <v>2.3956032685629358</v>
      </c>
      <c r="N38" s="231">
        <v>1.61286836796282</v>
      </c>
      <c r="O38" s="231">
        <v>1.940944358815496</v>
      </c>
      <c r="P38" s="231">
        <v>1.670652489413462</v>
      </c>
      <c r="Q38" s="231">
        <v>1.648312038212506</v>
      </c>
      <c r="R38" s="231">
        <v>2.0501649066295862</v>
      </c>
      <c r="S38" s="231">
        <v>2.0107194700586399</v>
      </c>
      <c r="T38" s="231">
        <v>3.199067461174161</v>
      </c>
      <c r="U38" s="231">
        <v>3.3511090210915122</v>
      </c>
      <c r="V38" s="231">
        <v>1.9923309870399779</v>
      </c>
      <c r="W38" s="231">
        <v>1.841553461542569</v>
      </c>
      <c r="DA38" s="73" t="s">
        <v>2586</v>
      </c>
    </row>
    <row r="39" spans="1:105" ht="12" customHeight="1" x14ac:dyDescent="0.25">
      <c r="A39" s="46" t="s">
        <v>160</v>
      </c>
      <c r="B39" s="231">
        <v>10.01408579719827</v>
      </c>
      <c r="C39" s="231">
        <v>12.243251681148291</v>
      </c>
      <c r="D39" s="231">
        <v>11.06433129025824</v>
      </c>
      <c r="E39" s="231">
        <v>9.8351236891419447</v>
      </c>
      <c r="F39" s="231">
        <v>9.2478297045042197</v>
      </c>
      <c r="G39" s="231">
        <v>11.078738653376471</v>
      </c>
      <c r="H39" s="231">
        <v>12.266903031882901</v>
      </c>
      <c r="I39" s="231">
        <v>6.4418640715153561</v>
      </c>
      <c r="J39" s="231">
        <v>6.7316149494922373</v>
      </c>
      <c r="K39" s="231">
        <v>4.3587691000593134</v>
      </c>
      <c r="L39" s="231">
        <v>5.0408969970168203</v>
      </c>
      <c r="M39" s="231">
        <v>6.9464506665067063</v>
      </c>
      <c r="N39" s="231">
        <v>3.7645597862516298</v>
      </c>
      <c r="O39" s="231">
        <v>4.1944078907529114</v>
      </c>
      <c r="P39" s="231">
        <v>3.0909855294481998</v>
      </c>
      <c r="Q39" s="231">
        <v>3.2261990173393471</v>
      </c>
      <c r="R39" s="231">
        <v>3.0041646069689172</v>
      </c>
      <c r="S39" s="231">
        <v>3.0050859722154328</v>
      </c>
      <c r="T39" s="231">
        <v>2.6112829109831162</v>
      </c>
      <c r="U39" s="231">
        <v>2.3557782402285419</v>
      </c>
      <c r="V39" s="231">
        <v>1.9492515617856121</v>
      </c>
      <c r="W39" s="231">
        <v>1.616067740988032</v>
      </c>
      <c r="DA39" s="73" t="s">
        <v>2587</v>
      </c>
    </row>
    <row r="40" spans="1:105" ht="12" customHeight="1" x14ac:dyDescent="0.25">
      <c r="A40" s="46" t="s">
        <v>70</v>
      </c>
      <c r="B40" s="231">
        <v>3.1830687950638659</v>
      </c>
      <c r="C40" s="231">
        <v>3.034150967061918</v>
      </c>
      <c r="D40" s="231">
        <v>4.1723590307188632</v>
      </c>
      <c r="E40" s="231">
        <v>3.2399893387438108</v>
      </c>
      <c r="F40" s="231">
        <v>2.860483505635639</v>
      </c>
      <c r="G40" s="231">
        <v>3.146750907279912</v>
      </c>
      <c r="H40" s="231">
        <v>2.650346062192499</v>
      </c>
      <c r="I40" s="231">
        <v>1.1656440194847619</v>
      </c>
      <c r="J40" s="231">
        <v>0.72607631659572436</v>
      </c>
      <c r="K40" s="231">
        <v>0.60094278218499853</v>
      </c>
      <c r="L40" s="231">
        <v>0.70268822083970228</v>
      </c>
      <c r="M40" s="231">
        <v>0.84938979004738224</v>
      </c>
      <c r="N40" s="231">
        <v>0.63625213376181822</v>
      </c>
      <c r="O40" s="231">
        <v>0.75224799033107526</v>
      </c>
      <c r="P40" s="231">
        <v>0.58276883495623333</v>
      </c>
      <c r="Q40" s="231">
        <v>0.63854825145129146</v>
      </c>
      <c r="R40" s="231">
        <v>0.1490734358963878</v>
      </c>
      <c r="S40" s="231">
        <v>0.17544606521213621</v>
      </c>
      <c r="T40" s="231">
        <v>0.39876410726992079</v>
      </c>
      <c r="U40" s="231">
        <v>0.38986865268160859</v>
      </c>
      <c r="V40" s="231">
        <v>0.19315713465712861</v>
      </c>
      <c r="W40" s="231">
        <v>0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2589</v>
      </c>
    </row>
    <row r="42" spans="1:105" ht="12" customHeight="1" x14ac:dyDescent="0.25">
      <c r="A42" s="46" t="s">
        <v>162</v>
      </c>
      <c r="B42" s="231">
        <v>0.90467470974721687</v>
      </c>
      <c r="C42" s="231">
        <v>1.1311047863582759</v>
      </c>
      <c r="D42" s="231">
        <v>1.298132962907264</v>
      </c>
      <c r="E42" s="231">
        <v>1.619637091885052</v>
      </c>
      <c r="F42" s="231">
        <v>1.712787971952193</v>
      </c>
      <c r="G42" s="231">
        <v>1.6388459105351161</v>
      </c>
      <c r="H42" s="231">
        <v>1.683635042941646</v>
      </c>
      <c r="I42" s="231">
        <v>0.53063366462515749</v>
      </c>
      <c r="J42" s="231">
        <v>0.4733370284436676</v>
      </c>
      <c r="K42" s="231">
        <v>0.76321359057267091</v>
      </c>
      <c r="L42" s="231">
        <v>0.42417325010172002</v>
      </c>
      <c r="M42" s="231">
        <v>0.1269858982732622</v>
      </c>
      <c r="N42" s="231">
        <v>6.7519935671617945E-2</v>
      </c>
      <c r="O42" s="231">
        <v>0.115862792663115</v>
      </c>
      <c r="P42" s="231">
        <v>0.14976244467415781</v>
      </c>
      <c r="Q42" s="231">
        <v>0.18621065818650501</v>
      </c>
      <c r="R42" s="231">
        <v>7.4976672545731454E-2</v>
      </c>
      <c r="S42" s="231">
        <v>3.5911272169579463E-2</v>
      </c>
      <c r="T42" s="231">
        <v>6.4315716784605251E-2</v>
      </c>
      <c r="U42" s="231">
        <v>9.2370672104458956E-2</v>
      </c>
      <c r="V42" s="231">
        <v>8.5132786400103161E-2</v>
      </c>
      <c r="W42" s="231">
        <v>8.468081521830384E-2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0.57325881341402285</v>
      </c>
      <c r="C44" s="231">
        <v>0.16715391229635451</v>
      </c>
      <c r="D44" s="231">
        <v>0.28658641444636879</v>
      </c>
      <c r="E44" s="231">
        <v>0.19105760963174581</v>
      </c>
      <c r="F44" s="231">
        <v>0.14333619948572901</v>
      </c>
      <c r="G44" s="231">
        <v>0.1194325021502813</v>
      </c>
      <c r="H44" s="231">
        <v>9.5528804815703861E-2</v>
      </c>
      <c r="I44" s="231">
        <v>7.162510748014822E-2</v>
      </c>
      <c r="J44" s="231">
        <v>4.7807394668668811E-2</v>
      </c>
      <c r="K44" s="231">
        <v>4.7807394668657632E-2</v>
      </c>
      <c r="L44" s="231">
        <v>7.1625107480203787E-2</v>
      </c>
      <c r="M44" s="231">
        <v>0.11943250214829119</v>
      </c>
      <c r="N44" s="231">
        <v>0.14333619948332149</v>
      </c>
      <c r="O44" s="231">
        <v>0.42992261392659631</v>
      </c>
      <c r="P44" s="231">
        <v>0.54935511607513987</v>
      </c>
      <c r="Q44" s="231">
        <v>0.47773000859334142</v>
      </c>
      <c r="R44" s="231">
        <v>0.45382631126085632</v>
      </c>
      <c r="S44" s="231">
        <v>1.146431642296468</v>
      </c>
      <c r="T44" s="231">
        <v>1.1226139294813759</v>
      </c>
      <c r="U44" s="231">
        <v>1.2419604471067609</v>
      </c>
      <c r="V44" s="231">
        <v>1.886930352518307</v>
      </c>
      <c r="W44" s="231">
        <v>2.3168529664483568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67.66500429874884</v>
      </c>
      <c r="J45" s="231">
        <v>74.734909715796491</v>
      </c>
      <c r="K45" s="231">
        <v>84.694754943575148</v>
      </c>
      <c r="L45" s="231">
        <v>97.783490971011176</v>
      </c>
      <c r="M45" s="231">
        <v>80.085038692148842</v>
      </c>
      <c r="N45" s="231">
        <v>94.009716250568957</v>
      </c>
      <c r="O45" s="231">
        <v>82.330180566943199</v>
      </c>
      <c r="P45" s="231">
        <v>99.527085123959068</v>
      </c>
      <c r="Q45" s="231">
        <v>85.24411005927719</v>
      </c>
      <c r="R45" s="231">
        <v>92.075064487759875</v>
      </c>
      <c r="S45" s="231">
        <v>85.912897677824546</v>
      </c>
      <c r="T45" s="231">
        <v>83.83490971540607</v>
      </c>
      <c r="U45" s="231">
        <v>84.670851245905823</v>
      </c>
      <c r="V45" s="231">
        <v>82.736199483293262</v>
      </c>
      <c r="W45" s="231">
        <v>101.4856405839203</v>
      </c>
      <c r="DA45" s="73" t="s">
        <v>2593</v>
      </c>
    </row>
    <row r="46" spans="1:105" ht="12" customHeight="1" x14ac:dyDescent="0.25">
      <c r="A46" s="57" t="s">
        <v>2594</v>
      </c>
      <c r="B46" s="263">
        <v>31.060169240854989</v>
      </c>
      <c r="C46" s="263">
        <v>30.867016545716879</v>
      </c>
      <c r="D46" s="263">
        <v>31.336527387111062</v>
      </c>
      <c r="E46" s="263">
        <v>32.25388523799495</v>
      </c>
      <c r="F46" s="263">
        <v>32.259222324659213</v>
      </c>
      <c r="G46" s="263">
        <v>31.596971919351301</v>
      </c>
      <c r="H46" s="263">
        <v>32.206179391612643</v>
      </c>
      <c r="I46" s="263">
        <v>34.11137658522069</v>
      </c>
      <c r="J46" s="263">
        <v>37.200882550024467</v>
      </c>
      <c r="K46" s="263">
        <v>35.691338832070919</v>
      </c>
      <c r="L46" s="263">
        <v>36.290801483172473</v>
      </c>
      <c r="M46" s="263">
        <v>35.31291017564434</v>
      </c>
      <c r="N46" s="263">
        <v>31.513020945808119</v>
      </c>
      <c r="O46" s="263">
        <v>31.93514768737111</v>
      </c>
      <c r="P46" s="263">
        <v>31.703909957364839</v>
      </c>
      <c r="Q46" s="263">
        <v>29.294032304354399</v>
      </c>
      <c r="R46" s="263">
        <v>29.68799804274866</v>
      </c>
      <c r="S46" s="263">
        <v>30.709317008251741</v>
      </c>
      <c r="T46" s="263">
        <v>33.120076715398142</v>
      </c>
      <c r="U46" s="263">
        <v>33.019152753858968</v>
      </c>
      <c r="V46" s="263">
        <v>31.122160322929471</v>
      </c>
      <c r="W46" s="263">
        <v>31.46950064289771</v>
      </c>
      <c r="DA46" s="70" t="s">
        <v>2595</v>
      </c>
    </row>
    <row r="47" spans="1:105" ht="12" customHeight="1" x14ac:dyDescent="0.25">
      <c r="A47" s="41" t="s">
        <v>2596</v>
      </c>
      <c r="B47" s="352">
        <v>21.03257003519446</v>
      </c>
      <c r="C47" s="352">
        <v>20.901775590499842</v>
      </c>
      <c r="D47" s="352">
        <v>21.2197075237527</v>
      </c>
      <c r="E47" s="352">
        <v>21.840901603425401</v>
      </c>
      <c r="F47" s="352">
        <v>21.844515641976798</v>
      </c>
      <c r="G47" s="352">
        <v>21.39606901818464</v>
      </c>
      <c r="H47" s="352">
        <v>21.80859731855999</v>
      </c>
      <c r="I47" s="352">
        <v>23.09871242046707</v>
      </c>
      <c r="J47" s="352">
        <v>25.190788934120299</v>
      </c>
      <c r="K47" s="352">
        <v>24.168592830717081</v>
      </c>
      <c r="L47" s="352">
        <v>24.574522370089738</v>
      </c>
      <c r="M47" s="352">
        <v>23.912337716397001</v>
      </c>
      <c r="N47" s="352">
        <v>21.33922113957594</v>
      </c>
      <c r="O47" s="352">
        <v>21.62506666046815</v>
      </c>
      <c r="P47" s="352">
        <v>21.468482718074839</v>
      </c>
      <c r="Q47" s="352">
        <v>19.836620376303621</v>
      </c>
      <c r="R47" s="352">
        <v>20.10339651393474</v>
      </c>
      <c r="S47" s="352">
        <v>20.79498845291107</v>
      </c>
      <c r="T47" s="352">
        <v>22.427448082650869</v>
      </c>
      <c r="U47" s="352">
        <v>22.359106848807571</v>
      </c>
      <c r="V47" s="352">
        <v>21.074547648554471</v>
      </c>
      <c r="W47" s="352">
        <v>21.309751119248041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0.99999999999999989</v>
      </c>
      <c r="C51" s="234">
        <f t="shared" si="3"/>
        <v>1.0000000000000002</v>
      </c>
      <c r="D51" s="234">
        <f t="shared" si="3"/>
        <v>0.99999999999999989</v>
      </c>
      <c r="E51" s="234">
        <f t="shared" si="3"/>
        <v>0.99999999999999956</v>
      </c>
      <c r="F51" s="234">
        <f t="shared" si="3"/>
        <v>1</v>
      </c>
      <c r="G51" s="234">
        <f t="shared" si="3"/>
        <v>1</v>
      </c>
      <c r="H51" s="234">
        <f t="shared" si="3"/>
        <v>0.99999999999999978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0.99999999999999978</v>
      </c>
      <c r="L51" s="234">
        <f t="shared" si="3"/>
        <v>1.0000000000000004</v>
      </c>
      <c r="M51" s="234">
        <f t="shared" si="3"/>
        <v>1</v>
      </c>
      <c r="N51" s="234">
        <f t="shared" si="3"/>
        <v>0.99999999999999967</v>
      </c>
      <c r="O51" s="234">
        <f t="shared" si="3"/>
        <v>1</v>
      </c>
      <c r="P51" s="234">
        <f t="shared" si="3"/>
        <v>1.0000000000000002</v>
      </c>
      <c r="Q51" s="234">
        <f t="shared" si="3"/>
        <v>1.0000000000000002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2.5185201131401668E-2</v>
      </c>
      <c r="C52" s="301">
        <f t="shared" si="4"/>
        <v>2.5883252570007655E-2</v>
      </c>
      <c r="D52" s="301">
        <f t="shared" si="4"/>
        <v>2.605403895374795E-2</v>
      </c>
      <c r="E52" s="301">
        <f t="shared" si="4"/>
        <v>2.6234841188964016E-2</v>
      </c>
      <c r="F52" s="301">
        <f t="shared" si="4"/>
        <v>2.6557915983263035E-2</v>
      </c>
      <c r="G52" s="301">
        <f t="shared" si="4"/>
        <v>2.6063869296537451E-2</v>
      </c>
      <c r="H52" s="301">
        <f t="shared" si="4"/>
        <v>2.6130623775675012E-2</v>
      </c>
      <c r="I52" s="301">
        <f t="shared" si="4"/>
        <v>2.1886591649702958E-2</v>
      </c>
      <c r="J52" s="301">
        <f t="shared" si="4"/>
        <v>2.2142936402009209E-2</v>
      </c>
      <c r="K52" s="301">
        <f t="shared" si="4"/>
        <v>2.1204347650960138E-2</v>
      </c>
      <c r="L52" s="301">
        <f t="shared" si="4"/>
        <v>2.0668199162237073E-2</v>
      </c>
      <c r="M52" s="301">
        <f t="shared" si="4"/>
        <v>2.1602962246952184E-2</v>
      </c>
      <c r="N52" s="301">
        <f t="shared" si="4"/>
        <v>2.0315255119058889E-2</v>
      </c>
      <c r="O52" s="301">
        <f t="shared" si="4"/>
        <v>2.1130300334855221E-2</v>
      </c>
      <c r="P52" s="301">
        <f t="shared" si="4"/>
        <v>1.995419068878038E-2</v>
      </c>
      <c r="Q52" s="301">
        <f t="shared" si="4"/>
        <v>2.0347597733544151E-2</v>
      </c>
      <c r="R52" s="301">
        <f t="shared" si="4"/>
        <v>2.0086247891797152E-2</v>
      </c>
      <c r="S52" s="301">
        <f t="shared" si="4"/>
        <v>2.0873271504503448E-2</v>
      </c>
      <c r="T52" s="301">
        <f t="shared" si="4"/>
        <v>2.1419452394169307E-2</v>
      </c>
      <c r="U52" s="301">
        <f t="shared" si="4"/>
        <v>2.1299695005557027E-2</v>
      </c>
      <c r="V52" s="301">
        <f t="shared" si="4"/>
        <v>2.1260463954476543E-2</v>
      </c>
      <c r="W52" s="301">
        <f t="shared" si="4"/>
        <v>2.0029830817481574E-2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3.4251873538706276E-2</v>
      </c>
      <c r="C53" s="235">
        <f t="shared" si="5"/>
        <v>3.5201223495210425E-2</v>
      </c>
      <c r="D53" s="235">
        <f t="shared" si="5"/>
        <v>3.5433492977097213E-2</v>
      </c>
      <c r="E53" s="235">
        <f t="shared" si="5"/>
        <v>3.5679384016991063E-2</v>
      </c>
      <c r="F53" s="235">
        <f t="shared" si="5"/>
        <v>3.6118765737237733E-2</v>
      </c>
      <c r="G53" s="235">
        <f t="shared" si="5"/>
        <v>3.5446862243290939E-2</v>
      </c>
      <c r="H53" s="235">
        <f t="shared" si="5"/>
        <v>3.5537648334918008E-2</v>
      </c>
      <c r="I53" s="235">
        <f t="shared" si="5"/>
        <v>2.9765764643596027E-2</v>
      </c>
      <c r="J53" s="235">
        <f t="shared" si="5"/>
        <v>3.0114393506732531E-2</v>
      </c>
      <c r="K53" s="235">
        <f t="shared" si="5"/>
        <v>2.8837912805305801E-2</v>
      </c>
      <c r="L53" s="235">
        <f t="shared" si="5"/>
        <v>2.8108750860642438E-2</v>
      </c>
      <c r="M53" s="235">
        <f t="shared" si="5"/>
        <v>2.9380028655854974E-2</v>
      </c>
      <c r="N53" s="235">
        <f t="shared" si="5"/>
        <v>2.7628746961920091E-2</v>
      </c>
      <c r="O53" s="235">
        <f t="shared" si="5"/>
        <v>2.8737208455403101E-2</v>
      </c>
      <c r="P53" s="235">
        <f t="shared" si="5"/>
        <v>2.713769933674132E-2</v>
      </c>
      <c r="Q53" s="235">
        <f t="shared" si="5"/>
        <v>2.7672732917620051E-2</v>
      </c>
      <c r="R53" s="235">
        <f t="shared" si="5"/>
        <v>2.7317297132844132E-2</v>
      </c>
      <c r="S53" s="235">
        <f t="shared" si="5"/>
        <v>2.8387649246124691E-2</v>
      </c>
      <c r="T53" s="235">
        <f t="shared" si="5"/>
        <v>2.9130455256070255E-2</v>
      </c>
      <c r="U53" s="235">
        <f t="shared" si="5"/>
        <v>2.8967585207557562E-2</v>
      </c>
      <c r="V53" s="235">
        <f t="shared" si="5"/>
        <v>2.8914230978088103E-2</v>
      </c>
      <c r="W53" s="235">
        <f t="shared" si="5"/>
        <v>2.7240569911774943E-2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4.2311137900754824E-2</v>
      </c>
      <c r="C54" s="235">
        <f t="shared" si="6"/>
        <v>4.3483864317612871E-2</v>
      </c>
      <c r="D54" s="235">
        <f t="shared" si="6"/>
        <v>4.3770785442296546E-2</v>
      </c>
      <c r="E54" s="235">
        <f t="shared" si="6"/>
        <v>4.4074533197459555E-2</v>
      </c>
      <c r="F54" s="235">
        <f t="shared" si="6"/>
        <v>4.4617298851881884E-2</v>
      </c>
      <c r="G54" s="235">
        <f t="shared" si="6"/>
        <v>4.3787300418182927E-2</v>
      </c>
      <c r="H54" s="235">
        <f t="shared" si="6"/>
        <v>4.3899447943134037E-2</v>
      </c>
      <c r="I54" s="235">
        <f t="shared" si="6"/>
        <v>3.676947397150096E-2</v>
      </c>
      <c r="J54" s="235">
        <f t="shared" si="6"/>
        <v>3.720013315537548E-2</v>
      </c>
      <c r="K54" s="235">
        <f t="shared" si="6"/>
        <v>3.5623304053613025E-2</v>
      </c>
      <c r="L54" s="235">
        <f t="shared" si="6"/>
        <v>3.47225745925583E-2</v>
      </c>
      <c r="M54" s="235">
        <f t="shared" si="6"/>
        <v>3.6292976574879662E-2</v>
      </c>
      <c r="N54" s="235">
        <f t="shared" si="6"/>
        <v>3.4129628600018926E-2</v>
      </c>
      <c r="O54" s="235">
        <f t="shared" si="6"/>
        <v>3.549890456255677E-2</v>
      </c>
      <c r="P54" s="235">
        <f t="shared" si="6"/>
        <v>3.3523040357151056E-2</v>
      </c>
      <c r="Q54" s="235">
        <f t="shared" si="6"/>
        <v>3.4183964192354165E-2</v>
      </c>
      <c r="R54" s="235">
        <f t="shared" si="6"/>
        <v>3.3744896458219209E-2</v>
      </c>
      <c r="S54" s="235">
        <f t="shared" si="6"/>
        <v>3.5067096127565797E-2</v>
      </c>
      <c r="T54" s="235">
        <f t="shared" si="6"/>
        <v>3.5984680022204438E-2</v>
      </c>
      <c r="U54" s="235">
        <f t="shared" si="6"/>
        <v>3.5783487609335807E-2</v>
      </c>
      <c r="V54" s="235">
        <f t="shared" si="6"/>
        <v>3.5717579443520608E-2</v>
      </c>
      <c r="W54" s="235">
        <f t="shared" si="6"/>
        <v>3.3650115773369044E-2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2.6192609176657743E-2</v>
      </c>
      <c r="C55" s="235">
        <f t="shared" si="7"/>
        <v>2.6918582672807962E-2</v>
      </c>
      <c r="D55" s="235">
        <f t="shared" si="7"/>
        <v>2.7096200511897862E-2</v>
      </c>
      <c r="E55" s="235">
        <f t="shared" si="7"/>
        <v>2.7284234836522574E-2</v>
      </c>
      <c r="F55" s="235">
        <f t="shared" si="7"/>
        <v>2.7620232622593558E-2</v>
      </c>
      <c r="G55" s="235">
        <f t="shared" si="7"/>
        <v>2.710642406839895E-2</v>
      </c>
      <c r="H55" s="235">
        <f t="shared" si="7"/>
        <v>2.7175848726702014E-2</v>
      </c>
      <c r="I55" s="235">
        <f t="shared" si="7"/>
        <v>2.276205531569107E-2</v>
      </c>
      <c r="J55" s="235">
        <f t="shared" si="7"/>
        <v>2.3028653858089582E-2</v>
      </c>
      <c r="K55" s="235">
        <f t="shared" si="7"/>
        <v>2.205252155699854E-2</v>
      </c>
      <c r="L55" s="235">
        <f t="shared" si="7"/>
        <v>2.1494927128726554E-2</v>
      </c>
      <c r="M55" s="235">
        <f t="shared" si="7"/>
        <v>2.2467080736830271E-2</v>
      </c>
      <c r="N55" s="235">
        <f t="shared" si="7"/>
        <v>2.112786532382124E-2</v>
      </c>
      <c r="O55" s="235">
        <f t="shared" si="7"/>
        <v>2.1975512348249428E-2</v>
      </c>
      <c r="P55" s="235">
        <f t="shared" si="7"/>
        <v>2.0752358316331588E-2</v>
      </c>
      <c r="Q55" s="235">
        <f t="shared" si="7"/>
        <v>2.1161501642885914E-2</v>
      </c>
      <c r="R55" s="235">
        <f t="shared" si="7"/>
        <v>2.0889697807469042E-2</v>
      </c>
      <c r="S55" s="235">
        <f t="shared" si="7"/>
        <v>2.1708202364683585E-2</v>
      </c>
      <c r="T55" s="235">
        <f t="shared" si="7"/>
        <v>2.2276230489936082E-2</v>
      </c>
      <c r="U55" s="235">
        <f t="shared" si="7"/>
        <v>2.2151682805779303E-2</v>
      </c>
      <c r="V55" s="235">
        <f t="shared" si="7"/>
        <v>2.2110882512655621E-2</v>
      </c>
      <c r="W55" s="235">
        <f t="shared" si="7"/>
        <v>2.0831024050180832E-2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2.7053896500063235E-2</v>
      </c>
      <c r="C56" s="302">
        <f t="shared" si="8"/>
        <v>2.7546098958538923E-2</v>
      </c>
      <c r="D56" s="302">
        <f t="shared" si="8"/>
        <v>2.7630227846938527E-2</v>
      </c>
      <c r="E56" s="302">
        <f t="shared" si="8"/>
        <v>2.7730606598638408E-2</v>
      </c>
      <c r="F56" s="302">
        <f t="shared" si="8"/>
        <v>2.7988882656272026E-2</v>
      </c>
      <c r="G56" s="302">
        <f t="shared" si="8"/>
        <v>2.7600128213863893E-2</v>
      </c>
      <c r="H56" s="302">
        <f t="shared" si="8"/>
        <v>2.765208989414265E-2</v>
      </c>
      <c r="I56" s="302">
        <f t="shared" si="8"/>
        <v>2.4107072289164783E-2</v>
      </c>
      <c r="J56" s="302">
        <f t="shared" si="8"/>
        <v>2.4239080689017128E-2</v>
      </c>
      <c r="K56" s="302">
        <f t="shared" si="8"/>
        <v>2.3162432159409947E-2</v>
      </c>
      <c r="L56" s="302">
        <f t="shared" si="8"/>
        <v>2.2837770344185684E-2</v>
      </c>
      <c r="M56" s="302">
        <f t="shared" si="8"/>
        <v>2.4024965143231488E-2</v>
      </c>
      <c r="N56" s="302">
        <f t="shared" si="8"/>
        <v>2.2548461333744454E-2</v>
      </c>
      <c r="O56" s="302">
        <f t="shared" si="8"/>
        <v>2.3258485465200093E-2</v>
      </c>
      <c r="P56" s="302">
        <f t="shared" si="8"/>
        <v>2.2000861099425967E-2</v>
      </c>
      <c r="Q56" s="302">
        <f t="shared" si="8"/>
        <v>2.2414919737837657E-2</v>
      </c>
      <c r="R56" s="302">
        <f t="shared" si="8"/>
        <v>2.2198147779913996E-2</v>
      </c>
      <c r="S56" s="302">
        <f t="shared" si="8"/>
        <v>2.2903274758776685E-2</v>
      </c>
      <c r="T56" s="302">
        <f t="shared" si="8"/>
        <v>2.3271455486191164E-2</v>
      </c>
      <c r="U56" s="302">
        <f t="shared" si="8"/>
        <v>2.3089754709079261E-2</v>
      </c>
      <c r="V56" s="302">
        <f t="shared" si="8"/>
        <v>2.2986876770628606E-2</v>
      </c>
      <c r="W56" s="302">
        <f t="shared" si="8"/>
        <v>2.1718272212788863E-2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0.18102631013614962</v>
      </c>
      <c r="C57" s="303">
        <f t="shared" si="9"/>
        <v>0.18039061583094146</v>
      </c>
      <c r="D57" s="303">
        <f t="shared" si="9"/>
        <v>0.18027276286487848</v>
      </c>
      <c r="E57" s="303">
        <f t="shared" si="9"/>
        <v>0.18019353826944001</v>
      </c>
      <c r="F57" s="303">
        <f t="shared" si="9"/>
        <v>0.18067078640568637</v>
      </c>
      <c r="G57" s="303">
        <f t="shared" si="9"/>
        <v>0.1799706194413026</v>
      </c>
      <c r="H57" s="303">
        <f t="shared" si="9"/>
        <v>0.1800180720342725</v>
      </c>
      <c r="I57" s="303">
        <f t="shared" si="9"/>
        <v>0.16058866840406447</v>
      </c>
      <c r="J57" s="303">
        <f t="shared" si="9"/>
        <v>0.1599732179674882</v>
      </c>
      <c r="K57" s="303">
        <f t="shared" si="9"/>
        <v>0.15440464742058127</v>
      </c>
      <c r="L57" s="303">
        <f t="shared" si="9"/>
        <v>0.15094914060330955</v>
      </c>
      <c r="M57" s="303">
        <f t="shared" si="9"/>
        <v>0.15851124797430596</v>
      </c>
      <c r="N57" s="303">
        <f t="shared" si="9"/>
        <v>0.1492955696204297</v>
      </c>
      <c r="O57" s="303">
        <f t="shared" si="9"/>
        <v>0.15364558528893163</v>
      </c>
      <c r="P57" s="303">
        <f t="shared" si="9"/>
        <v>0.1460167379138621</v>
      </c>
      <c r="Q57" s="303">
        <f t="shared" si="9"/>
        <v>0.14865239837720542</v>
      </c>
      <c r="R57" s="303">
        <f t="shared" si="9"/>
        <v>0.14732140094910362</v>
      </c>
      <c r="S57" s="303">
        <f t="shared" si="9"/>
        <v>0.15108214369061018</v>
      </c>
      <c r="T57" s="303">
        <f t="shared" si="9"/>
        <v>0.15428839849685752</v>
      </c>
      <c r="U57" s="303">
        <f t="shared" si="9"/>
        <v>0.15341992958282613</v>
      </c>
      <c r="V57" s="303">
        <f t="shared" si="9"/>
        <v>0.15126567455105994</v>
      </c>
      <c r="W57" s="303">
        <f t="shared" si="9"/>
        <v>0.14352947933926763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6.8905977592028239E-2</v>
      </c>
      <c r="C58" s="304">
        <f t="shared" si="10"/>
        <v>5.3084515240920893E-2</v>
      </c>
      <c r="D58" s="304">
        <f t="shared" si="10"/>
        <v>4.8618390146775589E-2</v>
      </c>
      <c r="E58" s="304">
        <f t="shared" si="10"/>
        <v>4.4063599353523046E-2</v>
      </c>
      <c r="F58" s="304">
        <f t="shared" si="10"/>
        <v>3.7074607591225654E-2</v>
      </c>
      <c r="G58" s="304">
        <f t="shared" si="10"/>
        <v>4.7862033054308903E-2</v>
      </c>
      <c r="H58" s="304">
        <f t="shared" si="10"/>
        <v>4.6469108968097896E-2</v>
      </c>
      <c r="I58" s="304">
        <f t="shared" si="10"/>
        <v>5.0445400858476874E-2</v>
      </c>
      <c r="J58" s="304">
        <f t="shared" si="10"/>
        <v>4.1267072823601057E-2</v>
      </c>
      <c r="K58" s="304">
        <f t="shared" si="10"/>
        <v>4.3815310008531463E-2</v>
      </c>
      <c r="L58" s="304">
        <f t="shared" si="10"/>
        <v>4.2108844250503187E-2</v>
      </c>
      <c r="M58" s="304">
        <f t="shared" si="10"/>
        <v>4.5444990200208868E-2</v>
      </c>
      <c r="N58" s="304">
        <f t="shared" si="10"/>
        <v>4.0206796738934326E-2</v>
      </c>
      <c r="O58" s="304">
        <f t="shared" si="10"/>
        <v>3.7805501915204057E-2</v>
      </c>
      <c r="P58" s="304">
        <f t="shared" si="10"/>
        <v>3.8405741647169978E-2</v>
      </c>
      <c r="Q58" s="304">
        <f t="shared" si="10"/>
        <v>3.9419600379132419E-2</v>
      </c>
      <c r="R58" s="304">
        <f t="shared" si="10"/>
        <v>3.8629244411174747E-2</v>
      </c>
      <c r="S58" s="304">
        <f t="shared" si="10"/>
        <v>3.1598755720001634E-2</v>
      </c>
      <c r="T58" s="304">
        <f t="shared" si="10"/>
        <v>3.0788757092794456E-2</v>
      </c>
      <c r="U58" s="304">
        <f t="shared" si="10"/>
        <v>3.1168833814245046E-2</v>
      </c>
      <c r="V58" s="304">
        <f t="shared" si="10"/>
        <v>2.2764853482393793E-2</v>
      </c>
      <c r="W58" s="304">
        <f t="shared" si="10"/>
        <v>2.497920505132406E-2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0.11212033254412136</v>
      </c>
      <c r="C59" s="304">
        <f t="shared" si="11"/>
        <v>0.12730610059002057</v>
      </c>
      <c r="D59" s="304">
        <f t="shared" si="11"/>
        <v>0.1316543727181029</v>
      </c>
      <c r="E59" s="304">
        <f t="shared" si="11"/>
        <v>0.13612993891591696</v>
      </c>
      <c r="F59" s="304">
        <f t="shared" si="11"/>
        <v>0.14359617881446074</v>
      </c>
      <c r="G59" s="304">
        <f t="shared" si="11"/>
        <v>0.13210858638699369</v>
      </c>
      <c r="H59" s="304">
        <f t="shared" si="11"/>
        <v>0.13354896306617461</v>
      </c>
      <c r="I59" s="304">
        <f t="shared" si="11"/>
        <v>0.11014326754558761</v>
      </c>
      <c r="J59" s="304">
        <f t="shared" si="11"/>
        <v>0.11870614514388712</v>
      </c>
      <c r="K59" s="304">
        <f t="shared" si="11"/>
        <v>0.11058933741204981</v>
      </c>
      <c r="L59" s="304">
        <f t="shared" si="11"/>
        <v>0.10884029635280637</v>
      </c>
      <c r="M59" s="304">
        <f t="shared" si="11"/>
        <v>0.11306625777409708</v>
      </c>
      <c r="N59" s="304">
        <f t="shared" si="11"/>
        <v>0.10908877288149536</v>
      </c>
      <c r="O59" s="304">
        <f t="shared" si="11"/>
        <v>0.11584008337372757</v>
      </c>
      <c r="P59" s="304">
        <f t="shared" si="11"/>
        <v>0.10761099626669213</v>
      </c>
      <c r="Q59" s="304">
        <f t="shared" si="11"/>
        <v>0.10923279799807302</v>
      </c>
      <c r="R59" s="304">
        <f t="shared" si="11"/>
        <v>0.10869215653792888</v>
      </c>
      <c r="S59" s="304">
        <f t="shared" si="11"/>
        <v>0.11948338797060855</v>
      </c>
      <c r="T59" s="304">
        <f t="shared" si="11"/>
        <v>0.12349964140406307</v>
      </c>
      <c r="U59" s="304">
        <f t="shared" si="11"/>
        <v>0.12225109576858106</v>
      </c>
      <c r="V59" s="304">
        <f t="shared" si="11"/>
        <v>0.12850082106866614</v>
      </c>
      <c r="W59" s="304">
        <f t="shared" si="11"/>
        <v>0.11855027428794356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5.5979127805084322E-2</v>
      </c>
      <c r="C60" s="303">
        <f t="shared" si="12"/>
        <v>5.6862137397274873E-2</v>
      </c>
      <c r="D60" s="303">
        <f t="shared" si="12"/>
        <v>5.7483031260371041E-2</v>
      </c>
      <c r="E60" s="303">
        <f t="shared" si="12"/>
        <v>5.859916570269217E-2</v>
      </c>
      <c r="F60" s="303">
        <f t="shared" si="12"/>
        <v>5.8185685206321718E-2</v>
      </c>
      <c r="G60" s="303">
        <f t="shared" si="12"/>
        <v>5.9291441268720907E-2</v>
      </c>
      <c r="H60" s="303">
        <f t="shared" si="12"/>
        <v>5.921680905392962E-2</v>
      </c>
      <c r="I60" s="303">
        <f t="shared" si="12"/>
        <v>5.1743121462242352E-2</v>
      </c>
      <c r="J60" s="303">
        <f t="shared" si="12"/>
        <v>4.9880005690757172E-2</v>
      </c>
      <c r="K60" s="303">
        <f t="shared" si="12"/>
        <v>5.4356359136134534E-2</v>
      </c>
      <c r="L60" s="303">
        <f t="shared" si="12"/>
        <v>4.9287261430621621E-2</v>
      </c>
      <c r="M60" s="303">
        <f t="shared" si="12"/>
        <v>4.1244644164039106E-2</v>
      </c>
      <c r="N60" s="303">
        <f t="shared" si="12"/>
        <v>3.7852324564283564E-2</v>
      </c>
      <c r="O60" s="303">
        <f t="shared" si="12"/>
        <v>4.1066619656584605E-2</v>
      </c>
      <c r="P60" s="303">
        <f t="shared" si="12"/>
        <v>4.2444127749134961E-2</v>
      </c>
      <c r="Q60" s="303">
        <f t="shared" si="12"/>
        <v>4.4596349797983333E-2</v>
      </c>
      <c r="R60" s="303">
        <f t="shared" si="12"/>
        <v>3.8645484874136465E-2</v>
      </c>
      <c r="S60" s="303">
        <f t="shared" si="12"/>
        <v>3.5017281158028775E-2</v>
      </c>
      <c r="T60" s="303">
        <f t="shared" si="12"/>
        <v>3.7578583116310113E-2</v>
      </c>
      <c r="U60" s="303">
        <f t="shared" si="12"/>
        <v>3.9467644967223096E-2</v>
      </c>
      <c r="V60" s="303">
        <f t="shared" si="12"/>
        <v>3.9178255132898278E-2</v>
      </c>
      <c r="W60" s="303">
        <f t="shared" si="12"/>
        <v>3.8759971788231908E-2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3.0290222651054608E-2</v>
      </c>
      <c r="C61" s="304">
        <f t="shared" si="13"/>
        <v>3.0461219775867052E-2</v>
      </c>
      <c r="D61" s="304">
        <f t="shared" si="13"/>
        <v>3.0907911527548133E-2</v>
      </c>
      <c r="E61" s="304">
        <f t="shared" si="13"/>
        <v>3.1839627689948878E-2</v>
      </c>
      <c r="F61" s="304">
        <f t="shared" si="13"/>
        <v>3.1096610903393409E-2</v>
      </c>
      <c r="G61" s="304">
        <f t="shared" si="13"/>
        <v>3.2706294586252696E-2</v>
      </c>
      <c r="H61" s="304">
        <f t="shared" si="13"/>
        <v>3.2563572802741102E-2</v>
      </c>
      <c r="I61" s="304">
        <f t="shared" si="13"/>
        <v>2.941879797954533E-2</v>
      </c>
      <c r="J61" s="304">
        <f t="shared" si="13"/>
        <v>2.7294210560707775E-2</v>
      </c>
      <c r="K61" s="304">
        <f t="shared" si="13"/>
        <v>3.2727924532155186E-2</v>
      </c>
      <c r="L61" s="304">
        <f t="shared" si="13"/>
        <v>2.8205698285139795E-2</v>
      </c>
      <c r="M61" s="304">
        <f t="shared" si="13"/>
        <v>1.9209622672147864E-2</v>
      </c>
      <c r="N61" s="304">
        <f t="shared" si="13"/>
        <v>1.71307643428435E-2</v>
      </c>
      <c r="O61" s="304">
        <f t="shared" si="13"/>
        <v>1.951371331503227E-2</v>
      </c>
      <c r="P61" s="304">
        <f t="shared" si="13"/>
        <v>2.2090853246578959E-2</v>
      </c>
      <c r="Q61" s="304">
        <f t="shared" si="13"/>
        <v>2.3841800109768291E-2</v>
      </c>
      <c r="R61" s="304">
        <f t="shared" si="13"/>
        <v>1.8157512024503369E-2</v>
      </c>
      <c r="S61" s="304">
        <f t="shared" si="13"/>
        <v>1.3726544223435248E-2</v>
      </c>
      <c r="T61" s="304">
        <f t="shared" si="13"/>
        <v>1.5730741674257406E-2</v>
      </c>
      <c r="U61" s="304">
        <f t="shared" si="13"/>
        <v>1.7741956061554924E-2</v>
      </c>
      <c r="V61" s="304">
        <f t="shared" si="13"/>
        <v>1.7492581899332185E-2</v>
      </c>
      <c r="W61" s="304">
        <f t="shared" si="13"/>
        <v>1.8329544354400696E-2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2.5688905154029714E-2</v>
      </c>
      <c r="C62" s="304">
        <f t="shared" si="14"/>
        <v>2.640091762140782E-2</v>
      </c>
      <c r="D62" s="304">
        <f t="shared" si="14"/>
        <v>2.6575119732822915E-2</v>
      </c>
      <c r="E62" s="304">
        <f t="shared" si="14"/>
        <v>2.6759538012743295E-2</v>
      </c>
      <c r="F62" s="304">
        <f t="shared" si="14"/>
        <v>2.7089074302928312E-2</v>
      </c>
      <c r="G62" s="304">
        <f t="shared" si="14"/>
        <v>2.6585146682468207E-2</v>
      </c>
      <c r="H62" s="304">
        <f t="shared" si="14"/>
        <v>2.6653236251188518E-2</v>
      </c>
      <c r="I62" s="304">
        <f t="shared" si="14"/>
        <v>2.2324323482697025E-2</v>
      </c>
      <c r="J62" s="304">
        <f t="shared" si="14"/>
        <v>2.2585795130049397E-2</v>
      </c>
      <c r="K62" s="304">
        <f t="shared" si="14"/>
        <v>2.1628434603979344E-2</v>
      </c>
      <c r="L62" s="304">
        <f t="shared" si="14"/>
        <v>2.1081563145481826E-2</v>
      </c>
      <c r="M62" s="304">
        <f t="shared" si="14"/>
        <v>2.2035021491891238E-2</v>
      </c>
      <c r="N62" s="304">
        <f t="shared" si="14"/>
        <v>2.0721560221440071E-2</v>
      </c>
      <c r="O62" s="304">
        <f t="shared" si="14"/>
        <v>2.1552906341552332E-2</v>
      </c>
      <c r="P62" s="304">
        <f t="shared" si="14"/>
        <v>2.0353274502555994E-2</v>
      </c>
      <c r="Q62" s="304">
        <f t="shared" si="14"/>
        <v>2.0754549688215041E-2</v>
      </c>
      <c r="R62" s="304">
        <f t="shared" si="14"/>
        <v>2.04879728496331E-2</v>
      </c>
      <c r="S62" s="304">
        <f t="shared" si="14"/>
        <v>2.1290736934593525E-2</v>
      </c>
      <c r="T62" s="304">
        <f t="shared" si="14"/>
        <v>2.1847841442052707E-2</v>
      </c>
      <c r="U62" s="304">
        <f t="shared" si="14"/>
        <v>2.1725688905668172E-2</v>
      </c>
      <c r="V62" s="304">
        <f t="shared" si="14"/>
        <v>2.1685673233566089E-2</v>
      </c>
      <c r="W62" s="304">
        <f t="shared" si="14"/>
        <v>2.0430427433831212E-2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0.25860901448021384</v>
      </c>
      <c r="C63" s="303">
        <f t="shared" si="15"/>
        <v>0.25770087975848771</v>
      </c>
      <c r="D63" s="303">
        <f t="shared" si="15"/>
        <v>0.25753251837839786</v>
      </c>
      <c r="E63" s="303">
        <f t="shared" si="15"/>
        <v>0.25741934038491437</v>
      </c>
      <c r="F63" s="303">
        <f t="shared" si="15"/>
        <v>0.25810112343669483</v>
      </c>
      <c r="G63" s="303">
        <f t="shared" si="15"/>
        <v>0.25710088491614663</v>
      </c>
      <c r="H63" s="303">
        <f t="shared" si="15"/>
        <v>0.25716867433467505</v>
      </c>
      <c r="I63" s="303">
        <f t="shared" si="15"/>
        <v>0.22941238343437778</v>
      </c>
      <c r="J63" s="303">
        <f t="shared" si="15"/>
        <v>0.22853316852498315</v>
      </c>
      <c r="K63" s="303">
        <f t="shared" si="15"/>
        <v>0.2205780677436876</v>
      </c>
      <c r="L63" s="303">
        <f t="shared" si="15"/>
        <v>0.21564162943329929</v>
      </c>
      <c r="M63" s="303">
        <f t="shared" si="15"/>
        <v>0.2264446399632942</v>
      </c>
      <c r="N63" s="303">
        <f t="shared" si="15"/>
        <v>0.21327938517204242</v>
      </c>
      <c r="O63" s="303">
        <f t="shared" si="15"/>
        <v>0.21949369326990234</v>
      </c>
      <c r="P63" s="303">
        <f t="shared" si="15"/>
        <v>0.20859533987694584</v>
      </c>
      <c r="Q63" s="303">
        <f t="shared" si="15"/>
        <v>0.21236056911029341</v>
      </c>
      <c r="R63" s="303">
        <f t="shared" si="15"/>
        <v>0.21045914421300516</v>
      </c>
      <c r="S63" s="303">
        <f t="shared" si="15"/>
        <v>0.21583163384372889</v>
      </c>
      <c r="T63" s="303">
        <f t="shared" si="15"/>
        <v>0.2204119978526537</v>
      </c>
      <c r="U63" s="303">
        <f t="shared" si="15"/>
        <v>0.2191713279754659</v>
      </c>
      <c r="V63" s="303">
        <f t="shared" si="15"/>
        <v>0.21609382078722855</v>
      </c>
      <c r="W63" s="303">
        <f t="shared" si="15"/>
        <v>0.20504211334181086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9.8437110845754669E-2</v>
      </c>
      <c r="C64" s="304">
        <f t="shared" si="16"/>
        <v>7.5835021772744093E-2</v>
      </c>
      <c r="D64" s="304">
        <f t="shared" si="16"/>
        <v>6.9454843066822258E-2</v>
      </c>
      <c r="E64" s="304">
        <f t="shared" si="16"/>
        <v>6.2947999076461494E-2</v>
      </c>
      <c r="F64" s="304">
        <f t="shared" si="16"/>
        <v>5.2963725130322374E-2</v>
      </c>
      <c r="G64" s="304">
        <f t="shared" si="16"/>
        <v>6.8374332934727028E-2</v>
      </c>
      <c r="H64" s="304">
        <f t="shared" si="16"/>
        <v>6.6384441382996998E-2</v>
      </c>
      <c r="I64" s="304">
        <f t="shared" si="16"/>
        <v>7.206485836925268E-2</v>
      </c>
      <c r="J64" s="304">
        <f t="shared" si="16"/>
        <v>5.8952961176572949E-2</v>
      </c>
      <c r="K64" s="304">
        <f t="shared" si="16"/>
        <v>6.2593300012187825E-2</v>
      </c>
      <c r="L64" s="304">
        <f t="shared" si="16"/>
        <v>6.0155491786433132E-2</v>
      </c>
      <c r="M64" s="304">
        <f t="shared" si="16"/>
        <v>6.4921414571726954E-2</v>
      </c>
      <c r="N64" s="304">
        <f t="shared" si="16"/>
        <v>5.743828105562044E-2</v>
      </c>
      <c r="O64" s="304">
        <f t="shared" si="16"/>
        <v>5.4007859878862932E-2</v>
      </c>
      <c r="P64" s="304">
        <f t="shared" si="16"/>
        <v>5.4865345210242826E-2</v>
      </c>
      <c r="Q64" s="304">
        <f t="shared" si="16"/>
        <v>5.6313714827332044E-2</v>
      </c>
      <c r="R64" s="304">
        <f t="shared" si="16"/>
        <v>5.5184634873106805E-2</v>
      </c>
      <c r="S64" s="304">
        <f t="shared" si="16"/>
        <v>4.5141079600002333E-2</v>
      </c>
      <c r="T64" s="304">
        <f t="shared" si="16"/>
        <v>4.3983938703992101E-2</v>
      </c>
      <c r="U64" s="304">
        <f t="shared" si="16"/>
        <v>4.4526905448921503E-2</v>
      </c>
      <c r="V64" s="304">
        <f t="shared" si="16"/>
        <v>3.2521219260562562E-2</v>
      </c>
      <c r="W64" s="304">
        <f t="shared" si="16"/>
        <v>3.5684578644748652E-2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0.16017190363445913</v>
      </c>
      <c r="C65" s="304">
        <f t="shared" si="17"/>
        <v>0.18186585798574365</v>
      </c>
      <c r="D65" s="304">
        <f t="shared" si="17"/>
        <v>0.18807767531157557</v>
      </c>
      <c r="E65" s="304">
        <f t="shared" si="17"/>
        <v>0.19447134130845287</v>
      </c>
      <c r="F65" s="304">
        <f t="shared" si="17"/>
        <v>0.20513739830637248</v>
      </c>
      <c r="G65" s="304">
        <f t="shared" si="17"/>
        <v>0.1887265519814196</v>
      </c>
      <c r="H65" s="304">
        <f t="shared" si="17"/>
        <v>0.19078423295167804</v>
      </c>
      <c r="I65" s="304">
        <f t="shared" si="17"/>
        <v>0.15734752506512512</v>
      </c>
      <c r="J65" s="304">
        <f t="shared" si="17"/>
        <v>0.1695802073484102</v>
      </c>
      <c r="K65" s="304">
        <f t="shared" si="17"/>
        <v>0.15798476773149978</v>
      </c>
      <c r="L65" s="304">
        <f t="shared" si="17"/>
        <v>0.15548613764686617</v>
      </c>
      <c r="M65" s="304">
        <f t="shared" si="17"/>
        <v>0.16152322539156724</v>
      </c>
      <c r="N65" s="304">
        <f t="shared" si="17"/>
        <v>0.15584110411642199</v>
      </c>
      <c r="O65" s="304">
        <f t="shared" si="17"/>
        <v>0.16548583339103939</v>
      </c>
      <c r="P65" s="304">
        <f t="shared" si="17"/>
        <v>0.15372999466670301</v>
      </c>
      <c r="Q65" s="304">
        <f t="shared" si="17"/>
        <v>0.15604685428296136</v>
      </c>
      <c r="R65" s="304">
        <f t="shared" si="17"/>
        <v>0.15527450933989836</v>
      </c>
      <c r="S65" s="304">
        <f t="shared" si="17"/>
        <v>0.17069055424372653</v>
      </c>
      <c r="T65" s="304">
        <f t="shared" si="17"/>
        <v>0.17642805914866158</v>
      </c>
      <c r="U65" s="304">
        <f t="shared" si="17"/>
        <v>0.17464442252654441</v>
      </c>
      <c r="V65" s="304">
        <f t="shared" si="17"/>
        <v>0.18357260152666599</v>
      </c>
      <c r="W65" s="304">
        <f t="shared" si="17"/>
        <v>0.16935753469706222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0.14664121426283999</v>
      </c>
      <c r="C66" s="303">
        <f t="shared" si="18"/>
        <v>0.13764417344078356</v>
      </c>
      <c r="D66" s="303">
        <f t="shared" si="18"/>
        <v>0.13498288050865134</v>
      </c>
      <c r="E66" s="303">
        <f t="shared" si="18"/>
        <v>0.13158477376872282</v>
      </c>
      <c r="F66" s="303">
        <f t="shared" si="18"/>
        <v>0.12633886277744294</v>
      </c>
      <c r="G66" s="303">
        <f t="shared" si="18"/>
        <v>0.13380927120463476</v>
      </c>
      <c r="H66" s="303">
        <f t="shared" si="18"/>
        <v>0.13284019023502158</v>
      </c>
      <c r="I66" s="303">
        <f t="shared" si="18"/>
        <v>0.24677020558363999</v>
      </c>
      <c r="J66" s="303">
        <f t="shared" si="18"/>
        <v>0.24663008268368378</v>
      </c>
      <c r="K66" s="303">
        <f t="shared" si="18"/>
        <v>0.26907804533721297</v>
      </c>
      <c r="L66" s="303">
        <f t="shared" si="18"/>
        <v>0.28990356582860666</v>
      </c>
      <c r="M66" s="303">
        <f t="shared" si="18"/>
        <v>0.26612010648154283</v>
      </c>
      <c r="N66" s="303">
        <f t="shared" si="18"/>
        <v>0.3102779048018659</v>
      </c>
      <c r="O66" s="303">
        <f t="shared" si="18"/>
        <v>0.28508743509096984</v>
      </c>
      <c r="P66" s="303">
        <f t="shared" si="18"/>
        <v>0.31893748020790169</v>
      </c>
      <c r="Q66" s="303">
        <f t="shared" si="18"/>
        <v>0.30480473870936942</v>
      </c>
      <c r="R66" s="303">
        <f t="shared" si="18"/>
        <v>0.31763641209654359</v>
      </c>
      <c r="S66" s="303">
        <f t="shared" si="18"/>
        <v>0.30109236312029874</v>
      </c>
      <c r="T66" s="303">
        <f t="shared" si="18"/>
        <v>0.28320471686814574</v>
      </c>
      <c r="U66" s="303">
        <f t="shared" si="18"/>
        <v>0.28517895068569438</v>
      </c>
      <c r="V66" s="303">
        <f t="shared" si="18"/>
        <v>0.2913180980027647</v>
      </c>
      <c r="W66" s="303">
        <f t="shared" si="18"/>
        <v>0.32795152900809066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0.12088896543072802</v>
      </c>
      <c r="C67" s="303">
        <f t="shared" si="19"/>
        <v>0.12423961233603674</v>
      </c>
      <c r="D67" s="303">
        <f t="shared" si="19"/>
        <v>0.12505938697799016</v>
      </c>
      <c r="E67" s="303">
        <f t="shared" si="19"/>
        <v>0.12592723770702721</v>
      </c>
      <c r="F67" s="303">
        <f t="shared" si="19"/>
        <v>0.12747799671966256</v>
      </c>
      <c r="G67" s="303">
        <f t="shared" si="19"/>
        <v>0.12510657262337974</v>
      </c>
      <c r="H67" s="303">
        <f t="shared" si="19"/>
        <v>0.12542699412324004</v>
      </c>
      <c r="I67" s="303">
        <f t="shared" si="19"/>
        <v>0.1050556399185742</v>
      </c>
      <c r="J67" s="303">
        <f t="shared" si="19"/>
        <v>0.10628609472964418</v>
      </c>
      <c r="K67" s="303">
        <f t="shared" si="19"/>
        <v>0.10178086872460865</v>
      </c>
      <c r="L67" s="303">
        <f t="shared" si="19"/>
        <v>9.9207355978737963E-2</v>
      </c>
      <c r="M67" s="303">
        <f t="shared" si="19"/>
        <v>0.10369421878537045</v>
      </c>
      <c r="N67" s="303">
        <f t="shared" si="19"/>
        <v>9.7513224571482648E-2</v>
      </c>
      <c r="O67" s="303">
        <f t="shared" si="19"/>
        <v>0.10142544160730503</v>
      </c>
      <c r="P67" s="303">
        <f t="shared" si="19"/>
        <v>9.5780115306145816E-2</v>
      </c>
      <c r="Q67" s="303">
        <f t="shared" si="19"/>
        <v>9.7668469121011889E-2</v>
      </c>
      <c r="R67" s="303">
        <f t="shared" si="19"/>
        <v>9.6413989880626327E-2</v>
      </c>
      <c r="S67" s="303">
        <f t="shared" si="19"/>
        <v>0.10019170322161657</v>
      </c>
      <c r="T67" s="303">
        <f t="shared" si="19"/>
        <v>0.10281337149201267</v>
      </c>
      <c r="U67" s="303">
        <f t="shared" si="19"/>
        <v>0.10223853602667372</v>
      </c>
      <c r="V67" s="303">
        <f t="shared" si="19"/>
        <v>0.10205022698148741</v>
      </c>
      <c r="W67" s="303">
        <f t="shared" si="19"/>
        <v>9.6143187923911536E-2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8.1860649637400348E-2</v>
      </c>
      <c r="C68" s="237">
        <f t="shared" si="20"/>
        <v>8.4129559222297853E-2</v>
      </c>
      <c r="D68" s="237">
        <f t="shared" si="20"/>
        <v>8.4684674277732949E-2</v>
      </c>
      <c r="E68" s="237">
        <f t="shared" si="20"/>
        <v>8.5272344328627556E-2</v>
      </c>
      <c r="F68" s="237">
        <f t="shared" si="20"/>
        <v>8.6322449602943233E-2</v>
      </c>
      <c r="G68" s="237">
        <f t="shared" si="20"/>
        <v>8.4716626305541165E-2</v>
      </c>
      <c r="H68" s="237">
        <f t="shared" si="20"/>
        <v>8.4933601544289389E-2</v>
      </c>
      <c r="I68" s="237">
        <f t="shared" si="20"/>
        <v>7.1139023327445289E-2</v>
      </c>
      <c r="J68" s="237">
        <f t="shared" si="20"/>
        <v>7.1972232792219648E-2</v>
      </c>
      <c r="K68" s="237">
        <f t="shared" si="20"/>
        <v>6.8921493411487192E-2</v>
      </c>
      <c r="L68" s="237">
        <f t="shared" si="20"/>
        <v>6.7178824637075196E-2</v>
      </c>
      <c r="M68" s="237">
        <f t="shared" si="20"/>
        <v>7.0217129273698914E-2</v>
      </c>
      <c r="N68" s="237">
        <f t="shared" si="20"/>
        <v>6.6031633931331976E-2</v>
      </c>
      <c r="O68" s="237">
        <f t="shared" si="20"/>
        <v>6.8680813920041883E-2</v>
      </c>
      <c r="P68" s="237">
        <f t="shared" si="20"/>
        <v>6.4858049147579588E-2</v>
      </c>
      <c r="Q68" s="237">
        <f t="shared" si="20"/>
        <v>6.6136758659894684E-2</v>
      </c>
      <c r="R68" s="237">
        <f t="shared" si="20"/>
        <v>6.5287280916341311E-2</v>
      </c>
      <c r="S68" s="237">
        <f t="shared" si="20"/>
        <v>6.7845380964062688E-2</v>
      </c>
      <c r="T68" s="237">
        <f t="shared" si="20"/>
        <v>6.9620658525449075E-2</v>
      </c>
      <c r="U68" s="237">
        <f t="shared" si="20"/>
        <v>6.9231405424807518E-2</v>
      </c>
      <c r="V68" s="237">
        <f t="shared" si="20"/>
        <v>6.9103890885191532E-2</v>
      </c>
      <c r="W68" s="237">
        <f t="shared" si="20"/>
        <v>6.5103905833092252E-2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33.48129176001602</v>
      </c>
      <c r="D72" s="324">
        <f t="shared" si="21"/>
        <v>33.898329717486774</v>
      </c>
      <c r="E72" s="324">
        <f t="shared" si="21"/>
        <v>37.655582567334555</v>
      </c>
      <c r="F72" s="324">
        <f t="shared" si="21"/>
        <v>36.897174862021174</v>
      </c>
      <c r="G72" s="324">
        <f t="shared" si="21"/>
        <v>36.105131029416484</v>
      </c>
      <c r="H72" s="324">
        <f t="shared" si="21"/>
        <v>33.948643212890836</v>
      </c>
      <c r="I72" s="324">
        <f t="shared" si="21"/>
        <v>32.251522825185702</v>
      </c>
      <c r="J72" s="324">
        <f t="shared" si="21"/>
        <v>34.095683591836675</v>
      </c>
      <c r="K72" s="324">
        <f t="shared" si="21"/>
        <v>35.940107263956143</v>
      </c>
      <c r="L72" s="324">
        <f t="shared" si="21"/>
        <v>35.506597023197848</v>
      </c>
      <c r="M72" s="324">
        <f t="shared" si="21"/>
        <v>32.876566765065029</v>
      </c>
      <c r="N72" s="324">
        <f t="shared" si="21"/>
        <v>32.710539740983947</v>
      </c>
      <c r="O72" s="324">
        <f t="shared" si="21"/>
        <v>33.595391032219844</v>
      </c>
      <c r="P72" s="324">
        <f t="shared" si="21"/>
        <v>31.554971060924792</v>
      </c>
      <c r="Q72" s="324">
        <f t="shared" si="21"/>
        <v>30.531472431429663</v>
      </c>
      <c r="R72" s="324">
        <f t="shared" si="21"/>
        <v>30.328894023960043</v>
      </c>
      <c r="S72" s="324">
        <f t="shared" si="21"/>
        <v>30.125723070719605</v>
      </c>
      <c r="T72" s="324">
        <f t="shared" si="21"/>
        <v>29.380836072311475</v>
      </c>
      <c r="U72" s="324">
        <f t="shared" si="21"/>
        <v>29.079047435680149</v>
      </c>
      <c r="V72" s="324">
        <f t="shared" si="21"/>
        <v>29.218421981251293</v>
      </c>
      <c r="W72" s="324">
        <f t="shared" si="21"/>
        <v>29.519256334306412</v>
      </c>
      <c r="DA72" s="95"/>
    </row>
    <row r="73" spans="1:105" ht="12" customHeight="1" x14ac:dyDescent="0.25">
      <c r="A73" s="55" t="s">
        <v>92</v>
      </c>
      <c r="B73" s="336">
        <f>IF(B$6=0,0,B$6/MAE!B$5*1000)</f>
        <v>0.80627115120192872</v>
      </c>
      <c r="C73" s="336">
        <f>IF(C$6=0,0,C$6/MAE!C$5*1000)</f>
        <v>0.86660473099461077</v>
      </c>
      <c r="D73" s="336">
        <f>IF(D$6=0,0,D$6/MAE!D$5*1000)</f>
        <v>0.88318840292639222</v>
      </c>
      <c r="E73" s="336">
        <f>IF(E$6=0,0,E$6/MAE!E$5*1000)</f>
        <v>0.98788822853194436</v>
      </c>
      <c r="F73" s="336">
        <f>IF(F$6=0,0,F$6/MAE!F$5*1000)</f>
        <v>0.97991207000532343</v>
      </c>
      <c r="G73" s="336">
        <f>IF(G$6=0,0,G$6/MAE!G$5*1000)</f>
        <v>0.94103941608506991</v>
      </c>
      <c r="H73" s="336">
        <f>IF(H$6=0,0,H$6/MAE!H$5*1000)</f>
        <v>0.88709922349067349</v>
      </c>
      <c r="I73" s="336">
        <f>IF(I$6=0,0,I$6/MAE!I$5*1000)</f>
        <v>0.70587591015591378</v>
      </c>
      <c r="J73" s="336">
        <f>IF(J$6=0,0,J$6/MAE!J$5*1000)</f>
        <v>0.75497855335706832</v>
      </c>
      <c r="K73" s="336">
        <f>IF(K$6=0,0,K$6/MAE!K$5*1000)</f>
        <v>0.76208652903772411</v>
      </c>
      <c r="L73" s="336">
        <f>IF(L$6=0,0,L$6/MAE!L$5*1000)</f>
        <v>0.73385741884874689</v>
      </c>
      <c r="M73" s="336">
        <f>IF(M$6=0,0,M$6/MAE!M$5*1000)</f>
        <v>0.71023123063510252</v>
      </c>
      <c r="N73" s="336">
        <f>IF(N$6=0,0,N$6/MAE!N$5*1000)</f>
        <v>0.66452295992020349</v>
      </c>
      <c r="O73" s="336">
        <f>IF(O$6=0,0,O$6/MAE!O$5*1000)</f>
        <v>0.70988070237770706</v>
      </c>
      <c r="P73" s="336">
        <f>IF(P$6=0,0,P$6/MAE!P$5*1000)</f>
        <v>0.62965390972863955</v>
      </c>
      <c r="Q73" s="336">
        <f>IF(Q$6=0,0,Q$6/MAE!Q$5*1000)</f>
        <v>0.62124211924752393</v>
      </c>
      <c r="R73" s="336">
        <f>IF(R$6=0,0,R$6/MAE!R$5*1000)</f>
        <v>0.60919368364930671</v>
      </c>
      <c r="S73" s="336">
        <f>IF(S$6=0,0,S$6/MAE!S$5*1000)</f>
        <v>0.62882239692461361</v>
      </c>
      <c r="T73" s="336">
        <f>IF(T$6=0,0,T$6/MAE!T$5*1000)</f>
        <v>0.62932141955176801</v>
      </c>
      <c r="U73" s="336">
        <f>IF(U$6=0,0,U$6/MAE!U$5*1000)</f>
        <v>0.61937484143211263</v>
      </c>
      <c r="V73" s="336">
        <f>IF(V$6=0,0,V$6/MAE!V$5*1000)</f>
        <v>0.62119720733907813</v>
      </c>
      <c r="W73" s="336">
        <f>IF(W$6=0,0,W$6/MAE!W$5*1000)</f>
        <v>0.59126571023402863</v>
      </c>
      <c r="DA73" s="67"/>
    </row>
    <row r="74" spans="1:105" ht="12" customHeight="1" x14ac:dyDescent="0.25">
      <c r="A74" s="202" t="s">
        <v>93</v>
      </c>
      <c r="B74" s="337">
        <f>IF(B$7=0,0,B$7/MAE!B$5*1000)</f>
        <v>1.0965287656346232</v>
      </c>
      <c r="C74" s="337">
        <f>IF(C$7=0,0,C$7/MAE!C$5*1000)</f>
        <v>1.1785824341526712</v>
      </c>
      <c r="D74" s="337">
        <f>IF(D$7=0,0,D$7/MAE!D$5*1000)</f>
        <v>1.2011362279798934</v>
      </c>
      <c r="E74" s="337">
        <f>IF(E$7=0,0,E$7/MAE!E$5*1000)</f>
        <v>1.3435279908034443</v>
      </c>
      <c r="F74" s="337">
        <f>IF(F$7=0,0,F$7/MAE!F$5*1000)</f>
        <v>1.33268041520724</v>
      </c>
      <c r="G74" s="337">
        <f>IF(G$7=0,0,G$7/MAE!G$5*1000)</f>
        <v>1.2798136058756955</v>
      </c>
      <c r="H74" s="337">
        <f>IF(H$7=0,0,H$7/MAE!H$5*1000)</f>
        <v>1.2064549439473158</v>
      </c>
      <c r="I74" s="337">
        <f>IF(I$7=0,0,I$7/MAE!I$5*1000)</f>
        <v>0.95999123781204299</v>
      </c>
      <c r="J74" s="337">
        <f>IF(J$7=0,0,J$7/MAE!J$5*1000)</f>
        <v>1.0267708325656131</v>
      </c>
      <c r="K74" s="337">
        <f>IF(K$7=0,0,K$7/MAE!K$5*1000)</f>
        <v>1.0364376794913053</v>
      </c>
      <c r="L74" s="337">
        <f>IF(L$7=0,0,L$7/MAE!L$5*1000)</f>
        <v>0.99804608963429631</v>
      </c>
      <c r="M74" s="337">
        <f>IF(M$7=0,0,M$7/MAE!M$5*1000)</f>
        <v>0.96591447366373961</v>
      </c>
      <c r="N74" s="337">
        <f>IF(N$7=0,0,N$7/MAE!N$5*1000)</f>
        <v>0.90375122549147691</v>
      </c>
      <c r="O74" s="337">
        <f>IF(O$7=0,0,O$7/MAE!O$5*1000)</f>
        <v>0.96543775523368158</v>
      </c>
      <c r="P74" s="337">
        <f>IF(P$7=0,0,P$7/MAE!P$5*1000)</f>
        <v>0.85632931723094996</v>
      </c>
      <c r="Q74" s="337">
        <f>IF(Q$7=0,0,Q$7/MAE!Q$5*1000)</f>
        <v>0.84488928217663273</v>
      </c>
      <c r="R74" s="337">
        <f>IF(R$7=0,0,R$7/MAE!R$5*1000)</f>
        <v>0.82850340976305736</v>
      </c>
      <c r="S74" s="337">
        <f>IF(S$7=0,0,S$7/MAE!S$5*1000)</f>
        <v>0.85519845981747467</v>
      </c>
      <c r="T74" s="337">
        <f>IF(T$7=0,0,T$7/MAE!T$5*1000)</f>
        <v>0.85587713059040416</v>
      </c>
      <c r="U74" s="337">
        <f>IF(U$7=0,0,U$7/MAE!U$5*1000)</f>
        <v>0.84234978434767316</v>
      </c>
      <c r="V74" s="337">
        <f>IF(V$7=0,0,V$7/MAE!V$5*1000)</f>
        <v>0.8448282019811465</v>
      </c>
      <c r="W74" s="337">
        <f>IF(W$7=0,0,W$7/MAE!W$5*1000)</f>
        <v>0.80412136591827899</v>
      </c>
      <c r="DA74" s="174"/>
    </row>
    <row r="75" spans="1:105" ht="12" customHeight="1" x14ac:dyDescent="0.25">
      <c r="A75" s="202" t="s">
        <v>94</v>
      </c>
      <c r="B75" s="337">
        <f>IF(B$8=0,0,B$8/MAE!B$5*1000)</f>
        <v>1.3545355340192407</v>
      </c>
      <c r="C75" s="337">
        <f>IF(C$8=0,0,C$8/MAE!C$5*1000)</f>
        <v>1.4558959480709464</v>
      </c>
      <c r="D75" s="337">
        <f>IF(D$8=0,0,D$8/MAE!D$5*1000)</f>
        <v>1.4837565169163389</v>
      </c>
      <c r="E75" s="337">
        <f>IF(E$8=0,0,E$8/MAE!E$5*1000)</f>
        <v>1.6596522239336666</v>
      </c>
      <c r="F75" s="337">
        <f>IF(F$8=0,0,F$8/MAE!F$5*1000)</f>
        <v>1.646252277608943</v>
      </c>
      <c r="G75" s="337">
        <f>IF(G$8=0,0,G$8/MAE!G$5*1000)</f>
        <v>1.580946219022918</v>
      </c>
      <c r="H75" s="337">
        <f>IF(H$8=0,0,H$8/MAE!H$5*1000)</f>
        <v>1.4903266954643319</v>
      </c>
      <c r="I75" s="337">
        <f>IF(I$8=0,0,I$8/MAE!I$5*1000)</f>
        <v>1.1858715290619348</v>
      </c>
      <c r="J75" s="337">
        <f>IF(J$8=0,0,J$8/MAE!J$5*1000)</f>
        <v>1.2683639696398752</v>
      </c>
      <c r="K75" s="337">
        <f>IF(K$8=0,0,K$8/MAE!K$5*1000)</f>
        <v>1.2803053687833763</v>
      </c>
      <c r="L75" s="337">
        <f>IF(L$8=0,0,L$8/MAE!L$5*1000)</f>
        <v>1.2328804636658954</v>
      </c>
      <c r="M75" s="337">
        <f>IF(M$8=0,0,M$8/MAE!M$5*1000)</f>
        <v>1.1931884674669719</v>
      </c>
      <c r="N75" s="337">
        <f>IF(N$8=0,0,N$8/MAE!N$5*1000)</f>
        <v>1.1163985726659418</v>
      </c>
      <c r="O75" s="337">
        <f>IF(O$8=0,0,O$8/MAE!O$5*1000)</f>
        <v>1.1925995799945477</v>
      </c>
      <c r="P75" s="337">
        <f>IF(P$8=0,0,P$8/MAE!P$5*1000)</f>
        <v>1.0578185683441148</v>
      </c>
      <c r="Q75" s="337">
        <f>IF(Q$8=0,0,Q$8/MAE!Q$5*1000)</f>
        <v>1.0436867603358397</v>
      </c>
      <c r="R75" s="337">
        <f>IF(R$8=0,0,R$8/MAE!R$5*1000)</f>
        <v>1.023445388530835</v>
      </c>
      <c r="S75" s="337">
        <f>IF(S$8=0,0,S$8/MAE!S$5*1000)</f>
        <v>1.0564216268333511</v>
      </c>
      <c r="T75" s="337">
        <f>IF(T$8=0,0,T$8/MAE!T$5*1000)</f>
        <v>1.0572599848469701</v>
      </c>
      <c r="U75" s="337">
        <f>IF(U$8=0,0,U$8/MAE!U$5*1000)</f>
        <v>1.040549733605949</v>
      </c>
      <c r="V75" s="337">
        <f>IF(V$8=0,0,V$8/MAE!V$5*1000)</f>
        <v>1.0436113083296519</v>
      </c>
      <c r="W75" s="337">
        <f>IF(W$8=0,0,W$8/MAE!W$5*1000)</f>
        <v>0.99332639319316807</v>
      </c>
      <c r="DA75" s="174"/>
    </row>
    <row r="76" spans="1:105" ht="12" customHeight="1" x14ac:dyDescent="0.25">
      <c r="A76" s="202" t="s">
        <v>95</v>
      </c>
      <c r="B76" s="337">
        <f>IF(B$9=0,0,B$9/MAE!B$5*1000)</f>
        <v>0.83852199725000609</v>
      </c>
      <c r="C76" s="337">
        <f>IF(C$9=0,0,C$9/MAE!C$5*1000)</f>
        <v>0.9012689202343952</v>
      </c>
      <c r="D76" s="337">
        <f>IF(D$9=0,0,D$9/MAE!D$5*1000)</f>
        <v>0.91851593904344775</v>
      </c>
      <c r="E76" s="337">
        <f>IF(E$9=0,0,E$9/MAE!E$5*1000)</f>
        <v>1.027403757673222</v>
      </c>
      <c r="F76" s="337">
        <f>IF(F$9=0,0,F$9/MAE!F$5*1000)</f>
        <v>1.0191085528055366</v>
      </c>
      <c r="G76" s="337">
        <f>IF(G$9=0,0,G$9/MAE!G$5*1000)</f>
        <v>0.97868099272847275</v>
      </c>
      <c r="H76" s="337">
        <f>IF(H$9=0,0,H$9/MAE!H$5*1000)</f>
        <v>0.92258319243030051</v>
      </c>
      <c r="I76" s="337">
        <f>IF(I$9=0,0,I$9/MAE!I$5*1000)</f>
        <v>0.73411094656215015</v>
      </c>
      <c r="J76" s="337">
        <f>IF(J$9=0,0,J$9/MAE!J$5*1000)</f>
        <v>0.78517769549135119</v>
      </c>
      <c r="K76" s="337">
        <f>IF(K$9=0,0,K$9/MAE!K$5*1000)</f>
        <v>0.79256999019923291</v>
      </c>
      <c r="L76" s="337">
        <f>IF(L$9=0,0,L$9/MAE!L$5*1000)</f>
        <v>0.76321171560269674</v>
      </c>
      <c r="M76" s="337">
        <f>IF(M$9=0,0,M$9/MAE!M$5*1000)</f>
        <v>0.73864047986050674</v>
      </c>
      <c r="N76" s="337">
        <f>IF(N$9=0,0,N$9/MAE!N$5*1000)</f>
        <v>0.69110387831701159</v>
      </c>
      <c r="O76" s="337">
        <f>IF(O$9=0,0,O$9/MAE!O$5*1000)</f>
        <v>0.73827593047281526</v>
      </c>
      <c r="P76" s="337">
        <f>IF(P$9=0,0,P$9/MAE!P$5*1000)</f>
        <v>0.65484006611778489</v>
      </c>
      <c r="Q76" s="337">
        <f>IF(Q$9=0,0,Q$9/MAE!Q$5*1000)</f>
        <v>0.64609180401742472</v>
      </c>
      <c r="R76" s="337">
        <f>IF(R$9=0,0,R$9/MAE!R$5*1000)</f>
        <v>0.63356143099527895</v>
      </c>
      <c r="S76" s="337">
        <f>IF(S$9=0,0,S$9/MAE!S$5*1000)</f>
        <v>0.65397529280159805</v>
      </c>
      <c r="T76" s="337">
        <f>IF(T$9=0,0,T$9/MAE!T$5*1000)</f>
        <v>0.65449427633383872</v>
      </c>
      <c r="U76" s="337">
        <f>IF(U$9=0,0,U$9/MAE!U$5*1000)</f>
        <v>0.64414983508939694</v>
      </c>
      <c r="V76" s="337">
        <f>IF(V$9=0,0,V$9/MAE!V$5*1000)</f>
        <v>0.64604509563264179</v>
      </c>
      <c r="W76" s="337">
        <f>IF(W$9=0,0,W$9/MAE!W$5*1000)</f>
        <v>0.61491633864338968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0.86609498021467002</v>
      </c>
      <c r="C77" s="338">
        <f>IF(C$10=0,0,C$10/MAE!C$5*1000)</f>
        <v>0.92227897608111498</v>
      </c>
      <c r="D77" s="338">
        <f>IF(D$10=0,0,D$10/MAE!D$5*1000)</f>
        <v>0.93661857372480706</v>
      </c>
      <c r="E77" s="338">
        <f>IF(E$10=0,0,E$10/MAE!E$5*1000)</f>
        <v>1.0442121464173013</v>
      </c>
      <c r="F77" s="338">
        <f>IF(F$10=0,0,F$10/MAE!F$5*1000)</f>
        <v>1.0327106975610609</v>
      </c>
      <c r="G77" s="338">
        <f>IF(G$10=0,0,G$10/MAE!G$5*1000)</f>
        <v>0.99650624559025069</v>
      </c>
      <c r="H77" s="338">
        <f>IF(H$10=0,0,H$10/MAE!H$5*1000)</f>
        <v>0.93875093390703312</v>
      </c>
      <c r="I77" s="338">
        <f>IF(I$10=0,0,I$10/MAE!I$5*1000)</f>
        <v>0.77748979218239977</v>
      </c>
      <c r="J77" s="338">
        <f>IF(J$10=0,0,J$10/MAE!J$5*1000)</f>
        <v>0.82644802572972642</v>
      </c>
      <c r="K77" s="338">
        <f>IF(K$10=0,0,K$10/MAE!K$5*1000)</f>
        <v>0.83246029630330109</v>
      </c>
      <c r="L77" s="338">
        <f>IF(L$10=0,0,L$10/MAE!L$5*1000)</f>
        <v>0.81089150851933911</v>
      </c>
      <c r="M77" s="338">
        <f>IF(M$10=0,0,M$10/MAE!M$5*1000)</f>
        <v>0.78985837055981001</v>
      </c>
      <c r="N77" s="338">
        <f>IF(N$10=0,0,N$10/MAE!N$5*1000)</f>
        <v>0.73757234055548804</v>
      </c>
      <c r="O77" s="338">
        <f>IF(O$10=0,0,O$10/MAE!O$5*1000)</f>
        <v>0.78137791402059875</v>
      </c>
      <c r="P77" s="338">
        <f>IF(P$10=0,0,P$10/MAE!P$5*1000)</f>
        <v>0.69423653530781204</v>
      </c>
      <c r="Q77" s="338">
        <f>IF(Q$10=0,0,Q$10/MAE!Q$5*1000)</f>
        <v>0.68436050402849902</v>
      </c>
      <c r="R77" s="338">
        <f>IF(R$10=0,0,R$10/MAE!R$5*1000)</f>
        <v>0.67324527154521563</v>
      </c>
      <c r="S77" s="338">
        <f>IF(S$10=0,0,S$10/MAE!S$5*1000)</f>
        <v>0.68997771279550879</v>
      </c>
      <c r="T77" s="338">
        <f>IF(T$10=0,0,T$10/MAE!T$5*1000)</f>
        <v>0.68373481880387599</v>
      </c>
      <c r="U77" s="338">
        <f>IF(U$10=0,0,U$10/MAE!U$5*1000)</f>
        <v>0.67142807246353509</v>
      </c>
      <c r="V77" s="338">
        <f>IF(V$10=0,0,V$10/MAE!V$5*1000)</f>
        <v>0.67164026551524958</v>
      </c>
      <c r="W77" s="338">
        <f>IF(W$10=0,0,W$10/MAE!W$5*1000)</f>
        <v>0.6411072445875583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5.7953196684749928</v>
      </c>
      <c r="C78" s="351">
        <f>IF(C$16=0,0,C$16/MAE!C$5*1000)</f>
        <v>6.039710839404715</v>
      </c>
      <c r="D78" s="351">
        <f>IF(D$16=0,0,D$16/MAE!D$5*1000)</f>
        <v>6.1109455546759577</v>
      </c>
      <c r="E78" s="351">
        <f>IF(E$16=0,0,E$16/MAE!E$5*1000)</f>
        <v>6.7852926584050595</v>
      </c>
      <c r="F78" s="351">
        <f>IF(F$16=0,0,F$16/MAE!F$5*1000)</f>
        <v>6.6662415984694912</v>
      </c>
      <c r="G78" s="351">
        <f>IF(G$16=0,0,G$16/MAE!G$5*1000)</f>
        <v>6.4978627963734805</v>
      </c>
      <c r="H78" s="351">
        <f>IF(H$16=0,0,H$16/MAE!H$5*1000)</f>
        <v>6.1113692993639992</v>
      </c>
      <c r="I78" s="351">
        <f>IF(I$16=0,0,I$16/MAE!I$5*1000)</f>
        <v>5.1792291044998642</v>
      </c>
      <c r="J78" s="351">
        <f>IF(J$16=0,0,J$16/MAE!J$5*1000)</f>
        <v>5.4543962229873983</v>
      </c>
      <c r="K78" s="351">
        <f>IF(K$16=0,0,K$16/MAE!K$5*1000)</f>
        <v>5.5493195903490227</v>
      </c>
      <c r="L78" s="351">
        <f>IF(L$16=0,0,L$16/MAE!L$5*1000)</f>
        <v>5.3596903063997425</v>
      </c>
      <c r="M78" s="351">
        <f>IF(M$16=0,0,M$16/MAE!M$5*1000)</f>
        <v>5.2113056270410478</v>
      </c>
      <c r="N78" s="351">
        <f>IF(N$16=0,0,N$16/MAE!N$5*1000)</f>
        <v>4.8835386632219029</v>
      </c>
      <c r="O78" s="351">
        <f>IF(O$16=0,0,O$16/MAE!O$5*1000)</f>
        <v>5.1617835181559419</v>
      </c>
      <c r="P78" s="351">
        <f>IF(P$16=0,0,P$16/MAE!P$5*1000)</f>
        <v>4.6075539392825569</v>
      </c>
      <c r="Q78" s="351">
        <f>IF(Q$16=0,0,Q$16/MAE!Q$5*1000)</f>
        <v>4.5385766029195462</v>
      </c>
      <c r="R78" s="351">
        <f>IF(R$16=0,0,R$16/MAE!R$5*1000)</f>
        <v>4.4680951568466911</v>
      </c>
      <c r="S78" s="351">
        <f>IF(S$16=0,0,S$16/MAE!S$5*1000)</f>
        <v>4.5514588217539895</v>
      </c>
      <c r="T78" s="351">
        <f>IF(T$16=0,0,T$16/MAE!T$5*1000)</f>
        <v>4.5331221440956382</v>
      </c>
      <c r="U78" s="351">
        <f>IF(U$16=0,0,U$16/MAE!U$5*1000)</f>
        <v>4.4613054099177107</v>
      </c>
      <c r="V78" s="351">
        <f>IF(V$16=0,0,V$16/MAE!V$5*1000)</f>
        <v>4.4197443103114944</v>
      </c>
      <c r="W78" s="351">
        <f>IF(W$16=0,0,W$16/MAE!W$5*1000)</f>
        <v>4.2368834921453757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1.7920982875300668</v>
      </c>
      <c r="C79" s="351">
        <f>IF(C$24=0,0,C$24/MAE!C$5*1000)</f>
        <v>1.9038178122962779</v>
      </c>
      <c r="D79" s="351">
        <f>IF(D$24=0,0,D$24/MAE!D$5*1000)</f>
        <v>1.9485787468246574</v>
      </c>
      <c r="E79" s="351">
        <f>IF(E$24=0,0,E$24/MAE!E$5*1000)</f>
        <v>2.206585722494645</v>
      </c>
      <c r="F79" s="351">
        <f>IF(F$24=0,0,F$24/MAE!F$5*1000)</f>
        <v>2.1468874015241717</v>
      </c>
      <c r="G79" s="351">
        <f>IF(G$24=0,0,G$24/MAE!G$5*1000)</f>
        <v>2.1407252559301204</v>
      </c>
      <c r="H79" s="351">
        <f>IF(H$24=0,0,H$24/MAE!H$5*1000)</f>
        <v>2.0103303227777407</v>
      </c>
      <c r="I79" s="351">
        <f>IF(I$24=0,0,I$24/MAE!I$5*1000)</f>
        <v>1.6687944628858653</v>
      </c>
      <c r="J79" s="351">
        <f>IF(J$24=0,0,J$24/MAE!J$5*1000)</f>
        <v>1.7006928915910691</v>
      </c>
      <c r="K79" s="351">
        <f>IF(K$24=0,0,K$24/MAE!K$5*1000)</f>
        <v>1.9535733778307984</v>
      </c>
      <c r="L79" s="351">
        <f>IF(L$24=0,0,L$24/MAE!L$5*1000)</f>
        <v>1.7500229299940833</v>
      </c>
      <c r="M79" s="351">
        <f>IF(M$24=0,0,M$24/MAE!M$5*1000)</f>
        <v>1.355982297560381</v>
      </c>
      <c r="N79" s="351">
        <f>IF(N$24=0,0,N$24/MAE!N$5*1000)</f>
        <v>1.2381699669486208</v>
      </c>
      <c r="O79" s="351">
        <f>IF(O$24=0,0,O$24/MAE!O$5*1000)</f>
        <v>1.3796491457344056</v>
      </c>
      <c r="P79" s="351">
        <f>IF(P$24=0,0,P$24/MAE!P$5*1000)</f>
        <v>1.3393232228301479</v>
      </c>
      <c r="Q79" s="351">
        <f>IF(Q$24=0,0,Q$24/MAE!Q$5*1000)</f>
        <v>1.3615922243995218</v>
      </c>
      <c r="R79" s="351">
        <f>IF(R$24=0,0,R$24/MAE!R$5*1000)</f>
        <v>1.1720748152522358</v>
      </c>
      <c r="S79" s="351">
        <f>IF(S$24=0,0,S$24/MAE!S$5*1000)</f>
        <v>1.0549209148563023</v>
      </c>
      <c r="T79" s="351">
        <f>IF(T$24=0,0,T$24/MAE!T$5*1000)</f>
        <v>1.1040901903700391</v>
      </c>
      <c r="U79" s="351">
        <f>IF(U$24=0,0,U$24/MAE!U$5*1000)</f>
        <v>1.1476815201764636</v>
      </c>
      <c r="V79" s="351">
        <f>IF(V$24=0,0,V$24/MAE!V$5*1000)</f>
        <v>1.1447267909621464</v>
      </c>
      <c r="W79" s="351">
        <f>IF(W$24=0,0,W$24/MAE!W$5*1000)</f>
        <v>1.1441655427273023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8.2790280978214206</v>
      </c>
      <c r="C80" s="351">
        <f>IF(C$27=0,0,C$27/MAE!C$5*1000)</f>
        <v>8.6281583420067349</v>
      </c>
      <c r="D80" s="351">
        <f>IF(D$27=0,0,D$27/MAE!D$5*1000)</f>
        <v>8.7299222209656548</v>
      </c>
      <c r="E80" s="351">
        <f>IF(E$27=0,0,E$27/MAE!E$5*1000)</f>
        <v>9.6932752262929434</v>
      </c>
      <c r="F80" s="351">
        <f>IF(F$27=0,0,F$27/MAE!F$5*1000)</f>
        <v>9.5232022835278425</v>
      </c>
      <c r="G80" s="351">
        <f>IF(G$27=0,0,G$27/MAE!G$5*1000)</f>
        <v>9.2826611376764028</v>
      </c>
      <c r="H80" s="351">
        <f>IF(H$27=0,0,H$27/MAE!H$5*1000)</f>
        <v>8.7305275705200014</v>
      </c>
      <c r="I80" s="351">
        <f>IF(I$27=0,0,I$27/MAE!I$5*1000)</f>
        <v>7.3988987207140902</v>
      </c>
      <c r="J80" s="351">
        <f>IF(J$27=0,0,J$27/MAE!J$5*1000)</f>
        <v>7.7919946042677131</v>
      </c>
      <c r="K80" s="351">
        <f>IF(K$27=0,0,K$27/MAE!K$5*1000)</f>
        <v>7.9275994147843205</v>
      </c>
      <c r="L80" s="351">
        <f>IF(L$27=0,0,L$27/MAE!L$5*1000)</f>
        <v>7.6567004377139165</v>
      </c>
      <c r="M80" s="351">
        <f>IF(M$27=0,0,M$27/MAE!M$5*1000)</f>
        <v>7.4447223243443537</v>
      </c>
      <c r="N80" s="351">
        <f>IF(N$27=0,0,N$27/MAE!N$5*1000)</f>
        <v>6.9764838046027178</v>
      </c>
      <c r="O80" s="351">
        <f>IF(O$27=0,0,O$27/MAE!O$5*1000)</f>
        <v>7.3739764545084903</v>
      </c>
      <c r="P80" s="351">
        <f>IF(P$27=0,0,P$27/MAE!P$5*1000)</f>
        <v>6.5822199132607935</v>
      </c>
      <c r="Q80" s="351">
        <f>IF(Q$27=0,0,Q$27/MAE!Q$5*1000)</f>
        <v>6.483680861313637</v>
      </c>
      <c r="R80" s="351">
        <f>IF(R$27=0,0,R$27/MAE!R$5*1000)</f>
        <v>6.3829930812095572</v>
      </c>
      <c r="S80" s="351">
        <f>IF(S$27=0,0,S$27/MAE!S$5*1000)</f>
        <v>6.5020840310771293</v>
      </c>
      <c r="T80" s="351">
        <f>IF(T$27=0,0,T$27/MAE!T$5*1000)</f>
        <v>6.4758887772794864</v>
      </c>
      <c r="U80" s="351">
        <f>IF(U$27=0,0,U$27/MAE!U$5*1000)</f>
        <v>6.3732934427395866</v>
      </c>
      <c r="V80" s="351">
        <f>IF(V$27=0,0,V$27/MAE!V$5*1000)</f>
        <v>6.313920443302135</v>
      </c>
      <c r="W80" s="351">
        <f>IF(W$27=0,0,W$27/MAE!W$5*1000)</f>
        <v>6.0526907030648216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4.6945259646917306</v>
      </c>
      <c r="C81" s="351">
        <f>IF(C$35=0,0,C$35/MAE!C$5*1000)</f>
        <v>4.6085047300371222</v>
      </c>
      <c r="D81" s="351">
        <f>IF(D$35=0,0,D$35/MAE!D$5*1000)</f>
        <v>4.5756941896983836</v>
      </c>
      <c r="E81" s="351">
        <f>IF(E$35=0,0,E$35/MAE!E$5*1000)</f>
        <v>4.954901313252182</v>
      </c>
      <c r="F81" s="351">
        <f>IF(F$35=0,0,F$35/MAE!F$5*1000)</f>
        <v>4.6615471117682112</v>
      </c>
      <c r="G81" s="351">
        <f>IF(G$35=0,0,G$35/MAE!G$5*1000)</f>
        <v>4.8312012697940645</v>
      </c>
      <c r="H81" s="351">
        <f>IF(H$35=0,0,H$35/MAE!H$5*1000)</f>
        <v>4.5097442226212934</v>
      </c>
      <c r="I81" s="351">
        <f>IF(I$35=0,0,I$35/MAE!I$5*1000)</f>
        <v>7.9587149179565344</v>
      </c>
      <c r="J81" s="351">
        <f>IF(J$35=0,0,J$35/MAE!J$5*1000)</f>
        <v>8.4090212634113986</v>
      </c>
      <c r="K81" s="351">
        <f>IF(K$35=0,0,K$35/MAE!K$5*1000)</f>
        <v>9.6706938117950916</v>
      </c>
      <c r="L81" s="351">
        <f>IF(L$35=0,0,L$35/MAE!L$5*1000)</f>
        <v>10.293489087464444</v>
      </c>
      <c r="M81" s="351">
        <f>IF(M$35=0,0,M$35/MAE!M$5*1000)</f>
        <v>8.7491154482666573</v>
      </c>
      <c r="N81" s="351">
        <f>IF(N$35=0,0,N$35/MAE!N$5*1000)</f>
        <v>10.149357735770671</v>
      </c>
      <c r="O81" s="351">
        <f>IF(O$35=0,0,O$35/MAE!O$5*1000)</f>
        <v>9.5776238602537251</v>
      </c>
      <c r="P81" s="351">
        <f>IF(P$35=0,0,P$35/MAE!P$5*1000)</f>
        <v>10.064062958204609</v>
      </c>
      <c r="Q81" s="351">
        <f>IF(Q$35=0,0,Q$35/MAE!Q$5*1000)</f>
        <v>9.306137476874234</v>
      </c>
      <c r="R81" s="351">
        <f>IF(R$35=0,0,R$35/MAE!R$5*1000)</f>
        <v>9.6335610806269703</v>
      </c>
      <c r="S81" s="351">
        <f>IF(S$35=0,0,S$35/MAE!S$5*1000)</f>
        <v>9.0706251500706685</v>
      </c>
      <c r="T81" s="351">
        <f>IF(T$35=0,0,T$35/MAE!T$5*1000)</f>
        <v>8.3207913612083733</v>
      </c>
      <c r="U81" s="351">
        <f>IF(U$35=0,0,U$35/MAE!U$5*1000)</f>
        <v>8.2927322346467989</v>
      </c>
      <c r="V81" s="351">
        <f>IF(V$35=0,0,V$35/MAE!V$5*1000)</f>
        <v>8.5118551182202982</v>
      </c>
      <c r="W81" s="351">
        <f>IF(W$35=0,0,W$35/MAE!W$5*1000)</f>
        <v>9.6808852500175515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3.8701015257692584</v>
      </c>
      <c r="C82" s="351">
        <f>IF(C$46=0,0,C$46/MAE!C$5*1000)</f>
        <v>4.1597027087741312</v>
      </c>
      <c r="D82" s="351">
        <f>IF(D$46=0,0,D$46/MAE!D$5*1000)</f>
        <v>4.2393043340466825</v>
      </c>
      <c r="E82" s="351">
        <f>IF(E$46=0,0,E$46/MAE!E$5*1000)</f>
        <v>4.7418634969533304</v>
      </c>
      <c r="F82" s="351">
        <f>IF(F$46=0,0,F$46/MAE!F$5*1000)</f>
        <v>4.7035779360255523</v>
      </c>
      <c r="G82" s="351">
        <f>IF(G$46=0,0,G$46/MAE!G$5*1000)</f>
        <v>4.5169891972083356</v>
      </c>
      <c r="H82" s="351">
        <f>IF(H$46=0,0,H$46/MAE!H$5*1000)</f>
        <v>4.2580762727552317</v>
      </c>
      <c r="I82" s="351">
        <f>IF(I$46=0,0,I$46/MAE!I$5*1000)</f>
        <v>3.3882043687483856</v>
      </c>
      <c r="J82" s="351">
        <f>IF(J$46=0,0,J$46/MAE!J$5*1000)</f>
        <v>3.6238970561139272</v>
      </c>
      <c r="K82" s="351">
        <f>IF(K$46=0,0,K$46/MAE!K$5*1000)</f>
        <v>3.6580153393810755</v>
      </c>
      <c r="L82" s="351">
        <f>IF(L$46=0,0,L$46/MAE!L$5*1000)</f>
        <v>3.522515610473985</v>
      </c>
      <c r="M82" s="351">
        <f>IF(M$46=0,0,M$46/MAE!M$5*1000)</f>
        <v>3.4091099070484914</v>
      </c>
      <c r="N82" s="351">
        <f>IF(N$46=0,0,N$46/MAE!N$5*1000)</f>
        <v>3.1897102076169768</v>
      </c>
      <c r="O82" s="351">
        <f>IF(O$46=0,0,O$46/MAE!O$5*1000)</f>
        <v>3.407427371412993</v>
      </c>
      <c r="P82" s="351">
        <f>IF(P$46=0,0,P$46/MAE!P$5*1000)</f>
        <v>3.0223387666974695</v>
      </c>
      <c r="Q82" s="351">
        <f>IF(Q$46=0,0,Q$46/MAE!Q$5*1000)</f>
        <v>2.9819621723881138</v>
      </c>
      <c r="R82" s="351">
        <f>IF(R$46=0,0,R$46/MAE!R$5*1000)</f>
        <v>2.9241296815166722</v>
      </c>
      <c r="S82" s="351">
        <f>IF(S$46=0,0,S$46/MAE!S$5*1000)</f>
        <v>3.0183475052381459</v>
      </c>
      <c r="T82" s="351">
        <f>IF(T$46=0,0,T$46/MAE!T$5*1000)</f>
        <v>3.0207428138484858</v>
      </c>
      <c r="U82" s="351">
        <f>IF(U$46=0,0,U$46/MAE!U$5*1000)</f>
        <v>2.9729992388741397</v>
      </c>
      <c r="V82" s="351">
        <f>IF(V$46=0,0,V$46/MAE!V$5*1000)</f>
        <v>2.981746595227575</v>
      </c>
      <c r="W82" s="351">
        <f>IF(W$46=0,0,W$46/MAE!W$5*1000)</f>
        <v>2.8380754091233364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2.6206612318450531</v>
      </c>
      <c r="C83" s="339">
        <f>IF(C$47=0,0,C$47/MAE!C$5*1000)</f>
        <v>2.8167663179633005</v>
      </c>
      <c r="D83" s="339">
        <f>IF(D$47=0,0,D$47/MAE!D$5*1000)</f>
        <v>2.8706690106845634</v>
      </c>
      <c r="E83" s="339">
        <f>IF(E$47=0,0,E$47/MAE!E$5*1000)</f>
        <v>3.2109798025768179</v>
      </c>
      <c r="F83" s="339">
        <f>IF(F$47=0,0,F$47/MAE!F$5*1000)</f>
        <v>3.1850545175178078</v>
      </c>
      <c r="G83" s="339">
        <f>IF(G$47=0,0,G$47/MAE!G$5*1000)</f>
        <v>3.0587048931316754</v>
      </c>
      <c r="H83" s="339">
        <f>IF(H$47=0,0,H$47/MAE!H$5*1000)</f>
        <v>2.8833805356129147</v>
      </c>
      <c r="I83" s="339">
        <f>IF(I$47=0,0,I$47/MAE!I$5*1000)</f>
        <v>2.2943418346065201</v>
      </c>
      <c r="J83" s="339">
        <f>IF(J$47=0,0,J$47/MAE!J$5*1000)</f>
        <v>2.4539424766815325</v>
      </c>
      <c r="K83" s="339">
        <f>IF(K$47=0,0,K$47/MAE!K$5*1000)</f>
        <v>2.4770458660008976</v>
      </c>
      <c r="L83" s="339">
        <f>IF(L$47=0,0,L$47/MAE!L$5*1000)</f>
        <v>2.3852914548807038</v>
      </c>
      <c r="M83" s="339">
        <f>IF(M$47=0,0,M$47/MAE!M$5*1000)</f>
        <v>2.3084981386179639</v>
      </c>
      <c r="N83" s="339">
        <f>IF(N$47=0,0,N$47/MAE!N$5*1000)</f>
        <v>2.1599303858729391</v>
      </c>
      <c r="O83" s="339">
        <f>IF(O$47=0,0,O$47/MAE!O$5*1000)</f>
        <v>2.307358800054935</v>
      </c>
      <c r="P83" s="339">
        <f>IF(P$47=0,0,P$47/MAE!P$5*1000)</f>
        <v>2.0465938639199113</v>
      </c>
      <c r="Q83" s="339">
        <f>IF(Q$47=0,0,Q$47/MAE!Q$5*1000)</f>
        <v>2.0192526237286916</v>
      </c>
      <c r="R83" s="339">
        <f>IF(R$47=0,0,R$47/MAE!R$5*1000)</f>
        <v>1.9800910240242247</v>
      </c>
      <c r="S83" s="339">
        <f>IF(S$47=0,0,S$47/MAE!S$5*1000)</f>
        <v>2.0438911585508244</v>
      </c>
      <c r="T83" s="339">
        <f>IF(T$47=0,0,T$47/MAE!T$5*1000)</f>
        <v>2.0455131553825936</v>
      </c>
      <c r="U83" s="339">
        <f>IF(U$47=0,0,U$47/MAE!U$5*1000)</f>
        <v>2.0131833223867828</v>
      </c>
      <c r="V83" s="339">
        <f>IF(V$47=0,0,V$47/MAE!V$5*1000)</f>
        <v>2.0191066444298711</v>
      </c>
      <c r="W83" s="339">
        <f>IF(W$47=0,0,W$47/MAE!W$5*1000)</f>
        <v>1.9218188846515962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FI: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132.37553349504319</v>
      </c>
      <c r="C5" s="225">
        <v>128.9570223330318</v>
      </c>
      <c r="D5" s="225">
        <v>130.2667448924883</v>
      </c>
      <c r="E5" s="225">
        <v>133.61316469202961</v>
      </c>
      <c r="F5" s="225">
        <v>132.53694672693359</v>
      </c>
      <c r="G5" s="225">
        <v>131.40289909171179</v>
      </c>
      <c r="H5" s="225">
        <v>133.7098323019745</v>
      </c>
      <c r="I5" s="225">
        <v>176.89179291186119</v>
      </c>
      <c r="J5" s="225">
        <v>192.00407045822331</v>
      </c>
      <c r="K5" s="225">
        <v>193.38633094357891</v>
      </c>
      <c r="L5" s="225">
        <v>203.2259982708286</v>
      </c>
      <c r="M5" s="225">
        <v>187.61081665638599</v>
      </c>
      <c r="N5" s="225">
        <v>181.2673598217844</v>
      </c>
      <c r="O5" s="225">
        <v>175.4278813578828</v>
      </c>
      <c r="P5" s="225">
        <v>186.1719293501227</v>
      </c>
      <c r="Q5" s="225">
        <v>167.79486919573409</v>
      </c>
      <c r="R5" s="225">
        <v>173.3773867756085</v>
      </c>
      <c r="S5" s="225">
        <v>172.5657436078495</v>
      </c>
      <c r="T5" s="225">
        <v>180.50463349504079</v>
      </c>
      <c r="U5" s="225">
        <v>180.96193904454981</v>
      </c>
      <c r="V5" s="225">
        <v>172.00200615655001</v>
      </c>
      <c r="W5" s="225">
        <v>186.2845004849446</v>
      </c>
      <c r="DA5" s="89" t="s">
        <v>2598</v>
      </c>
    </row>
    <row r="6" spans="1:105" ht="12" customHeight="1" x14ac:dyDescent="0.25">
      <c r="A6" s="55" t="s">
        <v>92</v>
      </c>
      <c r="B6" s="261">
        <v>2.8767030949691081</v>
      </c>
      <c r="C6" s="261">
        <v>2.8588138506576328</v>
      </c>
      <c r="D6" s="261">
        <v>2.9022985876558982</v>
      </c>
      <c r="E6" s="261">
        <v>2.9872616201612319</v>
      </c>
      <c r="F6" s="261">
        <v>2.987755925701105</v>
      </c>
      <c r="G6" s="261">
        <v>2.9264202074112031</v>
      </c>
      <c r="H6" s="261">
        <v>2.982843242564126</v>
      </c>
      <c r="I6" s="261">
        <v>3.159297099620697</v>
      </c>
      <c r="J6" s="261">
        <v>3.4454382117942339</v>
      </c>
      <c r="K6" s="261">
        <v>3.3056286360074991</v>
      </c>
      <c r="L6" s="261">
        <v>3.3611491339922268</v>
      </c>
      <c r="M6" s="261">
        <v>3.2705796677058259</v>
      </c>
      <c r="N6" s="261">
        <v>2.9186449109038128</v>
      </c>
      <c r="O6" s="261">
        <v>2.9577410695405222</v>
      </c>
      <c r="P6" s="261">
        <v>2.9363244993852091</v>
      </c>
      <c r="Q6" s="261">
        <v>2.7131285969690251</v>
      </c>
      <c r="R6" s="261">
        <v>2.7496165648922588</v>
      </c>
      <c r="S6" s="261">
        <v>2.8442081753316768</v>
      </c>
      <c r="T6" s="261">
        <v>3.0674857710523371</v>
      </c>
      <c r="U6" s="261">
        <v>3.0581384854575631</v>
      </c>
      <c r="V6" s="261">
        <v>2.8824445298042281</v>
      </c>
      <c r="W6" s="261">
        <v>2.9146141862446671</v>
      </c>
      <c r="DA6" s="67" t="s">
        <v>2599</v>
      </c>
    </row>
    <row r="7" spans="1:105" ht="12" customHeight="1" x14ac:dyDescent="0.25">
      <c r="A7" s="202" t="s">
        <v>93</v>
      </c>
      <c r="B7" s="226">
        <v>1.015870476557444</v>
      </c>
      <c r="C7" s="226">
        <v>1.009553121396346</v>
      </c>
      <c r="D7" s="226">
        <v>1.024909193621754</v>
      </c>
      <c r="E7" s="226">
        <v>1.054912789221141</v>
      </c>
      <c r="F7" s="226">
        <v>1.0550873468267681</v>
      </c>
      <c r="G7" s="226">
        <v>1.033427431530634</v>
      </c>
      <c r="H7" s="226">
        <v>1.0533524963417571</v>
      </c>
      <c r="I7" s="226">
        <v>1.1156648928389641</v>
      </c>
      <c r="J7" s="226">
        <v>1.2167119242461211</v>
      </c>
      <c r="K7" s="226">
        <v>1.1673399815419361</v>
      </c>
      <c r="L7" s="226">
        <v>1.1869463270299681</v>
      </c>
      <c r="M7" s="226">
        <v>1.154962891881993</v>
      </c>
      <c r="N7" s="226">
        <v>1.0306816861729879</v>
      </c>
      <c r="O7" s="226">
        <v>1.044487988733477</v>
      </c>
      <c r="P7" s="226">
        <v>1.0369250040904141</v>
      </c>
      <c r="Q7" s="226">
        <v>0.95810625906604019</v>
      </c>
      <c r="R7" s="226">
        <v>0.97099151282323626</v>
      </c>
      <c r="S7" s="226">
        <v>1.004395316136647</v>
      </c>
      <c r="T7" s="226">
        <v>1.0832429100944729</v>
      </c>
      <c r="U7" s="226">
        <v>1.079942037130458</v>
      </c>
      <c r="V7" s="226">
        <v>1.0178979899815011</v>
      </c>
      <c r="W7" s="226">
        <v>1.029258287912834</v>
      </c>
      <c r="DA7" s="174" t="s">
        <v>2600</v>
      </c>
    </row>
    <row r="8" spans="1:105" ht="12" customHeight="1" x14ac:dyDescent="0.25">
      <c r="A8" s="202" t="s">
        <v>94</v>
      </c>
      <c r="B8" s="226">
        <v>6.7244422888451192</v>
      </c>
      <c r="C8" s="226">
        <v>6.682625254903054</v>
      </c>
      <c r="D8" s="226">
        <v>6.7842730769886312</v>
      </c>
      <c r="E8" s="226">
        <v>6.9828785603861183</v>
      </c>
      <c r="F8" s="226">
        <v>6.9840340251547071</v>
      </c>
      <c r="G8" s="226">
        <v>6.8406586109151863</v>
      </c>
      <c r="H8" s="226">
        <v>6.9725503742017203</v>
      </c>
      <c r="I8" s="226">
        <v>7.3850203925696647</v>
      </c>
      <c r="J8" s="226">
        <v>8.0538900436094032</v>
      </c>
      <c r="K8" s="226">
        <v>7.7270779282228768</v>
      </c>
      <c r="L8" s="226">
        <v>7.8568599641928607</v>
      </c>
      <c r="M8" s="226">
        <v>7.645149151825918</v>
      </c>
      <c r="N8" s="226">
        <v>6.8224834531333336</v>
      </c>
      <c r="O8" s="226">
        <v>6.9138727462890488</v>
      </c>
      <c r="P8" s="226">
        <v>6.863810405727639</v>
      </c>
      <c r="Q8" s="226">
        <v>6.3420784384873938</v>
      </c>
      <c r="R8" s="226">
        <v>6.4273709509354511</v>
      </c>
      <c r="S8" s="226">
        <v>6.6484837333151079</v>
      </c>
      <c r="T8" s="226">
        <v>7.1704066628803469</v>
      </c>
      <c r="U8" s="226">
        <v>7.1485568992918394</v>
      </c>
      <c r="V8" s="226">
        <v>6.7378631897616756</v>
      </c>
      <c r="W8" s="226">
        <v>6.8130614257436957</v>
      </c>
      <c r="DA8" s="174" t="s">
        <v>2601</v>
      </c>
    </row>
    <row r="9" spans="1:105" ht="12" customHeight="1" x14ac:dyDescent="0.25">
      <c r="A9" s="202" t="s">
        <v>95</v>
      </c>
      <c r="B9" s="226">
        <v>2.9491324162125712</v>
      </c>
      <c r="C9" s="226">
        <v>2.9307927584311391</v>
      </c>
      <c r="D9" s="226">
        <v>2.9753723494623912</v>
      </c>
      <c r="E9" s="226">
        <v>3.0624745720655531</v>
      </c>
      <c r="F9" s="226">
        <v>3.0629813231771661</v>
      </c>
      <c r="G9" s="226">
        <v>3.0001013007665192</v>
      </c>
      <c r="H9" s="226">
        <v>3.057944949032338</v>
      </c>
      <c r="I9" s="226">
        <v>3.2388415423308752</v>
      </c>
      <c r="J9" s="226">
        <v>3.5321870846629611</v>
      </c>
      <c r="K9" s="226">
        <v>3.3888573984083479</v>
      </c>
      <c r="L9" s="226">
        <v>3.4457757855221871</v>
      </c>
      <c r="M9" s="226">
        <v>3.35292597095098</v>
      </c>
      <c r="N9" s="226">
        <v>2.992130238679608</v>
      </c>
      <c r="O9" s="226">
        <v>3.0322107561951439</v>
      </c>
      <c r="P9" s="226">
        <v>3.0102549619390091</v>
      </c>
      <c r="Q9" s="226">
        <v>2.781439457088152</v>
      </c>
      <c r="R9" s="226">
        <v>2.8188461151448432</v>
      </c>
      <c r="S9" s="226">
        <v>2.91581934298212</v>
      </c>
      <c r="T9" s="226">
        <v>3.1447185980026919</v>
      </c>
      <c r="U9" s="226">
        <v>3.1351359674561619</v>
      </c>
      <c r="V9" s="226">
        <v>2.9550184082766942</v>
      </c>
      <c r="W9" s="226">
        <v>2.987998028868347</v>
      </c>
      <c r="DA9" s="174" t="s">
        <v>2602</v>
      </c>
    </row>
    <row r="10" spans="1:105" ht="12" customHeight="1" x14ac:dyDescent="0.25">
      <c r="A10" s="56" t="s">
        <v>96</v>
      </c>
      <c r="B10" s="262">
        <v>5.2196298178576299</v>
      </c>
      <c r="C10" s="262">
        <v>5.1570858365975782</v>
      </c>
      <c r="D10" s="262">
        <v>5.2488639988718937</v>
      </c>
      <c r="E10" s="262">
        <v>5.4165281834811383</v>
      </c>
      <c r="F10" s="262">
        <v>5.4283516670876999</v>
      </c>
      <c r="G10" s="262">
        <v>5.2851865634447579</v>
      </c>
      <c r="H10" s="262">
        <v>5.3762747592402018</v>
      </c>
      <c r="I10" s="262">
        <v>5.7914324608115706</v>
      </c>
      <c r="J10" s="262">
        <v>6.323865767967626</v>
      </c>
      <c r="K10" s="262">
        <v>6.0687217588637594</v>
      </c>
      <c r="L10" s="262">
        <v>6.1809702407214466</v>
      </c>
      <c r="M10" s="262">
        <v>6.0308553787655059</v>
      </c>
      <c r="N10" s="262">
        <v>5.4133373925441486</v>
      </c>
      <c r="O10" s="262">
        <v>5.4730569178454793</v>
      </c>
      <c r="P10" s="262">
        <v>5.4336818165516556</v>
      </c>
      <c r="Q10" s="262">
        <v>5.0114398476301627</v>
      </c>
      <c r="R10" s="262">
        <v>5.1016532507909664</v>
      </c>
      <c r="S10" s="262">
        <v>5.2967343027359428</v>
      </c>
      <c r="T10" s="262">
        <v>5.7171809092156041</v>
      </c>
      <c r="U10" s="262">
        <v>5.6948482714381434</v>
      </c>
      <c r="V10" s="262">
        <v>5.373175871131636</v>
      </c>
      <c r="W10" s="262">
        <v>5.4289461710751912</v>
      </c>
      <c r="DA10" s="68" t="s">
        <v>2603</v>
      </c>
    </row>
    <row r="11" spans="1:105" ht="12" customHeight="1" x14ac:dyDescent="0.25">
      <c r="A11" s="37" t="s">
        <v>160</v>
      </c>
      <c r="B11" s="228">
        <v>0.55327140959500909</v>
      </c>
      <c r="C11" s="228">
        <v>0.49986873666840748</v>
      </c>
      <c r="D11" s="228">
        <v>0.42070968767996569</v>
      </c>
      <c r="E11" s="228">
        <v>0.34425009843616949</v>
      </c>
      <c r="F11" s="228">
        <v>0.27650252138049092</v>
      </c>
      <c r="G11" s="228">
        <v>0.41413282464523488</v>
      </c>
      <c r="H11" s="228">
        <v>0.44183262036786303</v>
      </c>
      <c r="I11" s="228">
        <v>0.83980455511689911</v>
      </c>
      <c r="J11" s="228">
        <v>0.80105384084338893</v>
      </c>
      <c r="K11" s="228">
        <v>0.68261545213720098</v>
      </c>
      <c r="L11" s="228">
        <v>0.89564345185134531</v>
      </c>
      <c r="M11" s="228">
        <v>0.97579108732846087</v>
      </c>
      <c r="N11" s="228">
        <v>0.7607718544040647</v>
      </c>
      <c r="O11" s="228">
        <v>0.67543667224712911</v>
      </c>
      <c r="P11" s="228">
        <v>0.68447899494480979</v>
      </c>
      <c r="Q11" s="228">
        <v>0.63995870880547268</v>
      </c>
      <c r="R11" s="228">
        <v>0.64892420313755472</v>
      </c>
      <c r="S11" s="228">
        <v>0.52415124191620255</v>
      </c>
      <c r="T11" s="228">
        <v>0.39845185976378722</v>
      </c>
      <c r="U11" s="228">
        <v>0.37250656712321328</v>
      </c>
      <c r="V11" s="228">
        <v>0.29949484657199699</v>
      </c>
      <c r="W11" s="228">
        <v>0.35165181338658602</v>
      </c>
      <c r="DA11" s="69" t="s">
        <v>2604</v>
      </c>
    </row>
    <row r="12" spans="1:105" ht="12" customHeight="1" x14ac:dyDescent="0.25">
      <c r="A12" s="37" t="s">
        <v>162</v>
      </c>
      <c r="B12" s="228">
        <v>5.5451656409858212E-2</v>
      </c>
      <c r="C12" s="228">
        <v>5.1233873499516733E-2</v>
      </c>
      <c r="D12" s="228">
        <v>5.4761038144456778E-2</v>
      </c>
      <c r="E12" s="228">
        <v>6.2893695605065095E-2</v>
      </c>
      <c r="F12" s="228">
        <v>5.6814348364293853E-2</v>
      </c>
      <c r="G12" s="228">
        <v>6.7964576026344148E-2</v>
      </c>
      <c r="H12" s="228">
        <v>6.7276897264412272E-2</v>
      </c>
      <c r="I12" s="228">
        <v>7.6746154169144432E-2</v>
      </c>
      <c r="J12" s="228">
        <v>6.2489647395491267E-2</v>
      </c>
      <c r="K12" s="228">
        <v>0.13260304594411709</v>
      </c>
      <c r="L12" s="228">
        <v>8.361145129499295E-2</v>
      </c>
      <c r="M12" s="228">
        <v>1.978994284894214E-2</v>
      </c>
      <c r="N12" s="228">
        <v>1.5137962024759781E-2</v>
      </c>
      <c r="O12" s="228">
        <v>2.0699179004393109E-2</v>
      </c>
      <c r="P12" s="228">
        <v>3.6792663399179387E-2</v>
      </c>
      <c r="Q12" s="228">
        <v>4.0978918015970298E-2</v>
      </c>
      <c r="R12" s="228">
        <v>1.796766174557789E-2</v>
      </c>
      <c r="S12" s="228">
        <v>6.9490536017535838E-3</v>
      </c>
      <c r="T12" s="228">
        <v>1.08876511943131E-2</v>
      </c>
      <c r="U12" s="228">
        <v>1.6204244388155532E-2</v>
      </c>
      <c r="V12" s="228">
        <v>1.4511538699853679E-2</v>
      </c>
      <c r="W12" s="228">
        <v>2.0442475393102521E-2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4.6109067518527631</v>
      </c>
      <c r="C15" s="228">
        <v>4.6059832264296539</v>
      </c>
      <c r="D15" s="228">
        <v>4.7733932730474713</v>
      </c>
      <c r="E15" s="228">
        <v>5.0093843894399033</v>
      </c>
      <c r="F15" s="228">
        <v>5.0950347973429153</v>
      </c>
      <c r="G15" s="228">
        <v>4.8030891627731789</v>
      </c>
      <c r="H15" s="228">
        <v>4.8671652416079274</v>
      </c>
      <c r="I15" s="228">
        <v>4.8748817515255274</v>
      </c>
      <c r="J15" s="228">
        <v>5.4603222797287456</v>
      </c>
      <c r="K15" s="228">
        <v>5.2535032607824412</v>
      </c>
      <c r="L15" s="228">
        <v>5.2017153375751084</v>
      </c>
      <c r="M15" s="228">
        <v>5.0352743485881026</v>
      </c>
      <c r="N15" s="228">
        <v>4.637427576115325</v>
      </c>
      <c r="O15" s="228">
        <v>4.7769210665939568</v>
      </c>
      <c r="P15" s="228">
        <v>4.7124101582076667</v>
      </c>
      <c r="Q15" s="228">
        <v>4.3305022208087198</v>
      </c>
      <c r="R15" s="228">
        <v>4.4347613859078328</v>
      </c>
      <c r="S15" s="228">
        <v>4.7656340072179866</v>
      </c>
      <c r="T15" s="228">
        <v>5.3078413982575041</v>
      </c>
      <c r="U15" s="228">
        <v>5.3061374599267754</v>
      </c>
      <c r="V15" s="228">
        <v>5.0591694858597851</v>
      </c>
      <c r="W15" s="228">
        <v>5.0568518822955024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24.78211141060644</v>
      </c>
      <c r="C16" s="263">
        <f t="shared" si="0"/>
        <v>24.394329339025344</v>
      </c>
      <c r="D16" s="263">
        <f t="shared" si="0"/>
        <v>24.730641188589104</v>
      </c>
      <c r="E16" s="263">
        <f t="shared" si="0"/>
        <v>25.458627467616953</v>
      </c>
      <c r="F16" s="263">
        <f t="shared" si="0"/>
        <v>25.475707034296281</v>
      </c>
      <c r="G16" s="263">
        <f t="shared" si="0"/>
        <v>24.927128484463147</v>
      </c>
      <c r="H16" s="263">
        <f t="shared" si="0"/>
        <v>25.401865299229151</v>
      </c>
      <c r="I16" s="263">
        <f t="shared" si="0"/>
        <v>28.17641771264287</v>
      </c>
      <c r="J16" s="263">
        <f t="shared" si="0"/>
        <v>30.714397976883845</v>
      </c>
      <c r="K16" s="263">
        <f t="shared" si="0"/>
        <v>29.549316290816336</v>
      </c>
      <c r="L16" s="263">
        <f t="shared" si="0"/>
        <v>30.097712538295802</v>
      </c>
      <c r="M16" s="263">
        <f t="shared" si="0"/>
        <v>29.335095203725146</v>
      </c>
      <c r="N16" s="263">
        <f t="shared" si="0"/>
        <v>26.345150779969622</v>
      </c>
      <c r="O16" s="263">
        <f t="shared" si="0"/>
        <v>26.589755106630637</v>
      </c>
      <c r="P16" s="263">
        <f t="shared" si="0"/>
        <v>26.456896448906104</v>
      </c>
      <c r="Q16" s="263">
        <f t="shared" si="0"/>
        <v>24.388585639436116</v>
      </c>
      <c r="R16" s="263">
        <f t="shared" si="0"/>
        <v>24.878935147193616</v>
      </c>
      <c r="S16" s="263">
        <f t="shared" si="0"/>
        <v>25.742060045523129</v>
      </c>
      <c r="T16" s="263">
        <f t="shared" si="0"/>
        <v>27.7147063220837</v>
      </c>
      <c r="U16" s="263">
        <f t="shared" si="0"/>
        <v>27.612197426515358</v>
      </c>
      <c r="V16" s="263">
        <f t="shared" si="0"/>
        <v>26.044158802430179</v>
      </c>
      <c r="W16" s="263">
        <f t="shared" si="0"/>
        <v>26.387153598886005</v>
      </c>
      <c r="DA16" s="70"/>
    </row>
    <row r="17" spans="1:105" ht="12" customHeight="1" x14ac:dyDescent="0.25">
      <c r="A17" s="169" t="s">
        <v>2558</v>
      </c>
      <c r="B17" s="353">
        <v>7.9066104094105292</v>
      </c>
      <c r="C17" s="353">
        <v>5.865886417820934</v>
      </c>
      <c r="D17" s="353">
        <v>5.4053965065778247</v>
      </c>
      <c r="E17" s="353">
        <v>5.0332002002217324</v>
      </c>
      <c r="F17" s="353">
        <v>4.1885978475200103</v>
      </c>
      <c r="G17" s="353">
        <v>5.3814151835778201</v>
      </c>
      <c r="H17" s="353">
        <v>5.3135343560162518</v>
      </c>
      <c r="I17" s="353">
        <v>7.2259862848908902</v>
      </c>
      <c r="J17" s="353">
        <v>6.3752631741832859</v>
      </c>
      <c r="K17" s="353">
        <v>6.8315784834705742</v>
      </c>
      <c r="L17" s="353">
        <v>6.7740074675913533</v>
      </c>
      <c r="M17" s="353">
        <v>6.7788334894973046</v>
      </c>
      <c r="N17" s="353">
        <v>5.6931697404116894</v>
      </c>
      <c r="O17" s="353">
        <v>5.223125375599718</v>
      </c>
      <c r="P17" s="353">
        <v>5.5904130831414456</v>
      </c>
      <c r="Q17" s="353">
        <v>5.196022640047433</v>
      </c>
      <c r="R17" s="353">
        <v>5.2727001495315573</v>
      </c>
      <c r="S17" s="353">
        <v>4.2884161453100704</v>
      </c>
      <c r="T17" s="353">
        <v>4.4089838395147876</v>
      </c>
      <c r="U17" s="353">
        <v>4.4830723443547864</v>
      </c>
      <c r="V17" s="353">
        <v>3.08707052519047</v>
      </c>
      <c r="W17" s="353">
        <v>3.6556042651511058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1.7630348712628571E-2</v>
      </c>
      <c r="H18" s="232">
        <v>1.841827030492383E-2</v>
      </c>
      <c r="I18" s="232">
        <v>3.0189988418533601E-2</v>
      </c>
      <c r="J18" s="232">
        <v>2.830607813473323E-2</v>
      </c>
      <c r="K18" s="232">
        <v>3.0386385287636489E-2</v>
      </c>
      <c r="L18" s="232">
        <v>3.2022486340965273E-2</v>
      </c>
      <c r="M18" s="232">
        <v>6.0600806605675697E-2</v>
      </c>
      <c r="N18" s="232">
        <v>3.1042718298930318E-2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5.0035549691315939</v>
      </c>
      <c r="C19" s="232">
        <v>3.1134777547749581</v>
      </c>
      <c r="D19" s="232">
        <v>2.8155906552530698</v>
      </c>
      <c r="E19" s="232">
        <v>2.8890657879512229</v>
      </c>
      <c r="F19" s="232">
        <v>2.4198093205460669</v>
      </c>
      <c r="G19" s="232">
        <v>2.894245152375583</v>
      </c>
      <c r="H19" s="232">
        <v>2.763419658146594</v>
      </c>
      <c r="I19" s="232">
        <v>2.5271791815094589</v>
      </c>
      <c r="J19" s="232">
        <v>2.0262647750550822</v>
      </c>
      <c r="K19" s="232">
        <v>2.799968690997384</v>
      </c>
      <c r="L19" s="232">
        <v>1.6992324250524069</v>
      </c>
      <c r="M19" s="232">
        <v>1.621718059497308</v>
      </c>
      <c r="N19" s="232">
        <v>1.561515567543549</v>
      </c>
      <c r="O19" s="232">
        <v>1.503964542539137</v>
      </c>
      <c r="P19" s="232">
        <v>1.7622926643650221</v>
      </c>
      <c r="Q19" s="232">
        <v>1.5588973420783829</v>
      </c>
      <c r="R19" s="232">
        <v>2.1062288968082852</v>
      </c>
      <c r="S19" s="232">
        <v>1.698455453085868</v>
      </c>
      <c r="T19" s="232">
        <v>2.3057517209087162</v>
      </c>
      <c r="U19" s="232">
        <v>2.484799612980841</v>
      </c>
      <c r="V19" s="232">
        <v>1.494318269218964</v>
      </c>
      <c r="W19" s="232">
        <v>1.9378002765789379</v>
      </c>
      <c r="DA19" s="71" t="s">
        <v>2611</v>
      </c>
    </row>
    <row r="20" spans="1:105" ht="12" customHeight="1" x14ac:dyDescent="0.25">
      <c r="A20" s="59" t="s">
        <v>160</v>
      </c>
      <c r="B20" s="232">
        <v>2.0823420136174029</v>
      </c>
      <c r="C20" s="232">
        <v>2.0678357755381298</v>
      </c>
      <c r="D20" s="232">
        <v>1.751555062977338</v>
      </c>
      <c r="E20" s="232">
        <v>1.4434587001842309</v>
      </c>
      <c r="F20" s="232">
        <v>1.1879881992232639</v>
      </c>
      <c r="G20" s="232">
        <v>1.733061710813212</v>
      </c>
      <c r="H20" s="232">
        <v>1.8752925898757671</v>
      </c>
      <c r="I20" s="232">
        <v>3.7115097727827471</v>
      </c>
      <c r="J20" s="232">
        <v>3.6719103058068212</v>
      </c>
      <c r="K20" s="232">
        <v>3.035538106740244</v>
      </c>
      <c r="L20" s="232">
        <v>4.1298056272999082</v>
      </c>
      <c r="M20" s="232">
        <v>4.49515147755291</v>
      </c>
      <c r="N20" s="232">
        <v>3.484035021450282</v>
      </c>
      <c r="O20" s="232">
        <v>3.1068200048890331</v>
      </c>
      <c r="P20" s="232">
        <v>3.1168062247422101</v>
      </c>
      <c r="Q20" s="232">
        <v>2.916689243981355</v>
      </c>
      <c r="R20" s="232">
        <v>2.9502676430632082</v>
      </c>
      <c r="S20" s="232">
        <v>2.4265011306766651</v>
      </c>
      <c r="T20" s="232">
        <v>1.799135980228326</v>
      </c>
      <c r="U20" s="232">
        <v>1.6697757102132169</v>
      </c>
      <c r="V20" s="232">
        <v>1.3975598859664189</v>
      </c>
      <c r="W20" s="232">
        <v>1.625568080416669</v>
      </c>
      <c r="DA20" s="71" t="s">
        <v>2612</v>
      </c>
    </row>
    <row r="21" spans="1:105" ht="12" customHeight="1" x14ac:dyDescent="0.25">
      <c r="A21" s="59" t="s">
        <v>70</v>
      </c>
      <c r="B21" s="232">
        <v>0.61700799956093344</v>
      </c>
      <c r="C21" s="232">
        <v>0.47770575054971282</v>
      </c>
      <c r="D21" s="232">
        <v>0.615721490440856</v>
      </c>
      <c r="E21" s="232">
        <v>0.44327387228128468</v>
      </c>
      <c r="F21" s="232">
        <v>0.34254352829303891</v>
      </c>
      <c r="G21" s="232">
        <v>0.45887045078071143</v>
      </c>
      <c r="H21" s="232">
        <v>0.37769453931760699</v>
      </c>
      <c r="I21" s="232">
        <v>0.62604998240108978</v>
      </c>
      <c r="J21" s="232">
        <v>0.36919778340743031</v>
      </c>
      <c r="K21" s="232">
        <v>0.39012965626131918</v>
      </c>
      <c r="L21" s="232">
        <v>0.53664671828674393</v>
      </c>
      <c r="M21" s="232">
        <v>0.51238030494164033</v>
      </c>
      <c r="N21" s="232">
        <v>0.54891055389800991</v>
      </c>
      <c r="O21" s="232">
        <v>0.51941021139036758</v>
      </c>
      <c r="P21" s="232">
        <v>0.54778882135012208</v>
      </c>
      <c r="Q21" s="232">
        <v>0.5381418179649079</v>
      </c>
      <c r="R21" s="232">
        <v>0.13647150103997929</v>
      </c>
      <c r="S21" s="232">
        <v>0.132059985563594</v>
      </c>
      <c r="T21" s="232">
        <v>0.25611212465090638</v>
      </c>
      <c r="U21" s="232">
        <v>0.25760012325423459</v>
      </c>
      <c r="V21" s="232">
        <v>0.1290973436510042</v>
      </c>
      <c r="W21" s="232">
        <v>0</v>
      </c>
      <c r="DA21" s="71" t="s">
        <v>2613</v>
      </c>
    </row>
    <row r="22" spans="1:105" ht="12" customHeight="1" x14ac:dyDescent="0.25">
      <c r="A22" s="59" t="s">
        <v>162</v>
      </c>
      <c r="B22" s="232">
        <v>0.20370542710059861</v>
      </c>
      <c r="C22" s="232">
        <v>0.2068671369581345</v>
      </c>
      <c r="D22" s="232">
        <v>0.2225292979065607</v>
      </c>
      <c r="E22" s="232">
        <v>0.25740183980499243</v>
      </c>
      <c r="F22" s="232">
        <v>0.23825679945764</v>
      </c>
      <c r="G22" s="232">
        <v>0.27760752089568441</v>
      </c>
      <c r="H22" s="232">
        <v>0.27870929837135888</v>
      </c>
      <c r="I22" s="232">
        <v>0.3310573597790617</v>
      </c>
      <c r="J22" s="232">
        <v>0.27958423177921943</v>
      </c>
      <c r="K22" s="232">
        <v>0.57555564418399041</v>
      </c>
      <c r="L22" s="232">
        <v>0.37630021061132862</v>
      </c>
      <c r="M22" s="232">
        <v>8.8982840899771459E-2</v>
      </c>
      <c r="N22" s="232">
        <v>6.766587922091874E-2</v>
      </c>
      <c r="O22" s="232">
        <v>9.2930616781179934E-2</v>
      </c>
      <c r="P22" s="232">
        <v>0.16352537268409351</v>
      </c>
      <c r="Q22" s="232">
        <v>0.18229423602278769</v>
      </c>
      <c r="R22" s="232">
        <v>7.9732108620085035E-2</v>
      </c>
      <c r="S22" s="232">
        <v>3.1399575983941587E-2</v>
      </c>
      <c r="T22" s="232">
        <v>4.7984013726839379E-2</v>
      </c>
      <c r="U22" s="232">
        <v>7.0896897906494769E-2</v>
      </c>
      <c r="V22" s="232">
        <v>6.6095026354081751E-2</v>
      </c>
      <c r="W22" s="232">
        <v>9.223590815549941E-2</v>
      </c>
      <c r="DA22" s="71" t="s">
        <v>2614</v>
      </c>
    </row>
    <row r="23" spans="1:105" ht="12" customHeight="1" x14ac:dyDescent="0.25">
      <c r="A23" s="60" t="s">
        <v>2565</v>
      </c>
      <c r="B23" s="331">
        <v>16.875501001195911</v>
      </c>
      <c r="C23" s="331">
        <v>18.528442921204409</v>
      </c>
      <c r="D23" s="331">
        <v>19.325244682011281</v>
      </c>
      <c r="E23" s="331">
        <v>20.425427267395222</v>
      </c>
      <c r="F23" s="331">
        <v>21.28710918677627</v>
      </c>
      <c r="G23" s="331">
        <v>19.545713300885328</v>
      </c>
      <c r="H23" s="331">
        <v>20.088330943212899</v>
      </c>
      <c r="I23" s="331">
        <v>20.95043142775198</v>
      </c>
      <c r="J23" s="331">
        <v>24.33913480270056</v>
      </c>
      <c r="K23" s="331">
        <v>22.71773780734576</v>
      </c>
      <c r="L23" s="331">
        <v>23.323705070704449</v>
      </c>
      <c r="M23" s="331">
        <v>22.556261714227841</v>
      </c>
      <c r="N23" s="331">
        <v>20.651981039557931</v>
      </c>
      <c r="O23" s="331">
        <v>21.366629731030919</v>
      </c>
      <c r="P23" s="331">
        <v>20.866483365764658</v>
      </c>
      <c r="Q23" s="331">
        <v>19.192562999388681</v>
      </c>
      <c r="R23" s="331">
        <v>19.60623499766206</v>
      </c>
      <c r="S23" s="331">
        <v>21.453643900213059</v>
      </c>
      <c r="T23" s="331">
        <v>23.30572248256891</v>
      </c>
      <c r="U23" s="331">
        <v>23.12912508216057</v>
      </c>
      <c r="V23" s="331">
        <v>22.957088277239709</v>
      </c>
      <c r="W23" s="331">
        <v>22.7315493337349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6.4620603669070125</v>
      </c>
      <c r="C24" s="263">
        <f t="shared" si="1"/>
        <v>6.3546901179397031</v>
      </c>
      <c r="D24" s="263">
        <f t="shared" si="1"/>
        <v>6.4762521710379577</v>
      </c>
      <c r="E24" s="263">
        <f t="shared" si="1"/>
        <v>6.7401467061419424</v>
      </c>
      <c r="F24" s="263">
        <f t="shared" si="1"/>
        <v>6.625073919396149</v>
      </c>
      <c r="G24" s="263">
        <f t="shared" si="1"/>
        <v>6.7126042114368705</v>
      </c>
      <c r="H24" s="263">
        <f t="shared" si="1"/>
        <v>6.8185036887244816</v>
      </c>
      <c r="I24" s="263">
        <f t="shared" si="1"/>
        <v>7.5034545925602529</v>
      </c>
      <c r="J24" s="263">
        <f t="shared" si="1"/>
        <v>7.833485474787711</v>
      </c>
      <c r="K24" s="263">
        <f t="shared" si="1"/>
        <v>8.4504391695156578</v>
      </c>
      <c r="L24" s="263">
        <f t="shared" si="1"/>
        <v>8.0456865290712738</v>
      </c>
      <c r="M24" s="263">
        <f t="shared" si="1"/>
        <v>6.4139843299747863</v>
      </c>
      <c r="N24" s="263">
        <f t="shared" si="1"/>
        <v>5.6017348664158311</v>
      </c>
      <c r="O24" s="263">
        <f t="shared" si="1"/>
        <v>5.892728186283013</v>
      </c>
      <c r="P24" s="263">
        <f t="shared" si="1"/>
        <v>6.340527394529202</v>
      </c>
      <c r="Q24" s="263">
        <f t="shared" si="1"/>
        <v>6.0181559064880954</v>
      </c>
      <c r="R24" s="263">
        <f t="shared" si="1"/>
        <v>5.4292534913560528</v>
      </c>
      <c r="S24" s="263">
        <f t="shared" si="1"/>
        <v>4.9784859264569379</v>
      </c>
      <c r="T24" s="263">
        <f t="shared" si="1"/>
        <v>5.5836566521240769</v>
      </c>
      <c r="U24" s="263">
        <f t="shared" si="1"/>
        <v>5.8408638116089282</v>
      </c>
      <c r="V24" s="263">
        <f t="shared" si="1"/>
        <v>5.4785680309483666</v>
      </c>
      <c r="W24" s="263">
        <f t="shared" si="1"/>
        <v>5.7845780081625886</v>
      </c>
      <c r="DA24" s="70"/>
    </row>
    <row r="25" spans="1:105" ht="12" customHeight="1" x14ac:dyDescent="0.25">
      <c r="A25" s="169" t="s">
        <v>2568</v>
      </c>
      <c r="B25" s="354">
        <v>3.147918435825753</v>
      </c>
      <c r="C25" s="354">
        <v>3.061157715450983</v>
      </c>
      <c r="D25" s="354">
        <v>3.1326226311352241</v>
      </c>
      <c r="E25" s="354">
        <v>3.2986344375314101</v>
      </c>
      <c r="F25" s="354">
        <v>3.1829921798800749</v>
      </c>
      <c r="G25" s="354">
        <v>3.3411850565347789</v>
      </c>
      <c r="H25" s="354">
        <v>3.3820816675181828</v>
      </c>
      <c r="I25" s="354">
        <v>3.8637466891247771</v>
      </c>
      <c r="J25" s="354">
        <v>3.864125109226757</v>
      </c>
      <c r="K25" s="354">
        <v>4.6421481817058634</v>
      </c>
      <c r="L25" s="354">
        <v>4.1734324542374832</v>
      </c>
      <c r="M25" s="354">
        <v>2.6460719463013889</v>
      </c>
      <c r="N25" s="354">
        <v>2.2392733395104529</v>
      </c>
      <c r="O25" s="354">
        <v>2.4852254387842692</v>
      </c>
      <c r="P25" s="354">
        <v>2.957697875663539</v>
      </c>
      <c r="Q25" s="354">
        <v>2.8924620302741251</v>
      </c>
      <c r="R25" s="354">
        <v>2.261523193418264</v>
      </c>
      <c r="S25" s="354">
        <v>1.701780175670357</v>
      </c>
      <c r="T25" s="354">
        <v>2.049721142888338</v>
      </c>
      <c r="U25" s="354">
        <v>2.317696960141733</v>
      </c>
      <c r="V25" s="354">
        <v>2.1578116077546192</v>
      </c>
      <c r="W25" s="354">
        <v>2.4267601282254638</v>
      </c>
      <c r="DA25" s="170" t="s">
        <v>2616</v>
      </c>
    </row>
    <row r="26" spans="1:105" ht="12" customHeight="1" x14ac:dyDescent="0.25">
      <c r="A26" s="61" t="s">
        <v>2570</v>
      </c>
      <c r="B26" s="265">
        <v>3.3141419310812599</v>
      </c>
      <c r="C26" s="265">
        <v>3.29353240248872</v>
      </c>
      <c r="D26" s="265">
        <v>3.343629539902734</v>
      </c>
      <c r="E26" s="265">
        <v>3.4415122686105328</v>
      </c>
      <c r="F26" s="265">
        <v>3.4420817395160741</v>
      </c>
      <c r="G26" s="265">
        <v>3.371419154902092</v>
      </c>
      <c r="H26" s="265">
        <v>3.4364220212062988</v>
      </c>
      <c r="I26" s="265">
        <v>3.6397079034354758</v>
      </c>
      <c r="J26" s="265">
        <v>3.969360365560954</v>
      </c>
      <c r="K26" s="265">
        <v>3.8082909878097948</v>
      </c>
      <c r="L26" s="265">
        <v>3.8722540748337901</v>
      </c>
      <c r="M26" s="265">
        <v>3.767912383673397</v>
      </c>
      <c r="N26" s="265">
        <v>3.3624615269053781</v>
      </c>
      <c r="O26" s="265">
        <v>3.4075027474987438</v>
      </c>
      <c r="P26" s="265">
        <v>3.382829518865663</v>
      </c>
      <c r="Q26" s="265">
        <v>3.1256938762139699</v>
      </c>
      <c r="R26" s="265">
        <v>3.1677302979377888</v>
      </c>
      <c r="S26" s="265">
        <v>3.2767057507865811</v>
      </c>
      <c r="T26" s="265">
        <v>3.533935509235739</v>
      </c>
      <c r="U26" s="265">
        <v>3.5231668514671952</v>
      </c>
      <c r="V26" s="265">
        <v>3.3207564231937479</v>
      </c>
      <c r="W26" s="265">
        <v>3.3578178799371252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30.345442543599727</v>
      </c>
      <c r="C27" s="263">
        <f t="shared" si="2"/>
        <v>29.870607353908582</v>
      </c>
      <c r="D27" s="263">
        <f t="shared" si="2"/>
        <v>30.282417781945846</v>
      </c>
      <c r="E27" s="263">
        <f t="shared" si="2"/>
        <v>31.173829552184035</v>
      </c>
      <c r="F27" s="263">
        <f t="shared" si="2"/>
        <v>31.194743307301572</v>
      </c>
      <c r="G27" s="263">
        <f t="shared" si="2"/>
        <v>30.523014470771216</v>
      </c>
      <c r="H27" s="263">
        <f t="shared" si="2"/>
        <v>31.104324856198954</v>
      </c>
      <c r="I27" s="263">
        <f t="shared" si="2"/>
        <v>34.501735974664733</v>
      </c>
      <c r="J27" s="263">
        <f t="shared" si="2"/>
        <v>37.609466910470019</v>
      </c>
      <c r="K27" s="263">
        <f t="shared" si="2"/>
        <v>36.182836274468997</v>
      </c>
      <c r="L27" s="263">
        <f t="shared" si="2"/>
        <v>36.854341883627484</v>
      </c>
      <c r="M27" s="263">
        <f t="shared" si="2"/>
        <v>35.920524739255264</v>
      </c>
      <c r="N27" s="263">
        <f t="shared" si="2"/>
        <v>32.259368302003615</v>
      </c>
      <c r="O27" s="263">
        <f t="shared" si="2"/>
        <v>32.558883804037521</v>
      </c>
      <c r="P27" s="263">
        <f t="shared" si="2"/>
        <v>32.396199733354422</v>
      </c>
      <c r="Q27" s="263">
        <f t="shared" si="2"/>
        <v>29.863574252370746</v>
      </c>
      <c r="R27" s="263">
        <f t="shared" si="2"/>
        <v>30.464002221053399</v>
      </c>
      <c r="S27" s="263">
        <f t="shared" si="2"/>
        <v>31.520889851660989</v>
      </c>
      <c r="T27" s="263">
        <f t="shared" si="2"/>
        <v>33.936375088265763</v>
      </c>
      <c r="U27" s="263">
        <f t="shared" si="2"/>
        <v>33.810853991651456</v>
      </c>
      <c r="V27" s="263">
        <f t="shared" si="2"/>
        <v>31.890806696853296</v>
      </c>
      <c r="W27" s="263">
        <f t="shared" si="2"/>
        <v>32.310800325166539</v>
      </c>
      <c r="DA27" s="70"/>
    </row>
    <row r="28" spans="1:105" ht="12" customHeight="1" x14ac:dyDescent="0.25">
      <c r="A28" s="169" t="s">
        <v>2573</v>
      </c>
      <c r="B28" s="353">
        <v>9.6815637666251355</v>
      </c>
      <c r="C28" s="353">
        <v>7.1827180626378802</v>
      </c>
      <c r="D28" s="353">
        <v>6.6188528651973373</v>
      </c>
      <c r="E28" s="353">
        <v>6.1631022859857936</v>
      </c>
      <c r="F28" s="353">
        <v>5.1288953234938912</v>
      </c>
      <c r="G28" s="353">
        <v>6.5894879798912083</v>
      </c>
      <c r="H28" s="353">
        <v>6.5063685992035722</v>
      </c>
      <c r="I28" s="353">
        <v>8.8481464712949656</v>
      </c>
      <c r="J28" s="353">
        <v>7.8064447030815751</v>
      </c>
      <c r="K28" s="353">
        <v>8.3651981430251965</v>
      </c>
      <c r="L28" s="353">
        <v>8.2947030215404283</v>
      </c>
      <c r="M28" s="353">
        <v>8.3006124361191471</v>
      </c>
      <c r="N28" s="353">
        <v>6.9712282535653349</v>
      </c>
      <c r="O28" s="353">
        <v>6.3956637252241428</v>
      </c>
      <c r="P28" s="353">
        <v>6.8454037752752424</v>
      </c>
      <c r="Q28" s="353">
        <v>6.3624767020988946</v>
      </c>
      <c r="R28" s="353">
        <v>6.4563675300386381</v>
      </c>
      <c r="S28" s="353">
        <v>5.251121810583756</v>
      </c>
      <c r="T28" s="353">
        <v>5.398755721854843</v>
      </c>
      <c r="U28" s="353">
        <v>5.4894763400262727</v>
      </c>
      <c r="V28" s="353">
        <v>3.780086357376085</v>
      </c>
      <c r="W28" s="353">
        <v>4.4762501205931891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2.1588182097096221E-2</v>
      </c>
      <c r="H29" s="232">
        <v>2.2552984046845501E-2</v>
      </c>
      <c r="I29" s="232">
        <v>3.6967332757388068E-2</v>
      </c>
      <c r="J29" s="232">
        <v>3.4660503838448847E-2</v>
      </c>
      <c r="K29" s="232">
        <v>3.7207818719554878E-2</v>
      </c>
      <c r="L29" s="232">
        <v>3.921120776444726E-2</v>
      </c>
      <c r="M29" s="232">
        <v>7.4205069313072261E-2</v>
      </c>
      <c r="N29" s="232">
        <v>3.8011491794608561E-2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6.1268020030182759</v>
      </c>
      <c r="C30" s="232">
        <v>3.8124217405407652</v>
      </c>
      <c r="D30" s="232">
        <v>3.4476620268404941</v>
      </c>
      <c r="E30" s="232">
        <v>3.537631577083129</v>
      </c>
      <c r="F30" s="232">
        <v>2.9630318210768181</v>
      </c>
      <c r="G30" s="232">
        <v>3.5439736559701021</v>
      </c>
      <c r="H30" s="232">
        <v>3.3837791732407272</v>
      </c>
      <c r="I30" s="232">
        <v>3.0945051202156639</v>
      </c>
      <c r="J30" s="232">
        <v>2.481140540883775</v>
      </c>
      <c r="K30" s="232">
        <v>3.4285330910172069</v>
      </c>
      <c r="L30" s="232">
        <v>2.0806927653702929</v>
      </c>
      <c r="M30" s="232">
        <v>1.9857772157109881</v>
      </c>
      <c r="N30" s="232">
        <v>1.912059878624754</v>
      </c>
      <c r="O30" s="232">
        <v>1.8415892357622079</v>
      </c>
      <c r="P30" s="232">
        <v>2.1579093849367612</v>
      </c>
      <c r="Q30" s="232">
        <v>1.908853888259243</v>
      </c>
      <c r="R30" s="232">
        <v>2.5790557920101431</v>
      </c>
      <c r="S30" s="232">
        <v>2.0797413711255528</v>
      </c>
      <c r="T30" s="232">
        <v>2.823369454173938</v>
      </c>
      <c r="U30" s="232">
        <v>3.0426117709969489</v>
      </c>
      <c r="V30" s="232">
        <v>1.829777472513018</v>
      </c>
      <c r="W30" s="232">
        <v>2.372816665198699</v>
      </c>
      <c r="DA30" s="71" t="s">
        <v>2620</v>
      </c>
    </row>
    <row r="31" spans="1:105" ht="12" customHeight="1" x14ac:dyDescent="0.25">
      <c r="A31" s="59" t="s">
        <v>160</v>
      </c>
      <c r="B31" s="232">
        <v>2.5498065472866158</v>
      </c>
      <c r="C31" s="232">
        <v>2.5320438067813829</v>
      </c>
      <c r="D31" s="232">
        <v>2.1447613016049041</v>
      </c>
      <c r="E31" s="232">
        <v>1.7675004492051809</v>
      </c>
      <c r="F31" s="232">
        <v>1.454679427620323</v>
      </c>
      <c r="G31" s="232">
        <v>2.122116380587606</v>
      </c>
      <c r="H31" s="232">
        <v>2.2962766406642041</v>
      </c>
      <c r="I31" s="232">
        <v>4.5447058442237704</v>
      </c>
      <c r="J31" s="232">
        <v>4.4962167009879437</v>
      </c>
      <c r="K31" s="232">
        <v>3.7169854368247899</v>
      </c>
      <c r="L31" s="232">
        <v>5.0569048497549867</v>
      </c>
      <c r="M31" s="232">
        <v>5.5042671153709088</v>
      </c>
      <c r="N31" s="232">
        <v>4.266165332388101</v>
      </c>
      <c r="O31" s="232">
        <v>3.8042693937416718</v>
      </c>
      <c r="P31" s="232">
        <v>3.8164974180516862</v>
      </c>
      <c r="Q31" s="232">
        <v>3.571456217120025</v>
      </c>
      <c r="R31" s="232">
        <v>3.612572624159029</v>
      </c>
      <c r="S31" s="232">
        <v>2.9712258742979558</v>
      </c>
      <c r="T31" s="232">
        <v>2.2030236492591748</v>
      </c>
      <c r="U31" s="232">
        <v>2.0446233186284291</v>
      </c>
      <c r="V31" s="232">
        <v>1.7112978195507169</v>
      </c>
      <c r="W31" s="232">
        <v>1.990491527040819</v>
      </c>
      <c r="DA31" s="71" t="s">
        <v>2621</v>
      </c>
    </row>
    <row r="32" spans="1:105" ht="12" customHeight="1" x14ac:dyDescent="0.25">
      <c r="A32" s="59" t="s">
        <v>70</v>
      </c>
      <c r="B32" s="232">
        <v>0.75551999946236781</v>
      </c>
      <c r="C32" s="232">
        <v>0.58494581699964832</v>
      </c>
      <c r="D32" s="232">
        <v>0.75394468217247701</v>
      </c>
      <c r="E32" s="232">
        <v>0.54278433340565502</v>
      </c>
      <c r="F32" s="232">
        <v>0.4194410550527008</v>
      </c>
      <c r="G32" s="232">
        <v>0.56188218462944284</v>
      </c>
      <c r="H32" s="232">
        <v>0.46248310936849862</v>
      </c>
      <c r="I32" s="232">
        <v>0.76659181518500774</v>
      </c>
      <c r="J32" s="232">
        <v>0.45207891845807802</v>
      </c>
      <c r="K32" s="232">
        <v>0.47770978317712592</v>
      </c>
      <c r="L32" s="232">
        <v>0.6571184305551967</v>
      </c>
      <c r="M32" s="232">
        <v>0.62740445503058007</v>
      </c>
      <c r="N32" s="232">
        <v>0.6721353721200124</v>
      </c>
      <c r="O32" s="232">
        <v>0.63601250374330753</v>
      </c>
      <c r="P32" s="232">
        <v>0.67076182206137414</v>
      </c>
      <c r="Q32" s="232">
        <v>0.65894916485498933</v>
      </c>
      <c r="R32" s="232">
        <v>0.16710796045711751</v>
      </c>
      <c r="S32" s="232">
        <v>0.16170610477174779</v>
      </c>
      <c r="T32" s="232">
        <v>0.31360668324600788</v>
      </c>
      <c r="U32" s="232">
        <v>0.31542872235212421</v>
      </c>
      <c r="V32" s="232">
        <v>0.15807837998082161</v>
      </c>
      <c r="W32" s="232">
        <v>0</v>
      </c>
      <c r="DA32" s="71" t="s">
        <v>2622</v>
      </c>
    </row>
    <row r="33" spans="1:105" ht="12" customHeight="1" x14ac:dyDescent="0.25">
      <c r="A33" s="59" t="s">
        <v>162</v>
      </c>
      <c r="B33" s="232">
        <v>0.24943521685787581</v>
      </c>
      <c r="C33" s="232">
        <v>0.2533066983160831</v>
      </c>
      <c r="D33" s="232">
        <v>0.27248485457946209</v>
      </c>
      <c r="E33" s="232">
        <v>0.3151859262918274</v>
      </c>
      <c r="F33" s="232">
        <v>0.29174301974404898</v>
      </c>
      <c r="G33" s="232">
        <v>0.33992757660696049</v>
      </c>
      <c r="H33" s="232">
        <v>0.34127669188329662</v>
      </c>
      <c r="I33" s="232">
        <v>0.4053763589131365</v>
      </c>
      <c r="J33" s="232">
        <v>0.34234803891332988</v>
      </c>
      <c r="K33" s="232">
        <v>0.70476201328651877</v>
      </c>
      <c r="L33" s="232">
        <v>0.46077576809550408</v>
      </c>
      <c r="M33" s="232">
        <v>0.10895858069359771</v>
      </c>
      <c r="N33" s="232">
        <v>8.2856178637859698E-2</v>
      </c>
      <c r="O33" s="232">
        <v>0.113792591976955</v>
      </c>
      <c r="P33" s="232">
        <v>0.2002351502254206</v>
      </c>
      <c r="Q33" s="232">
        <v>0.22321743186463799</v>
      </c>
      <c r="R33" s="232">
        <v>9.7631153412349E-2</v>
      </c>
      <c r="S33" s="232">
        <v>3.8448460388499903E-2</v>
      </c>
      <c r="T33" s="232">
        <v>5.8755935175721703E-2</v>
      </c>
      <c r="U33" s="232">
        <v>8.6812528048769141E-2</v>
      </c>
      <c r="V33" s="232">
        <v>8.093268533152867E-2</v>
      </c>
      <c r="W33" s="232">
        <v>0.1129419283536727</v>
      </c>
      <c r="DA33" s="71" t="s">
        <v>2623</v>
      </c>
    </row>
    <row r="34" spans="1:105" ht="12" customHeight="1" x14ac:dyDescent="0.25">
      <c r="A34" s="60" t="s">
        <v>2580</v>
      </c>
      <c r="B34" s="331">
        <v>20.663878776974592</v>
      </c>
      <c r="C34" s="331">
        <v>22.6878892912707</v>
      </c>
      <c r="D34" s="331">
        <v>23.663564916748509</v>
      </c>
      <c r="E34" s="331">
        <v>25.010727266198241</v>
      </c>
      <c r="F34" s="331">
        <v>26.065847983807679</v>
      </c>
      <c r="G34" s="331">
        <v>23.933526490880009</v>
      </c>
      <c r="H34" s="331">
        <v>24.597956256995381</v>
      </c>
      <c r="I34" s="331">
        <v>25.653589503369769</v>
      </c>
      <c r="J34" s="331">
        <v>29.803022207388441</v>
      </c>
      <c r="K34" s="331">
        <v>27.8176381314438</v>
      </c>
      <c r="L34" s="331">
        <v>28.559638862087059</v>
      </c>
      <c r="M34" s="331">
        <v>27.619912303136118</v>
      </c>
      <c r="N34" s="331">
        <v>25.288140048438279</v>
      </c>
      <c r="O34" s="331">
        <v>26.163220078813382</v>
      </c>
      <c r="P34" s="331">
        <v>25.550795958079181</v>
      </c>
      <c r="Q34" s="331">
        <v>23.501097550271851</v>
      </c>
      <c r="R34" s="331">
        <v>24.007634691014761</v>
      </c>
      <c r="S34" s="331">
        <v>26.269768041077231</v>
      </c>
      <c r="T34" s="331">
        <v>28.537619366410919</v>
      </c>
      <c r="U34" s="331">
        <v>28.321377651625181</v>
      </c>
      <c r="V34" s="331">
        <v>28.110720339477211</v>
      </c>
      <c r="W34" s="331">
        <v>27.83455020457335</v>
      </c>
      <c r="DA34" s="72" t="s">
        <v>2624</v>
      </c>
    </row>
    <row r="35" spans="1:105" ht="12" customHeight="1" x14ac:dyDescent="0.25">
      <c r="A35" s="39" t="s">
        <v>2582</v>
      </c>
      <c r="B35" s="230">
        <v>22.663675038871421</v>
      </c>
      <c r="C35" s="230">
        <v>20.544492227049581</v>
      </c>
      <c r="D35" s="230">
        <v>20.244229022784008</v>
      </c>
      <c r="E35" s="230">
        <v>20.272569206650211</v>
      </c>
      <c r="F35" s="230">
        <v>19.254235242114369</v>
      </c>
      <c r="G35" s="230">
        <v>20.31087928674339</v>
      </c>
      <c r="H35" s="230">
        <v>20.523294983409201</v>
      </c>
      <c r="I35" s="230">
        <v>53.801583487517512</v>
      </c>
      <c r="J35" s="230">
        <v>58.138230376874503</v>
      </c>
      <c r="K35" s="230">
        <v>63.835487479461037</v>
      </c>
      <c r="L35" s="230">
        <v>71.919734739613659</v>
      </c>
      <c r="M35" s="230">
        <v>61.133540821357002</v>
      </c>
      <c r="N35" s="230">
        <v>68.11964173035237</v>
      </c>
      <c r="O35" s="230">
        <v>60.802257762371291</v>
      </c>
      <c r="P35" s="230">
        <v>71.752827115604461</v>
      </c>
      <c r="Q35" s="230">
        <v>62.05001883826359</v>
      </c>
      <c r="R35" s="230">
        <v>66.496273194109591</v>
      </c>
      <c r="S35" s="230">
        <v>62.609582345200828</v>
      </c>
      <c r="T35" s="230">
        <v>61.804802898716893</v>
      </c>
      <c r="U35" s="230">
        <v>62.394667595600133</v>
      </c>
      <c r="V35" s="230">
        <v>60.227055747907833</v>
      </c>
      <c r="W35" s="230">
        <v>72.905009108202336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6.5355819768424986E-2</v>
      </c>
      <c r="H36" s="231">
        <v>6.986534548584819E-2</v>
      </c>
      <c r="I36" s="231">
        <v>3.0385820538868371E-2</v>
      </c>
      <c r="J36" s="231">
        <v>3.0092202606724849E-2</v>
      </c>
      <c r="K36" s="231">
        <v>2.5301967201754368E-2</v>
      </c>
      <c r="L36" s="231">
        <v>2.2666284452443751E-2</v>
      </c>
      <c r="M36" s="231">
        <v>5.4305535828419793E-2</v>
      </c>
      <c r="N36" s="231">
        <v>1.9450846413164691E-2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14.09264274085737</v>
      </c>
      <c r="C38" s="231">
        <v>10.79645105616682</v>
      </c>
      <c r="D38" s="231">
        <v>10.416586203052701</v>
      </c>
      <c r="E38" s="231">
        <v>11.528887882636459</v>
      </c>
      <c r="F38" s="231">
        <v>11.032231412031599</v>
      </c>
      <c r="G38" s="231">
        <v>10.835928368229769</v>
      </c>
      <c r="H38" s="231">
        <v>10.586862147326929</v>
      </c>
      <c r="I38" s="231">
        <v>2.5689254670764781</v>
      </c>
      <c r="J38" s="231">
        <v>2.1755943259003079</v>
      </c>
      <c r="K38" s="231">
        <v>2.3547015523077679</v>
      </c>
      <c r="L38" s="231">
        <v>1.214746116007132</v>
      </c>
      <c r="M38" s="231">
        <v>1.467737864664733</v>
      </c>
      <c r="N38" s="231">
        <v>0.98817195878978259</v>
      </c>
      <c r="O38" s="231">
        <v>1.1891775094921451</v>
      </c>
      <c r="P38" s="231">
        <v>1.023575125976296</v>
      </c>
      <c r="Q38" s="231">
        <v>1.0098875815603929</v>
      </c>
      <c r="R38" s="231">
        <v>1.25609473895574</v>
      </c>
      <c r="S38" s="231">
        <v>1.2319273145732641</v>
      </c>
      <c r="T38" s="231">
        <v>1.9600041901757981</v>
      </c>
      <c r="U38" s="231">
        <v>2.0531569911515839</v>
      </c>
      <c r="V38" s="231">
        <v>1.2206610614526361</v>
      </c>
      <c r="W38" s="231">
        <v>1.1282827089027361</v>
      </c>
      <c r="DA38" s="73" t="s">
        <v>2628</v>
      </c>
    </row>
    <row r="39" spans="1:105" ht="12" customHeight="1" x14ac:dyDescent="0.25">
      <c r="A39" s="64" t="s">
        <v>160</v>
      </c>
      <c r="B39" s="231">
        <v>5.9765036866110952</v>
      </c>
      <c r="C39" s="231">
        <v>7.3068915416085414</v>
      </c>
      <c r="D39" s="231">
        <v>6.6033003995847093</v>
      </c>
      <c r="E39" s="231">
        <v>5.8696973619776918</v>
      </c>
      <c r="F39" s="231">
        <v>5.5191946066194442</v>
      </c>
      <c r="G39" s="231">
        <v>6.6118988538554477</v>
      </c>
      <c r="H39" s="231">
        <v>7.3210068974903768</v>
      </c>
      <c r="I39" s="231">
        <v>3.844567058016473</v>
      </c>
      <c r="J39" s="231">
        <v>4.0174931968071066</v>
      </c>
      <c r="K39" s="231">
        <v>2.6013557426159979</v>
      </c>
      <c r="L39" s="231">
        <v>3.0084562981202652</v>
      </c>
      <c r="M39" s="231">
        <v>4.1457092397645123</v>
      </c>
      <c r="N39" s="231">
        <v>2.246725851629459</v>
      </c>
      <c r="O39" s="231">
        <v>2.5032633761984462</v>
      </c>
      <c r="P39" s="231">
        <v>1.844730191664341</v>
      </c>
      <c r="Q39" s="231">
        <v>1.925426914782798</v>
      </c>
      <c r="R39" s="231">
        <v>1.792914621698126</v>
      </c>
      <c r="S39" s="231">
        <v>1.793464501427942</v>
      </c>
      <c r="T39" s="231">
        <v>1.5584390088450679</v>
      </c>
      <c r="U39" s="231">
        <v>1.405951339212929</v>
      </c>
      <c r="V39" s="231">
        <v>1.163332268273904</v>
      </c>
      <c r="W39" s="231">
        <v>0.96448492727418689</v>
      </c>
      <c r="DA39" s="73" t="s">
        <v>2629</v>
      </c>
    </row>
    <row r="40" spans="1:105" ht="12" customHeight="1" x14ac:dyDescent="0.25">
      <c r="A40" s="64" t="s">
        <v>70</v>
      </c>
      <c r="B40" s="231">
        <v>1.716814270799552</v>
      </c>
      <c r="C40" s="231">
        <v>1.636494218437917</v>
      </c>
      <c r="D40" s="231">
        <v>2.2503960762474842</v>
      </c>
      <c r="E40" s="231">
        <v>1.7475148330503401</v>
      </c>
      <c r="F40" s="231">
        <v>1.5428252482251059</v>
      </c>
      <c r="G40" s="231">
        <v>1.6972259200452491</v>
      </c>
      <c r="H40" s="231">
        <v>1.4294858939855819</v>
      </c>
      <c r="I40" s="231">
        <v>0.62869966568958147</v>
      </c>
      <c r="J40" s="231">
        <v>0.39161521860733223</v>
      </c>
      <c r="K40" s="231">
        <v>0.3241234201375443</v>
      </c>
      <c r="L40" s="231">
        <v>0.37900065726859128</v>
      </c>
      <c r="M40" s="231">
        <v>0.45812535226576001</v>
      </c>
      <c r="N40" s="231">
        <v>0.34316780861377472</v>
      </c>
      <c r="O40" s="231">
        <v>0.40573112556769642</v>
      </c>
      <c r="P40" s="231">
        <v>0.31432115258759769</v>
      </c>
      <c r="Q40" s="231">
        <v>0.3444062385285902</v>
      </c>
      <c r="R40" s="231">
        <v>8.040398075622042E-2</v>
      </c>
      <c r="S40" s="231">
        <v>9.462827475765595E-2</v>
      </c>
      <c r="T40" s="231">
        <v>0.21507669300308269</v>
      </c>
      <c r="U40" s="231">
        <v>0.2102788565861802</v>
      </c>
      <c r="V40" s="231">
        <v>0.104180885377143</v>
      </c>
      <c r="W40" s="231">
        <v>0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2631</v>
      </c>
    </row>
    <row r="42" spans="1:105" ht="12" customHeight="1" x14ac:dyDescent="0.25">
      <c r="A42" s="64" t="s">
        <v>162</v>
      </c>
      <c r="B42" s="231">
        <v>0.57236329372186412</v>
      </c>
      <c r="C42" s="231">
        <v>0.71561949736108466</v>
      </c>
      <c r="D42" s="231">
        <v>0.82129372064145911</v>
      </c>
      <c r="E42" s="231">
        <v>1.02470071348016</v>
      </c>
      <c r="F42" s="231">
        <v>1.083634763425269</v>
      </c>
      <c r="G42" s="231">
        <v>1.0368536150619101</v>
      </c>
      <c r="H42" s="231">
        <v>1.0651904913677701</v>
      </c>
      <c r="I42" s="231">
        <v>0.33571761073040479</v>
      </c>
      <c r="J42" s="231">
        <v>0.29946757405900909</v>
      </c>
      <c r="K42" s="231">
        <v>0.48286465821015839</v>
      </c>
      <c r="L42" s="231">
        <v>0.26836297723495128</v>
      </c>
      <c r="M42" s="231">
        <v>8.0340553581101704E-2</v>
      </c>
      <c r="N42" s="231">
        <v>4.271804258095601E-2</v>
      </c>
      <c r="O42" s="231">
        <v>7.3303264603255841E-2</v>
      </c>
      <c r="P42" s="231">
        <v>9.4750660304730741E-2</v>
      </c>
      <c r="Q42" s="231">
        <v>0.1178104621444814</v>
      </c>
      <c r="R42" s="231">
        <v>4.7435718925503592E-2</v>
      </c>
      <c r="S42" s="231">
        <v>2.2720093531150079E-2</v>
      </c>
      <c r="T42" s="231">
        <v>4.0690819694965491E-2</v>
      </c>
      <c r="U42" s="231">
        <v>5.8440433405929082E-2</v>
      </c>
      <c r="V42" s="231">
        <v>5.3861218295024708E-2</v>
      </c>
      <c r="W42" s="231">
        <v>5.3575268315993789E-2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0.30535104688154019</v>
      </c>
      <c r="C44" s="231">
        <v>8.9035913475217887E-2</v>
      </c>
      <c r="D44" s="231">
        <v>0.15265262325766291</v>
      </c>
      <c r="E44" s="231">
        <v>0.10176841550555241</v>
      </c>
      <c r="F44" s="231">
        <v>7.6349211812951831E-2</v>
      </c>
      <c r="G44" s="231">
        <v>6.3616709782587183E-2</v>
      </c>
      <c r="H44" s="231">
        <v>5.0884207752686178E-2</v>
      </c>
      <c r="I44" s="231">
        <v>3.815170572226409E-2</v>
      </c>
      <c r="J44" s="231">
        <v>2.5465004059543161E-2</v>
      </c>
      <c r="K44" s="231">
        <v>2.5465004059537211E-2</v>
      </c>
      <c r="L44" s="231">
        <v>3.8151705722293691E-2</v>
      </c>
      <c r="M44" s="231">
        <v>6.3616709781527142E-2</v>
      </c>
      <c r="N44" s="231">
        <v>7.6349211811669412E-2</v>
      </c>
      <c r="O44" s="231">
        <v>0.22900183506768429</v>
      </c>
      <c r="P44" s="231">
        <v>0.29261854484934591</v>
      </c>
      <c r="Q44" s="231">
        <v>0.25446683912620272</v>
      </c>
      <c r="R44" s="231">
        <v>0.24173433709741621</v>
      </c>
      <c r="S44" s="231">
        <v>0.61065629339138339</v>
      </c>
      <c r="T44" s="231">
        <v>0.59796959172673825</v>
      </c>
      <c r="U44" s="231">
        <v>0.66154050114118756</v>
      </c>
      <c r="V44" s="231">
        <v>1.005089054109124</v>
      </c>
      <c r="W44" s="231">
        <v>1.2340908891786471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46.355136159743452</v>
      </c>
      <c r="J45" s="231">
        <v>51.198502854834473</v>
      </c>
      <c r="K45" s="231">
        <v>58.02167513492828</v>
      </c>
      <c r="L45" s="231">
        <v>66.988350700807985</v>
      </c>
      <c r="M45" s="231">
        <v>54.863705565470937</v>
      </c>
      <c r="N45" s="231">
        <v>64.403058010513561</v>
      </c>
      <c r="O45" s="231">
        <v>56.40178065144206</v>
      </c>
      <c r="P45" s="231">
        <v>68.182831440222145</v>
      </c>
      <c r="Q45" s="231">
        <v>58.398020802121117</v>
      </c>
      <c r="R45" s="231">
        <v>63.077689796676587</v>
      </c>
      <c r="S45" s="231">
        <v>58.856185867519443</v>
      </c>
      <c r="T45" s="231">
        <v>57.432622595271233</v>
      </c>
      <c r="U45" s="231">
        <v>58.005299474102323</v>
      </c>
      <c r="V45" s="231">
        <v>56.679931260399997</v>
      </c>
      <c r="W45" s="231">
        <v>69.524575314530779</v>
      </c>
      <c r="DA45" s="73" t="s">
        <v>2635</v>
      </c>
    </row>
    <row r="46" spans="1:105" ht="12" customHeight="1" x14ac:dyDescent="0.25">
      <c r="A46" s="39" t="s">
        <v>2594</v>
      </c>
      <c r="B46" s="230">
        <v>18.03854996067853</v>
      </c>
      <c r="C46" s="230">
        <v>17.92637431494169</v>
      </c>
      <c r="D46" s="230">
        <v>18.19904812762746</v>
      </c>
      <c r="E46" s="230">
        <v>18.731814233847629</v>
      </c>
      <c r="F46" s="230">
        <v>18.734913808215399</v>
      </c>
      <c r="G46" s="230">
        <v>18.350304280495472</v>
      </c>
      <c r="H46" s="230">
        <v>18.7041085157393</v>
      </c>
      <c r="I46" s="230">
        <v>19.81057366392783</v>
      </c>
      <c r="J46" s="230">
        <v>21.604839730792101</v>
      </c>
      <c r="K46" s="230">
        <v>20.7281548820078</v>
      </c>
      <c r="L46" s="230">
        <v>21.07629970046014</v>
      </c>
      <c r="M46" s="230">
        <v>20.5083780941684</v>
      </c>
      <c r="N46" s="230">
        <v>18.301548788573861</v>
      </c>
      <c r="O46" s="230">
        <v>18.5467037411556</v>
      </c>
      <c r="P46" s="230">
        <v>18.412409774076199</v>
      </c>
      <c r="Q46" s="230">
        <v>17.012845653679442</v>
      </c>
      <c r="R46" s="230">
        <v>17.241645780288948</v>
      </c>
      <c r="S46" s="230">
        <v>17.83478849764359</v>
      </c>
      <c r="T46" s="230">
        <v>19.234864881108731</v>
      </c>
      <c r="U46" s="230">
        <v>19.176252131502089</v>
      </c>
      <c r="V46" s="230">
        <v>18.074551993457099</v>
      </c>
      <c r="W46" s="230">
        <v>18.276273872900809</v>
      </c>
      <c r="DA46" s="92" t="s">
        <v>2636</v>
      </c>
    </row>
    <row r="47" spans="1:105" ht="12" customHeight="1" x14ac:dyDescent="0.25">
      <c r="A47" s="39" t="s">
        <v>2596</v>
      </c>
      <c r="B47" s="230">
        <v>11.297916079938201</v>
      </c>
      <c r="C47" s="230">
        <v>11.227658158181169</v>
      </c>
      <c r="D47" s="230">
        <v>11.39843939390332</v>
      </c>
      <c r="E47" s="230">
        <v>11.732121800273671</v>
      </c>
      <c r="F47" s="230">
        <v>11.73406312766234</v>
      </c>
      <c r="G47" s="230">
        <v>11.493174243733391</v>
      </c>
      <c r="H47" s="230">
        <v>11.714769137293301</v>
      </c>
      <c r="I47" s="230">
        <v>12.407771092376169</v>
      </c>
      <c r="J47" s="230">
        <v>13.53155695613475</v>
      </c>
      <c r="K47" s="230">
        <v>12.982471144264659</v>
      </c>
      <c r="L47" s="230">
        <v>13.20052142830156</v>
      </c>
      <c r="M47" s="230">
        <v>12.844820406775201</v>
      </c>
      <c r="N47" s="230">
        <v>11.462637673035241</v>
      </c>
      <c r="O47" s="230">
        <v>11.616183278801071</v>
      </c>
      <c r="P47" s="230">
        <v>11.53207219595836</v>
      </c>
      <c r="Q47" s="230">
        <v>10.655496306255291</v>
      </c>
      <c r="R47" s="230">
        <v>10.79879854702012</v>
      </c>
      <c r="S47" s="230">
        <v>11.1702960708625</v>
      </c>
      <c r="T47" s="230">
        <v>12.04719280149625</v>
      </c>
      <c r="U47" s="230">
        <v>12.010482426897751</v>
      </c>
      <c r="V47" s="230">
        <v>11.320464895997469</v>
      </c>
      <c r="W47" s="230">
        <v>11.44680747178159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0.99999999999999967</v>
      </c>
      <c r="E51" s="234">
        <f t="shared" si="3"/>
        <v>1</v>
      </c>
      <c r="F51" s="234">
        <f t="shared" si="3"/>
        <v>0.99999999999999978</v>
      </c>
      <c r="G51" s="234">
        <f t="shared" si="3"/>
        <v>1</v>
      </c>
      <c r="H51" s="234">
        <f t="shared" si="3"/>
        <v>1.0000000000000002</v>
      </c>
      <c r="I51" s="234">
        <f t="shared" si="3"/>
        <v>0.99999999999999978</v>
      </c>
      <c r="J51" s="234">
        <f t="shared" si="3"/>
        <v>0.99999999999999978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0.99999999999999967</v>
      </c>
      <c r="R51" s="234">
        <f t="shared" si="3"/>
        <v>0.99999999999999978</v>
      </c>
      <c r="S51" s="234">
        <f t="shared" si="3"/>
        <v>0.99999999999999978</v>
      </c>
      <c r="T51" s="234">
        <f t="shared" si="3"/>
        <v>1.0000000000000004</v>
      </c>
      <c r="U51" s="234">
        <f t="shared" si="3"/>
        <v>1.0000000000000004</v>
      </c>
      <c r="V51" s="234">
        <f t="shared" si="3"/>
        <v>0.99999999999999978</v>
      </c>
      <c r="W51" s="234">
        <f t="shared" si="3"/>
        <v>0.99999999999999989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2.1731380558151454E-2</v>
      </c>
      <c r="C52" s="235">
        <f t="shared" si="4"/>
        <v>2.2168733419377036E-2</v>
      </c>
      <c r="D52" s="235">
        <f t="shared" si="4"/>
        <v>2.2279658481151286E-2</v>
      </c>
      <c r="E52" s="235">
        <f t="shared" si="4"/>
        <v>2.2357539596092137E-2</v>
      </c>
      <c r="F52" s="235">
        <f t="shared" si="4"/>
        <v>2.254281541475971E-2</v>
      </c>
      <c r="G52" s="235">
        <f t="shared" si="4"/>
        <v>2.2270590889845798E-2</v>
      </c>
      <c r="H52" s="235">
        <f t="shared" si="4"/>
        <v>2.2308331341165537E-2</v>
      </c>
      <c r="I52" s="235">
        <f t="shared" si="4"/>
        <v>1.7860054712627967E-2</v>
      </c>
      <c r="J52" s="235">
        <f t="shared" si="4"/>
        <v>1.7944610255249252E-2</v>
      </c>
      <c r="K52" s="235">
        <f t="shared" si="4"/>
        <v>1.7093393415545628E-2</v>
      </c>
      <c r="L52" s="235">
        <f t="shared" si="4"/>
        <v>1.6538972191505734E-2</v>
      </c>
      <c r="M52" s="235">
        <f t="shared" si="4"/>
        <v>1.7432788396715825E-2</v>
      </c>
      <c r="N52" s="235">
        <f t="shared" si="4"/>
        <v>1.6101326315853669E-2</v>
      </c>
      <c r="O52" s="235">
        <f t="shared" si="4"/>
        <v>1.68601538515224E-2</v>
      </c>
      <c r="P52" s="235">
        <f t="shared" si="4"/>
        <v>1.5772111884080196E-2</v>
      </c>
      <c r="Q52" s="235">
        <f t="shared" si="4"/>
        <v>1.6169317989122411E-2</v>
      </c>
      <c r="R52" s="235">
        <f t="shared" si="4"/>
        <v>1.5859141817905674E-2</v>
      </c>
      <c r="S52" s="235">
        <f t="shared" si="4"/>
        <v>1.6481881721525538E-2</v>
      </c>
      <c r="T52" s="235">
        <f t="shared" si="4"/>
        <v>1.699394476284518E-2</v>
      </c>
      <c r="U52" s="235">
        <f t="shared" si="4"/>
        <v>1.6899346357604515E-2</v>
      </c>
      <c r="V52" s="235">
        <f t="shared" si="4"/>
        <v>1.6758202966427795E-2</v>
      </c>
      <c r="W52" s="235">
        <f t="shared" si="4"/>
        <v>1.5646036995333512E-2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7.6741558635190195E-3</v>
      </c>
      <c r="C53" s="235">
        <f t="shared" si="5"/>
        <v>7.8286013675872013E-3</v>
      </c>
      <c r="D53" s="235">
        <f t="shared" si="5"/>
        <v>7.8677731179022832E-3</v>
      </c>
      <c r="E53" s="235">
        <f t="shared" si="5"/>
        <v>7.8952758259461346E-3</v>
      </c>
      <c r="F53" s="235">
        <f t="shared" si="5"/>
        <v>7.9607035840396165E-3</v>
      </c>
      <c r="G53" s="235">
        <f t="shared" si="5"/>
        <v>7.864571015357584E-3</v>
      </c>
      <c r="H53" s="235">
        <f t="shared" si="5"/>
        <v>7.8778985674204764E-3</v>
      </c>
      <c r="I53" s="235">
        <f t="shared" si="5"/>
        <v>6.3070472319473846E-3</v>
      </c>
      <c r="J53" s="235">
        <f t="shared" si="5"/>
        <v>6.3369069277667009E-3</v>
      </c>
      <c r="K53" s="235">
        <f t="shared" si="5"/>
        <v>6.0363107146518607E-3</v>
      </c>
      <c r="L53" s="235">
        <f t="shared" si="5"/>
        <v>5.8405240329939831E-3</v>
      </c>
      <c r="M53" s="235">
        <f t="shared" si="5"/>
        <v>6.1561636608476423E-3</v>
      </c>
      <c r="N53" s="235">
        <f t="shared" si="5"/>
        <v>5.6859750546723771E-3</v>
      </c>
      <c r="O53" s="235">
        <f t="shared" si="5"/>
        <v>5.9539451804850934E-3</v>
      </c>
      <c r="P53" s="235">
        <f t="shared" si="5"/>
        <v>5.5697172377707363E-3</v>
      </c>
      <c r="Q53" s="235">
        <f t="shared" si="5"/>
        <v>5.7099854343484208E-3</v>
      </c>
      <c r="R53" s="235">
        <f t="shared" si="5"/>
        <v>5.6004507328278616E-3</v>
      </c>
      <c r="S53" s="235">
        <f t="shared" si="5"/>
        <v>5.8203632722094913E-3</v>
      </c>
      <c r="T53" s="235">
        <f t="shared" si="5"/>
        <v>6.0011917097088485E-3</v>
      </c>
      <c r="U53" s="235">
        <f t="shared" si="5"/>
        <v>5.9677855068992949E-3</v>
      </c>
      <c r="V53" s="235">
        <f t="shared" si="5"/>
        <v>5.9179425445482717E-3</v>
      </c>
      <c r="W53" s="235">
        <f t="shared" si="5"/>
        <v>5.5251955220827296E-3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5.0798226162366449E-2</v>
      </c>
      <c r="C54" s="235">
        <f t="shared" si="6"/>
        <v>5.1820561098605077E-2</v>
      </c>
      <c r="D54" s="235">
        <f t="shared" si="6"/>
        <v>5.2079854168366795E-2</v>
      </c>
      <c r="E54" s="235">
        <f t="shared" si="6"/>
        <v>5.2261905303128159E-2</v>
      </c>
      <c r="F54" s="235">
        <f t="shared" si="6"/>
        <v>5.2694997113098892E-2</v>
      </c>
      <c r="G54" s="235">
        <f t="shared" si="6"/>
        <v>5.2058658204647328E-2</v>
      </c>
      <c r="H54" s="235">
        <f t="shared" si="6"/>
        <v>5.2146878461822407E-2</v>
      </c>
      <c r="I54" s="235">
        <f t="shared" si="6"/>
        <v>4.17488017448574E-2</v>
      </c>
      <c r="J54" s="235">
        <f t="shared" si="6"/>
        <v>4.1946454699572568E-2</v>
      </c>
      <c r="K54" s="235">
        <f t="shared" si="6"/>
        <v>3.9956691305536363E-2</v>
      </c>
      <c r="L54" s="235">
        <f t="shared" si="6"/>
        <v>3.8660703015577939E-2</v>
      </c>
      <c r="M54" s="235">
        <f t="shared" si="6"/>
        <v>4.0750044630039665E-2</v>
      </c>
      <c r="N54" s="235">
        <f t="shared" si="6"/>
        <v>3.7637683142960517E-2</v>
      </c>
      <c r="O54" s="235">
        <f t="shared" si="6"/>
        <v>3.9411481759757207E-2</v>
      </c>
      <c r="P54" s="235">
        <f t="shared" si="6"/>
        <v>3.6868127379285361E-2</v>
      </c>
      <c r="Q54" s="235">
        <f t="shared" si="6"/>
        <v>3.7796617196258292E-2</v>
      </c>
      <c r="R54" s="235">
        <f t="shared" si="6"/>
        <v>3.7071564351434105E-2</v>
      </c>
      <c r="S54" s="235">
        <f t="shared" si="6"/>
        <v>3.8527251088857989E-2</v>
      </c>
      <c r="T54" s="235">
        <f t="shared" si="6"/>
        <v>3.972422493562941E-2</v>
      </c>
      <c r="U54" s="235">
        <f t="shared" si="6"/>
        <v>3.9503096270050379E-2</v>
      </c>
      <c r="V54" s="235">
        <f t="shared" si="6"/>
        <v>3.9173166292194965E-2</v>
      </c>
      <c r="W54" s="235">
        <f t="shared" si="6"/>
        <v>3.6573420805314519E-2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2.2278530921448575E-2</v>
      </c>
      <c r="C55" s="235">
        <f t="shared" si="7"/>
        <v>2.272689540599317E-2</v>
      </c>
      <c r="D55" s="235">
        <f t="shared" si="7"/>
        <v>2.284061332704693E-2</v>
      </c>
      <c r="E55" s="235">
        <f t="shared" si="7"/>
        <v>2.2920455324326572E-2</v>
      </c>
      <c r="F55" s="235">
        <f t="shared" si="7"/>
        <v>2.311039599763709E-2</v>
      </c>
      <c r="G55" s="235">
        <f t="shared" si="7"/>
        <v>2.2831317432902436E-2</v>
      </c>
      <c r="H55" s="235">
        <f t="shared" si="7"/>
        <v>2.2870008109247934E-2</v>
      </c>
      <c r="I55" s="235">
        <f t="shared" si="7"/>
        <v>1.8309733250002579E-2</v>
      </c>
      <c r="J55" s="235">
        <f t="shared" si="7"/>
        <v>1.8396417722985215E-2</v>
      </c>
      <c r="K55" s="235">
        <f t="shared" si="7"/>
        <v>1.7523769037208002E-2</v>
      </c>
      <c r="L55" s="235">
        <f t="shared" si="7"/>
        <v>1.6955388655196482E-2</v>
      </c>
      <c r="M55" s="235">
        <f t="shared" si="7"/>
        <v>1.7871709268724893E-2</v>
      </c>
      <c r="N55" s="235">
        <f t="shared" si="7"/>
        <v>1.6506723778739667E-2</v>
      </c>
      <c r="O55" s="235">
        <f t="shared" si="7"/>
        <v>1.7284656992517983E-2</v>
      </c>
      <c r="P55" s="235">
        <f t="shared" si="7"/>
        <v>1.6169220421397675E-2</v>
      </c>
      <c r="Q55" s="235">
        <f t="shared" si="7"/>
        <v>1.6576427339048013E-2</v>
      </c>
      <c r="R55" s="235">
        <f t="shared" si="7"/>
        <v>1.6258441585540215E-2</v>
      </c>
      <c r="S55" s="235">
        <f t="shared" si="7"/>
        <v>1.6896860767501066E-2</v>
      </c>
      <c r="T55" s="235">
        <f t="shared" si="7"/>
        <v>1.7421816477021852E-2</v>
      </c>
      <c r="U55" s="235">
        <f t="shared" si="7"/>
        <v>1.7324836283304546E-2</v>
      </c>
      <c r="V55" s="235">
        <f t="shared" si="7"/>
        <v>1.7180139198999477E-2</v>
      </c>
      <c r="W55" s="235">
        <f t="shared" si="7"/>
        <v>1.6039971232656765E-2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3.9430472384483946E-2</v>
      </c>
      <c r="C56" s="235">
        <f t="shared" si="8"/>
        <v>3.9990732906963318E-2</v>
      </c>
      <c r="D56" s="235">
        <f t="shared" si="8"/>
        <v>4.0293199950638854E-2</v>
      </c>
      <c r="E56" s="235">
        <f t="shared" si="8"/>
        <v>4.0538880999981652E-2</v>
      </c>
      <c r="F56" s="235">
        <f t="shared" si="8"/>
        <v>4.0957271169613972E-2</v>
      </c>
      <c r="G56" s="235">
        <f t="shared" si="8"/>
        <v>4.0221232560143115E-2</v>
      </c>
      <c r="H56" s="235">
        <f t="shared" si="8"/>
        <v>4.0208522190785891E-2</v>
      </c>
      <c r="I56" s="235">
        <f t="shared" si="8"/>
        <v>3.2739972643599319E-2</v>
      </c>
      <c r="J56" s="235">
        <f t="shared" si="8"/>
        <v>3.2936102619468097E-2</v>
      </c>
      <c r="K56" s="235">
        <f t="shared" si="8"/>
        <v>3.1381337704960793E-2</v>
      </c>
      <c r="L56" s="235">
        <f t="shared" si="8"/>
        <v>3.0414269302711912E-2</v>
      </c>
      <c r="M56" s="235">
        <f t="shared" si="8"/>
        <v>3.214556327960115E-2</v>
      </c>
      <c r="N56" s="235">
        <f t="shared" si="8"/>
        <v>2.9863828754754022E-2</v>
      </c>
      <c r="O56" s="235">
        <f t="shared" si="8"/>
        <v>3.1198329909030445E-2</v>
      </c>
      <c r="P56" s="235">
        <f t="shared" si="8"/>
        <v>2.9186364644332857E-2</v>
      </c>
      <c r="Q56" s="235">
        <f t="shared" si="8"/>
        <v>2.9866466547223663E-2</v>
      </c>
      <c r="R56" s="235">
        <f t="shared" si="8"/>
        <v>2.942513637833126E-2</v>
      </c>
      <c r="S56" s="235">
        <f t="shared" si="8"/>
        <v>3.0694007929943579E-2</v>
      </c>
      <c r="T56" s="235">
        <f t="shared" si="8"/>
        <v>3.1673319396383688E-2</v>
      </c>
      <c r="U56" s="235">
        <f t="shared" si="8"/>
        <v>3.1469867650103851E-2</v>
      </c>
      <c r="V56" s="235">
        <f t="shared" si="8"/>
        <v>3.1239030236898314E-2</v>
      </c>
      <c r="W56" s="235">
        <f t="shared" si="8"/>
        <v>2.9143305841024359E-2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0.18721066315124169</v>
      </c>
      <c r="C57" s="236">
        <f t="shared" si="9"/>
        <v>0.18916635091051445</v>
      </c>
      <c r="D57" s="236">
        <f t="shared" si="9"/>
        <v>0.18984615919434991</v>
      </c>
      <c r="E57" s="236">
        <f t="shared" si="9"/>
        <v>0.1905398133956154</v>
      </c>
      <c r="F57" s="236">
        <f t="shared" si="9"/>
        <v>0.19221588895347033</v>
      </c>
      <c r="G57" s="236">
        <f t="shared" si="9"/>
        <v>0.18969998878841646</v>
      </c>
      <c r="H57" s="236">
        <f t="shared" si="9"/>
        <v>0.18997754212914408</v>
      </c>
      <c r="I57" s="236">
        <f t="shared" si="9"/>
        <v>0.15928617856613711</v>
      </c>
      <c r="J57" s="236">
        <f t="shared" si="9"/>
        <v>0.15996743143821399</v>
      </c>
      <c r="K57" s="236">
        <f t="shared" si="9"/>
        <v>0.15279940493538524</v>
      </c>
      <c r="L57" s="236">
        <f t="shared" si="9"/>
        <v>0.14809971555994605</v>
      </c>
      <c r="M57" s="236">
        <f t="shared" si="9"/>
        <v>0.15636142801645134</v>
      </c>
      <c r="N57" s="236">
        <f t="shared" si="9"/>
        <v>0.14533863573602679</v>
      </c>
      <c r="O57" s="236">
        <f t="shared" si="9"/>
        <v>0.15157086148914969</v>
      </c>
      <c r="P57" s="236">
        <f t="shared" si="9"/>
        <v>0.14211001917023786</v>
      </c>
      <c r="Q57" s="236">
        <f t="shared" si="9"/>
        <v>0.14534762449134622</v>
      </c>
      <c r="R57" s="236">
        <f t="shared" si="9"/>
        <v>0.14349584804500984</v>
      </c>
      <c r="S57" s="236">
        <f t="shared" si="9"/>
        <v>0.14917248062872313</v>
      </c>
      <c r="T57" s="236">
        <f t="shared" si="9"/>
        <v>0.15354013792031071</v>
      </c>
      <c r="U57" s="236">
        <f t="shared" si="9"/>
        <v>0.15258566288747435</v>
      </c>
      <c r="V57" s="236">
        <f t="shared" si="9"/>
        <v>0.15141776182962499</v>
      </c>
      <c r="W57" s="236">
        <f t="shared" si="9"/>
        <v>0.14164975363056895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5.9728638674053716E-2</v>
      </c>
      <c r="C58" s="304">
        <f t="shared" si="10"/>
        <v>4.5487142240864316E-2</v>
      </c>
      <c r="D58" s="304">
        <f t="shared" si="10"/>
        <v>4.1494830557399776E-2</v>
      </c>
      <c r="E58" s="304">
        <f t="shared" si="10"/>
        <v>3.7669942268211062E-2</v>
      </c>
      <c r="F58" s="304">
        <f t="shared" si="10"/>
        <v>3.1603246875377286E-2</v>
      </c>
      <c r="G58" s="304">
        <f t="shared" si="10"/>
        <v>4.0953549889503553E-2</v>
      </c>
      <c r="H58" s="304">
        <f t="shared" si="10"/>
        <v>3.9739294145669096E-2</v>
      </c>
      <c r="I58" s="304">
        <f t="shared" si="10"/>
        <v>4.0849754338186502E-2</v>
      </c>
      <c r="J58" s="304">
        <f t="shared" si="10"/>
        <v>3.3203791768416861E-2</v>
      </c>
      <c r="K58" s="304">
        <f t="shared" si="10"/>
        <v>3.5326066998311839E-2</v>
      </c>
      <c r="L58" s="304">
        <f t="shared" si="10"/>
        <v>3.3332386236154636E-2</v>
      </c>
      <c r="M58" s="304">
        <f t="shared" si="10"/>
        <v>3.6132423547374198E-2</v>
      </c>
      <c r="N58" s="304">
        <f t="shared" si="10"/>
        <v>3.1407583505430936E-2</v>
      </c>
      <c r="O58" s="304">
        <f t="shared" si="10"/>
        <v>2.9773633103076968E-2</v>
      </c>
      <c r="P58" s="304">
        <f t="shared" si="10"/>
        <v>3.0028227685323504E-2</v>
      </c>
      <c r="Q58" s="304">
        <f t="shared" si="10"/>
        <v>3.0966516824696408E-2</v>
      </c>
      <c r="R58" s="304">
        <f t="shared" si="10"/>
        <v>3.0411694671322292E-2</v>
      </c>
      <c r="S58" s="304">
        <f t="shared" si="10"/>
        <v>2.4850912212654258E-2</v>
      </c>
      <c r="T58" s="304">
        <f t="shared" si="10"/>
        <v>2.4425876245641753E-2</v>
      </c>
      <c r="U58" s="304">
        <f t="shared" si="10"/>
        <v>2.477356491660453E-2</v>
      </c>
      <c r="V58" s="304">
        <f t="shared" si="10"/>
        <v>1.7947875110135226E-2</v>
      </c>
      <c r="W58" s="304">
        <f t="shared" si="10"/>
        <v>1.9623770392247688E-2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0.12748202447718796</v>
      </c>
      <c r="C59" s="304">
        <f t="shared" si="11"/>
        <v>0.14367920866965014</v>
      </c>
      <c r="D59" s="304">
        <f t="shared" si="11"/>
        <v>0.14835132863695016</v>
      </c>
      <c r="E59" s="304">
        <f t="shared" si="11"/>
        <v>0.15286987112740436</v>
      </c>
      <c r="F59" s="304">
        <f t="shared" si="11"/>
        <v>0.16061264207809303</v>
      </c>
      <c r="G59" s="304">
        <f t="shared" si="11"/>
        <v>0.14874643889891292</v>
      </c>
      <c r="H59" s="304">
        <f t="shared" si="11"/>
        <v>0.15023824798347499</v>
      </c>
      <c r="I59" s="304">
        <f t="shared" si="11"/>
        <v>0.11843642422795062</v>
      </c>
      <c r="J59" s="304">
        <f t="shared" si="11"/>
        <v>0.12676363966979712</v>
      </c>
      <c r="K59" s="304">
        <f t="shared" si="11"/>
        <v>0.1174733379370734</v>
      </c>
      <c r="L59" s="304">
        <f t="shared" si="11"/>
        <v>0.11476732932379141</v>
      </c>
      <c r="M59" s="304">
        <f t="shared" si="11"/>
        <v>0.12022900446907712</v>
      </c>
      <c r="N59" s="304">
        <f t="shared" si="11"/>
        <v>0.11393105223059585</v>
      </c>
      <c r="O59" s="304">
        <f t="shared" si="11"/>
        <v>0.12179722838607271</v>
      </c>
      <c r="P59" s="304">
        <f t="shared" si="11"/>
        <v>0.11208179148491434</v>
      </c>
      <c r="Q59" s="304">
        <f t="shared" si="11"/>
        <v>0.1143811076666498</v>
      </c>
      <c r="R59" s="304">
        <f t="shared" si="11"/>
        <v>0.11308415337368756</v>
      </c>
      <c r="S59" s="304">
        <f t="shared" si="11"/>
        <v>0.12432156841606887</v>
      </c>
      <c r="T59" s="304">
        <f t="shared" si="11"/>
        <v>0.12911426167466894</v>
      </c>
      <c r="U59" s="304">
        <f t="shared" si="11"/>
        <v>0.12781209797086981</v>
      </c>
      <c r="V59" s="304">
        <f t="shared" si="11"/>
        <v>0.13346988671948976</v>
      </c>
      <c r="W59" s="304">
        <f t="shared" si="11"/>
        <v>0.12202598323832127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4.8816123314426411E-2</v>
      </c>
      <c r="C60" s="303">
        <f t="shared" si="12"/>
        <v>4.9277581034158045E-2</v>
      </c>
      <c r="D60" s="303">
        <f t="shared" si="12"/>
        <v>4.9715314345061247E-2</v>
      </c>
      <c r="E60" s="303">
        <f t="shared" si="12"/>
        <v>5.0445229118534683E-2</v>
      </c>
      <c r="F60" s="303">
        <f t="shared" si="12"/>
        <v>4.9986619452203132E-2</v>
      </c>
      <c r="G60" s="303">
        <f t="shared" si="12"/>
        <v>5.1084140896707708E-2</v>
      </c>
      <c r="H60" s="303">
        <f t="shared" si="12"/>
        <v>5.0994781545498899E-2</v>
      </c>
      <c r="I60" s="303">
        <f t="shared" si="12"/>
        <v>4.2418330828377968E-2</v>
      </c>
      <c r="J60" s="303">
        <f t="shared" si="12"/>
        <v>4.0798538573129567E-2</v>
      </c>
      <c r="K60" s="303">
        <f t="shared" si="12"/>
        <v>4.3697189601167315E-2</v>
      </c>
      <c r="L60" s="303">
        <f t="shared" si="12"/>
        <v>3.9589848727667271E-2</v>
      </c>
      <c r="M60" s="303">
        <f t="shared" si="12"/>
        <v>3.4187710731637413E-2</v>
      </c>
      <c r="N60" s="303">
        <f t="shared" si="12"/>
        <v>3.0903163547608664E-2</v>
      </c>
      <c r="O60" s="303">
        <f t="shared" si="12"/>
        <v>3.3590602250172047E-2</v>
      </c>
      <c r="P60" s="303">
        <f t="shared" si="12"/>
        <v>3.4057375978550138E-2</v>
      </c>
      <c r="Q60" s="303">
        <f t="shared" si="12"/>
        <v>3.5866149753767902E-2</v>
      </c>
      <c r="R60" s="303">
        <f t="shared" si="12"/>
        <v>3.1314657535949572E-2</v>
      </c>
      <c r="S60" s="303">
        <f t="shared" si="12"/>
        <v>2.8849792678264107E-2</v>
      </c>
      <c r="T60" s="303">
        <f t="shared" si="12"/>
        <v>3.0933591808752561E-2</v>
      </c>
      <c r="U60" s="303">
        <f t="shared" si="12"/>
        <v>3.2276753014737564E-2</v>
      </c>
      <c r="V60" s="303">
        <f t="shared" si="12"/>
        <v>3.1851768205319486E-2</v>
      </c>
      <c r="W60" s="303">
        <f t="shared" si="12"/>
        <v>3.1052384890336567E-2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2.3780213402831176E-2</v>
      </c>
      <c r="C61" s="304">
        <f t="shared" si="13"/>
        <v>2.3737813265768005E-2</v>
      </c>
      <c r="D61" s="304">
        <f t="shared" si="13"/>
        <v>2.4047753966068921E-2</v>
      </c>
      <c r="E61" s="304">
        <f t="shared" si="13"/>
        <v>2.4687944822911468E-2</v>
      </c>
      <c r="F61" s="304">
        <f t="shared" si="13"/>
        <v>2.4015885822675595E-2</v>
      </c>
      <c r="G61" s="304">
        <f t="shared" si="13"/>
        <v>2.5427026950165087E-2</v>
      </c>
      <c r="H61" s="304">
        <f t="shared" si="13"/>
        <v>2.5294188238004688E-2</v>
      </c>
      <c r="I61" s="304">
        <f t="shared" si="13"/>
        <v>2.1842430479801531E-2</v>
      </c>
      <c r="J61" s="304">
        <f t="shared" si="13"/>
        <v>2.012522494968419E-2</v>
      </c>
      <c r="K61" s="304">
        <f t="shared" si="13"/>
        <v>2.4004531028928952E-2</v>
      </c>
      <c r="L61" s="304">
        <f t="shared" si="13"/>
        <v>2.0535918089947178E-2</v>
      </c>
      <c r="M61" s="304">
        <f t="shared" si="13"/>
        <v>1.4104047908643442E-2</v>
      </c>
      <c r="N61" s="304">
        <f t="shared" si="13"/>
        <v>1.2353428337633574E-2</v>
      </c>
      <c r="O61" s="304">
        <f t="shared" si="13"/>
        <v>1.4166650247085119E-2</v>
      </c>
      <c r="P61" s="304">
        <f t="shared" si="13"/>
        <v>1.5886916389533511E-2</v>
      </c>
      <c r="Q61" s="304">
        <f t="shared" si="13"/>
        <v>1.7238083882648667E-2</v>
      </c>
      <c r="R61" s="304">
        <f t="shared" si="13"/>
        <v>1.3043934018599622E-2</v>
      </c>
      <c r="S61" s="304">
        <f t="shared" si="13"/>
        <v>9.8616338335237707E-3</v>
      </c>
      <c r="T61" s="304">
        <f t="shared" si="13"/>
        <v>1.1355504305902774E-2</v>
      </c>
      <c r="U61" s="304">
        <f t="shared" si="13"/>
        <v>1.2807648792772687E-2</v>
      </c>
      <c r="V61" s="304">
        <f t="shared" si="13"/>
        <v>1.2545269999878124E-2</v>
      </c>
      <c r="W61" s="304">
        <f t="shared" si="13"/>
        <v>1.3027171460363087E-2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2.5035909911595242E-2</v>
      </c>
      <c r="C62" s="304">
        <f t="shared" si="14"/>
        <v>2.5539767768390041E-2</v>
      </c>
      <c r="D62" s="304">
        <f t="shared" si="14"/>
        <v>2.566756037899233E-2</v>
      </c>
      <c r="E62" s="304">
        <f t="shared" si="14"/>
        <v>2.5757284295623215E-2</v>
      </c>
      <c r="F62" s="304">
        <f t="shared" si="14"/>
        <v>2.5970733629527537E-2</v>
      </c>
      <c r="G62" s="304">
        <f t="shared" si="14"/>
        <v>2.5657113946542628E-2</v>
      </c>
      <c r="H62" s="304">
        <f t="shared" si="14"/>
        <v>2.5700593307494208E-2</v>
      </c>
      <c r="I62" s="304">
        <f t="shared" si="14"/>
        <v>2.057590034857644E-2</v>
      </c>
      <c r="J62" s="304">
        <f t="shared" si="14"/>
        <v>2.0673313623445377E-2</v>
      </c>
      <c r="K62" s="304">
        <f t="shared" si="14"/>
        <v>1.9692658572238366E-2</v>
      </c>
      <c r="L62" s="304">
        <f t="shared" si="14"/>
        <v>1.9053930637720085E-2</v>
      </c>
      <c r="M62" s="304">
        <f t="shared" si="14"/>
        <v>2.008366282299397E-2</v>
      </c>
      <c r="N62" s="304">
        <f t="shared" si="14"/>
        <v>1.8549735209975091E-2</v>
      </c>
      <c r="O62" s="304">
        <f t="shared" si="14"/>
        <v>1.9423952003086931E-2</v>
      </c>
      <c r="P62" s="304">
        <f t="shared" si="14"/>
        <v>1.8170459589016627E-2</v>
      </c>
      <c r="Q62" s="304">
        <f t="shared" si="14"/>
        <v>1.8628065871119232E-2</v>
      </c>
      <c r="R62" s="304">
        <f t="shared" si="14"/>
        <v>1.8270723517349954E-2</v>
      </c>
      <c r="S62" s="304">
        <f t="shared" si="14"/>
        <v>1.8988158844740338E-2</v>
      </c>
      <c r="T62" s="304">
        <f t="shared" si="14"/>
        <v>1.9578087502849787E-2</v>
      </c>
      <c r="U62" s="304">
        <f t="shared" si="14"/>
        <v>1.9469104221964875E-2</v>
      </c>
      <c r="V62" s="304">
        <f t="shared" si="14"/>
        <v>1.9306498205441367E-2</v>
      </c>
      <c r="W62" s="304">
        <f t="shared" si="14"/>
        <v>1.8025213429973482E-2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0.22923754671580618</v>
      </c>
      <c r="C63" s="303">
        <f t="shared" si="15"/>
        <v>0.2316322664210381</v>
      </c>
      <c r="D63" s="303">
        <f t="shared" si="15"/>
        <v>0.23246468472777543</v>
      </c>
      <c r="E63" s="303">
        <f t="shared" si="15"/>
        <v>0.23331405721912099</v>
      </c>
      <c r="F63" s="303">
        <f t="shared" si="15"/>
        <v>0.23536639463690248</v>
      </c>
      <c r="G63" s="303">
        <f t="shared" si="15"/>
        <v>0.23228570055724476</v>
      </c>
      <c r="H63" s="303">
        <f t="shared" si="15"/>
        <v>0.23262556179078861</v>
      </c>
      <c r="I63" s="303">
        <f t="shared" si="15"/>
        <v>0.19504430028506584</v>
      </c>
      <c r="J63" s="303">
        <f t="shared" si="15"/>
        <v>0.1958784874753641</v>
      </c>
      <c r="K63" s="303">
        <f t="shared" si="15"/>
        <v>0.18710131216577791</v>
      </c>
      <c r="L63" s="303">
        <f t="shared" si="15"/>
        <v>0.18134659048156646</v>
      </c>
      <c r="M63" s="303">
        <f t="shared" si="15"/>
        <v>0.19146297308136889</v>
      </c>
      <c r="N63" s="303">
        <f t="shared" si="15"/>
        <v>0.17796567641146135</v>
      </c>
      <c r="O63" s="303">
        <f t="shared" si="15"/>
        <v>0.18559697325202004</v>
      </c>
      <c r="P63" s="303">
        <f t="shared" si="15"/>
        <v>0.17401226837171987</v>
      </c>
      <c r="Q63" s="303">
        <f t="shared" si="15"/>
        <v>0.17797668305062797</v>
      </c>
      <c r="R63" s="303">
        <f t="shared" si="15"/>
        <v>0.1757092016877671</v>
      </c>
      <c r="S63" s="303">
        <f t="shared" si="15"/>
        <v>0.18266018036170187</v>
      </c>
      <c r="T63" s="303">
        <f t="shared" si="15"/>
        <v>0.18800833214731927</v>
      </c>
      <c r="U63" s="303">
        <f t="shared" si="15"/>
        <v>0.18683958720915225</v>
      </c>
      <c r="V63" s="303">
        <f t="shared" si="15"/>
        <v>0.18540950428117353</v>
      </c>
      <c r="W63" s="303">
        <f t="shared" si="15"/>
        <v>0.17344867791498239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7.3137108580473911E-2</v>
      </c>
      <c r="C64" s="304">
        <f t="shared" si="16"/>
        <v>5.5698541519425708E-2</v>
      </c>
      <c r="D64" s="304">
        <f t="shared" si="16"/>
        <v>5.0809996600897689E-2</v>
      </c>
      <c r="E64" s="304">
        <f t="shared" si="16"/>
        <v>4.6126459920258434E-2</v>
      </c>
      <c r="F64" s="304">
        <f t="shared" si="16"/>
        <v>3.8697853316788523E-2</v>
      </c>
      <c r="G64" s="304">
        <f t="shared" si="16"/>
        <v>5.0147203946330883E-2</v>
      </c>
      <c r="H64" s="304">
        <f t="shared" si="16"/>
        <v>4.8660360178370311E-2</v>
      </c>
      <c r="I64" s="304">
        <f t="shared" si="16"/>
        <v>5.002010735288142E-2</v>
      </c>
      <c r="J64" s="304">
        <f t="shared" si="16"/>
        <v>4.0657704206224728E-2</v>
      </c>
      <c r="K64" s="304">
        <f t="shared" si="16"/>
        <v>4.325640856936145E-2</v>
      </c>
      <c r="L64" s="304">
        <f t="shared" si="16"/>
        <v>4.0815166819781167E-2</v>
      </c>
      <c r="M64" s="304">
        <f t="shared" si="16"/>
        <v>4.4243783935560235E-2</v>
      </c>
      <c r="N64" s="304">
        <f t="shared" si="16"/>
        <v>3.8458265516854211E-2</v>
      </c>
      <c r="O64" s="304">
        <f t="shared" si="16"/>
        <v>3.6457509922135055E-2</v>
      </c>
      <c r="P64" s="304">
        <f t="shared" si="16"/>
        <v>3.6769258390192058E-2</v>
      </c>
      <c r="Q64" s="304">
        <f t="shared" si="16"/>
        <v>3.791818386697518E-2</v>
      </c>
      <c r="R64" s="304">
        <f t="shared" si="16"/>
        <v>3.7238809801619116E-2</v>
      </c>
      <c r="S64" s="304">
        <f t="shared" si="16"/>
        <v>3.0429688423658254E-2</v>
      </c>
      <c r="T64" s="304">
        <f t="shared" si="16"/>
        <v>2.9909236219153174E-2</v>
      </c>
      <c r="U64" s="304">
        <f t="shared" si="16"/>
        <v>3.0334977448903525E-2</v>
      </c>
      <c r="V64" s="304">
        <f t="shared" si="16"/>
        <v>2.1976989930777825E-2</v>
      </c>
      <c r="W64" s="304">
        <f t="shared" si="16"/>
        <v>2.4029106602752259E-2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0.15610043813533225</v>
      </c>
      <c r="C65" s="304">
        <f t="shared" si="17"/>
        <v>0.17593372490161238</v>
      </c>
      <c r="D65" s="304">
        <f t="shared" si="17"/>
        <v>0.18165468812687777</v>
      </c>
      <c r="E65" s="304">
        <f t="shared" si="17"/>
        <v>0.18718759729886256</v>
      </c>
      <c r="F65" s="304">
        <f t="shared" si="17"/>
        <v>0.19666854132011394</v>
      </c>
      <c r="G65" s="304">
        <f t="shared" si="17"/>
        <v>0.18213849661091391</v>
      </c>
      <c r="H65" s="304">
        <f t="shared" si="17"/>
        <v>0.18396520161241831</v>
      </c>
      <c r="I65" s="304">
        <f t="shared" si="17"/>
        <v>0.14502419293218441</v>
      </c>
      <c r="J65" s="304">
        <f t="shared" si="17"/>
        <v>0.15522078326913935</v>
      </c>
      <c r="K65" s="304">
        <f t="shared" si="17"/>
        <v>0.14384490359641647</v>
      </c>
      <c r="L65" s="304">
        <f t="shared" si="17"/>
        <v>0.14053142366178528</v>
      </c>
      <c r="M65" s="304">
        <f t="shared" si="17"/>
        <v>0.14721918914580864</v>
      </c>
      <c r="N65" s="304">
        <f t="shared" si="17"/>
        <v>0.13950741089460716</v>
      </c>
      <c r="O65" s="304">
        <f t="shared" si="17"/>
        <v>0.14913946332988501</v>
      </c>
      <c r="P65" s="304">
        <f t="shared" si="17"/>
        <v>0.13724300998152783</v>
      </c>
      <c r="Q65" s="304">
        <f t="shared" si="17"/>
        <v>0.14005849918365279</v>
      </c>
      <c r="R65" s="304">
        <f t="shared" si="17"/>
        <v>0.13847039188614799</v>
      </c>
      <c r="S65" s="304">
        <f t="shared" si="17"/>
        <v>0.15223049193804361</v>
      </c>
      <c r="T65" s="304">
        <f t="shared" si="17"/>
        <v>0.15809909592816609</v>
      </c>
      <c r="U65" s="304">
        <f t="shared" si="17"/>
        <v>0.15650460976024871</v>
      </c>
      <c r="V65" s="304">
        <f t="shared" si="17"/>
        <v>0.16343251435039571</v>
      </c>
      <c r="W65" s="304">
        <f t="shared" si="17"/>
        <v>0.14941957131223013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0.17120743116566978</v>
      </c>
      <c r="C66" s="303">
        <f t="shared" si="18"/>
        <v>0.15931270632159436</v>
      </c>
      <c r="D66" s="303">
        <f t="shared" si="18"/>
        <v>0.15540596365935117</v>
      </c>
      <c r="E66" s="303">
        <f t="shared" si="18"/>
        <v>0.15172583669713441</v>
      </c>
      <c r="F66" s="303">
        <f t="shared" si="18"/>
        <v>0.14527447415688508</v>
      </c>
      <c r="G66" s="303">
        <f t="shared" si="18"/>
        <v>0.15456949144301257</v>
      </c>
      <c r="H66" s="303">
        <f t="shared" si="18"/>
        <v>0.15349129252558438</v>
      </c>
      <c r="I66" s="303">
        <f t="shared" si="18"/>
        <v>0.30414968722898811</v>
      </c>
      <c r="J66" s="303">
        <f t="shared" si="18"/>
        <v>0.30279686382755283</v>
      </c>
      <c r="K66" s="303">
        <f t="shared" si="18"/>
        <v>0.33009306897748242</v>
      </c>
      <c r="L66" s="303">
        <f t="shared" si="18"/>
        <v>0.3538904242151637</v>
      </c>
      <c r="M66" s="303">
        <f t="shared" si="18"/>
        <v>0.32585296472177638</v>
      </c>
      <c r="N66" s="303">
        <f t="shared" si="18"/>
        <v>0.37579651293716182</v>
      </c>
      <c r="O66" s="303">
        <f t="shared" si="18"/>
        <v>0.34659403791311399</v>
      </c>
      <c r="P66" s="303">
        <f t="shared" si="18"/>
        <v>0.38541163195802253</v>
      </c>
      <c r="Q66" s="303">
        <f t="shared" si="18"/>
        <v>0.36979687838894365</v>
      </c>
      <c r="R66" s="303">
        <f t="shared" si="18"/>
        <v>0.3835348682476773</v>
      </c>
      <c r="S66" s="303">
        <f t="shared" si="18"/>
        <v>0.36281582332748052</v>
      </c>
      <c r="T66" s="303">
        <f t="shared" si="18"/>
        <v>0.34240009080107592</v>
      </c>
      <c r="U66" s="303">
        <f t="shared" si="18"/>
        <v>0.34479442431394153</v>
      </c>
      <c r="V66" s="303">
        <f t="shared" si="18"/>
        <v>0.35015321677754935</v>
      </c>
      <c r="W66" s="303">
        <f t="shared" si="18"/>
        <v>0.39136379526161635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0.13626800575919104</v>
      </c>
      <c r="C67" s="303">
        <f t="shared" si="19"/>
        <v>0.13901045472845044</v>
      </c>
      <c r="D67" s="303">
        <f t="shared" si="19"/>
        <v>0.13970601739260077</v>
      </c>
      <c r="E67" s="303">
        <f t="shared" si="19"/>
        <v>0.14019437588371883</v>
      </c>
      <c r="F67" s="303">
        <f t="shared" si="19"/>
        <v>0.14135615970401835</v>
      </c>
      <c r="G67" s="303">
        <f t="shared" si="19"/>
        <v>0.13964915848384743</v>
      </c>
      <c r="H67" s="303">
        <f t="shared" si="19"/>
        <v>0.13988581238735945</v>
      </c>
      <c r="I67" s="303">
        <f t="shared" si="19"/>
        <v>0.11199261049832157</v>
      </c>
      <c r="J67" s="303">
        <f t="shared" si="19"/>
        <v>0.11252282141327276</v>
      </c>
      <c r="K67" s="303">
        <f t="shared" si="19"/>
        <v>0.10718521200991867</v>
      </c>
      <c r="L67" s="303">
        <f t="shared" si="19"/>
        <v>0.10370867841609942</v>
      </c>
      <c r="M67" s="303">
        <f t="shared" si="19"/>
        <v>0.10931340985381466</v>
      </c>
      <c r="N67" s="303">
        <f t="shared" si="19"/>
        <v>0.10096439208121799</v>
      </c>
      <c r="O67" s="303">
        <f t="shared" si="19"/>
        <v>0.10572266846978147</v>
      </c>
      <c r="P67" s="303">
        <f t="shared" si="19"/>
        <v>9.890003202066544E-2</v>
      </c>
      <c r="Q67" s="303">
        <f t="shared" si="19"/>
        <v>0.10139073819851915</v>
      </c>
      <c r="R67" s="303">
        <f t="shared" si="19"/>
        <v>9.9445758763244782E-2</v>
      </c>
      <c r="S67" s="303">
        <f t="shared" si="19"/>
        <v>0.10335068898826533</v>
      </c>
      <c r="T67" s="303">
        <f t="shared" si="19"/>
        <v>0.10656161289974415</v>
      </c>
      <c r="U67" s="303">
        <f t="shared" si="19"/>
        <v>0.10596842757515555</v>
      </c>
      <c r="V67" s="303">
        <f t="shared" si="19"/>
        <v>0.10508337895202394</v>
      </c>
      <c r="W67" s="303">
        <f t="shared" si="19"/>
        <v>9.8109471401663317E-2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8.5347464003695611E-2</v>
      </c>
      <c r="C68" s="237">
        <f t="shared" si="20"/>
        <v>8.7065116385718927E-2</v>
      </c>
      <c r="D68" s="237">
        <f t="shared" si="20"/>
        <v>8.7500761635754973E-2</v>
      </c>
      <c r="E68" s="237">
        <f t="shared" si="20"/>
        <v>8.7806630636401081E-2</v>
      </c>
      <c r="F68" s="237">
        <f t="shared" si="20"/>
        <v>8.8534279817371053E-2</v>
      </c>
      <c r="G68" s="237">
        <f t="shared" si="20"/>
        <v>8.7465149727874766E-2</v>
      </c>
      <c r="H68" s="237">
        <f t="shared" si="20"/>
        <v>8.7613370951182531E-2</v>
      </c>
      <c r="I68" s="237">
        <f t="shared" si="20"/>
        <v>7.0143283010074498E-2</v>
      </c>
      <c r="J68" s="237">
        <f t="shared" si="20"/>
        <v>7.0475365047424757E-2</v>
      </c>
      <c r="K68" s="237">
        <f t="shared" si="20"/>
        <v>6.7132310132365758E-2</v>
      </c>
      <c r="L68" s="237">
        <f t="shared" si="20"/>
        <v>6.4954885401571114E-2</v>
      </c>
      <c r="M68" s="237">
        <f t="shared" si="20"/>
        <v>6.8465244359022306E-2</v>
      </c>
      <c r="N68" s="237">
        <f t="shared" si="20"/>
        <v>6.3236082239543273E-2</v>
      </c>
      <c r="O68" s="237">
        <f t="shared" si="20"/>
        <v>6.6216288932449685E-2</v>
      </c>
      <c r="P68" s="237">
        <f t="shared" si="20"/>
        <v>6.1943130933937218E-2</v>
      </c>
      <c r="Q68" s="237">
        <f t="shared" si="20"/>
        <v>6.3503111610794055E-2</v>
      </c>
      <c r="R68" s="237">
        <f t="shared" si="20"/>
        <v>6.2284930854312207E-2</v>
      </c>
      <c r="S68" s="237">
        <f t="shared" si="20"/>
        <v>6.4730669235527213E-2</v>
      </c>
      <c r="T68" s="237">
        <f t="shared" si="20"/>
        <v>6.6741737141208818E-2</v>
      </c>
      <c r="U68" s="237">
        <f t="shared" si="20"/>
        <v>6.6370212931576564E-2</v>
      </c>
      <c r="V68" s="237">
        <f t="shared" si="20"/>
        <v>6.5815888715239704E-2</v>
      </c>
      <c r="W68" s="237">
        <f t="shared" si="20"/>
        <v>6.1447986504420495E-2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0.51521745321037249</v>
      </c>
      <c r="C72" s="324">
        <f>IF(C$5=0,0,C$5/MAE_fec!C$5)</f>
        <v>0.51905147486269332</v>
      </c>
      <c r="D72" s="324">
        <f>IF(D$5=0,0,D$5/MAE_fec!D$5)</f>
        <v>0.51987506651976556</v>
      </c>
      <c r="E72" s="324">
        <f>IF(E$5=0,0,E$5/MAE_fec!E$5)</f>
        <v>0.52165922420846755</v>
      </c>
      <c r="F72" s="324">
        <f>IF(F$5=0,0,F$5/MAE_fec!F$5)</f>
        <v>0.52374308004241754</v>
      </c>
      <c r="G72" s="324">
        <f>IF(G$5=0,0,G$5/MAE_fec!G$5)</f>
        <v>0.52028296825721232</v>
      </c>
      <c r="H72" s="324">
        <f>IF(H$5=0,0,H$5/MAE_fec!H$5)</f>
        <v>0.52073306015077159</v>
      </c>
      <c r="I72" s="324">
        <f>IF(I$5=0,0,I$5/MAE_fec!I$5)</f>
        <v>0.54478834808299936</v>
      </c>
      <c r="J72" s="324">
        <f>IF(J$5=0,0,J$5/MAE_fec!J$5)</f>
        <v>0.54857200749896129</v>
      </c>
      <c r="K72" s="324">
        <f>IF(K$5=0,0,K$5/MAE_fec!K$5)</f>
        <v>0.55147913771213553</v>
      </c>
      <c r="L72" s="324">
        <f>IF(L$5=0,0,L$5/MAE_fec!L$5)</f>
        <v>0.55555438652786671</v>
      </c>
      <c r="M72" s="324">
        <f>IF(M$5=0,0,M$5/MAE_fec!M$5)</f>
        <v>0.55090778336040491</v>
      </c>
      <c r="N72" s="324">
        <f>IF(N$5=0,0,N$5/MAE_fec!N$5)</f>
        <v>0.56090987900456057</v>
      </c>
      <c r="O72" s="324">
        <f>IF(O$5=0,0,O$5/MAE_fec!O$5)</f>
        <v>0.55715572419267179</v>
      </c>
      <c r="P72" s="324">
        <f>IF(P$5=0,0,P$5/MAE_fec!P$5)</f>
        <v>0.56244068583030082</v>
      </c>
      <c r="Q72" s="324">
        <f>IF(Q$5=0,0,Q$5/MAE_fec!Q$5)</f>
        <v>0.55944049731493461</v>
      </c>
      <c r="R72" s="324">
        <f>IF(R$5=0,0,R$5/MAE_fec!R$5)</f>
        <v>0.56305600633774855</v>
      </c>
      <c r="S72" s="324">
        <f>IF(S$5=0,0,S$5/MAE_fec!S$5)</f>
        <v>0.56301010423414555</v>
      </c>
      <c r="T72" s="324">
        <f>IF(T$5=0,0,T$5/MAE_fec!T$5)</f>
        <v>0.56033354327730545</v>
      </c>
      <c r="U72" s="324">
        <f>IF(U$5=0,0,U$5/MAE_fec!U$5)</f>
        <v>0.56031975933424527</v>
      </c>
      <c r="V72" s="324">
        <f>IF(V$5=0,0,V$5/MAE_fec!V$5)</f>
        <v>0.56399824393343745</v>
      </c>
      <c r="W72" s="324">
        <f>IF(W$5=0,0,W$5/MAE_fec!W$5)</f>
        <v>0.5691220188293038</v>
      </c>
      <c r="DA72" s="95"/>
    </row>
    <row r="73" spans="1:105" ht="12" customHeight="1" x14ac:dyDescent="0.25">
      <c r="A73" s="202" t="s">
        <v>92</v>
      </c>
      <c r="B73" s="337">
        <f>IF(B$6=0,0,B$6/MAE_fec!B$6)</f>
        <v>0.4445621254918708</v>
      </c>
      <c r="C73" s="337">
        <f>IF(C$6=0,0,C$6/MAE_fec!C$6)</f>
        <v>0.44456212549187069</v>
      </c>
      <c r="D73" s="337">
        <f>IF(D$6=0,0,D$6/MAE_fec!D$6)</f>
        <v>0.44456212549187074</v>
      </c>
      <c r="E73" s="337">
        <f>IF(E$6=0,0,E$6/MAE_fec!E$6)</f>
        <v>0.44456212549187069</v>
      </c>
      <c r="F73" s="337">
        <f>IF(F$6=0,0,F$6/MAE_fec!F$6)</f>
        <v>0.44456212549187069</v>
      </c>
      <c r="G73" s="337">
        <f>IF(G$6=0,0,G$6/MAE_fec!G$6)</f>
        <v>0.44456212549187091</v>
      </c>
      <c r="H73" s="337">
        <f>IF(H$6=0,0,H$6/MAE_fec!H$6)</f>
        <v>0.44456212549187085</v>
      </c>
      <c r="I73" s="337">
        <f>IF(I$6=0,0,I$6/MAE_fec!I$6)</f>
        <v>0.44456212549187085</v>
      </c>
      <c r="J73" s="337">
        <f>IF(J$6=0,0,J$6/MAE_fec!J$6)</f>
        <v>0.44456212549187069</v>
      </c>
      <c r="K73" s="337">
        <f>IF(K$6=0,0,K$6/MAE_fec!K$6)</f>
        <v>0.4445621254918708</v>
      </c>
      <c r="L73" s="337">
        <f>IF(L$6=0,0,L$6/MAE_fec!L$6)</f>
        <v>0.44456212549187074</v>
      </c>
      <c r="M73" s="337">
        <f>IF(M$6=0,0,M$6/MAE_fec!M$6)</f>
        <v>0.44456212549187074</v>
      </c>
      <c r="N73" s="337">
        <f>IF(N$6=0,0,N$6/MAE_fec!N$6)</f>
        <v>0.44456212549187074</v>
      </c>
      <c r="O73" s="337">
        <f>IF(O$6=0,0,O$6/MAE_fec!O$6)</f>
        <v>0.44456212549187074</v>
      </c>
      <c r="P73" s="337">
        <f>IF(P$6=0,0,P$6/MAE_fec!P$6)</f>
        <v>0.44456212549187085</v>
      </c>
      <c r="Q73" s="337">
        <f>IF(Q$6=0,0,Q$6/MAE_fec!Q$6)</f>
        <v>0.4445621254918708</v>
      </c>
      <c r="R73" s="337">
        <f>IF(R$6=0,0,R$6/MAE_fec!R$6)</f>
        <v>0.44456212549187074</v>
      </c>
      <c r="S73" s="337">
        <f>IF(S$6=0,0,S$6/MAE_fec!S$6)</f>
        <v>0.44456212549187074</v>
      </c>
      <c r="T73" s="337">
        <f>IF(T$6=0,0,T$6/MAE_fec!T$6)</f>
        <v>0.4445621254918708</v>
      </c>
      <c r="U73" s="337">
        <f>IF(U$6=0,0,U$6/MAE_fec!U$6)</f>
        <v>0.44456212549187074</v>
      </c>
      <c r="V73" s="337">
        <f>IF(V$6=0,0,V$6/MAE_fec!V$6)</f>
        <v>0.4445621254918708</v>
      </c>
      <c r="W73" s="337">
        <f>IF(W$6=0,0,W$6/MAE_fec!W$6)</f>
        <v>0.44456212549187074</v>
      </c>
      <c r="DA73" s="174"/>
    </row>
    <row r="74" spans="1:105" ht="12" customHeight="1" x14ac:dyDescent="0.25">
      <c r="A74" s="202" t="s">
        <v>93</v>
      </c>
      <c r="B74" s="337">
        <f>IF(B$7=0,0,B$7/MAE_fec!B$7)</f>
        <v>0.11543482534097481</v>
      </c>
      <c r="C74" s="337">
        <f>IF(C$7=0,0,C$7/MAE_fec!C$7)</f>
        <v>0.11543482534097481</v>
      </c>
      <c r="D74" s="337">
        <f>IF(D$7=0,0,D$7/MAE_fec!D$7)</f>
        <v>0.11543482534097477</v>
      </c>
      <c r="E74" s="337">
        <f>IF(E$7=0,0,E$7/MAE_fec!E$7)</f>
        <v>0.11543482534097471</v>
      </c>
      <c r="F74" s="337">
        <f>IF(F$7=0,0,F$7/MAE_fec!F$7)</f>
        <v>0.11543482534097478</v>
      </c>
      <c r="G74" s="337">
        <f>IF(G$7=0,0,G$7/MAE_fec!G$7)</f>
        <v>0.11543482534097475</v>
      </c>
      <c r="H74" s="337">
        <f>IF(H$7=0,0,H$7/MAE_fec!H$7)</f>
        <v>0.11543482534097481</v>
      </c>
      <c r="I74" s="337">
        <f>IF(I$7=0,0,I$7/MAE_fec!I$7)</f>
        <v>0.11543482534097477</v>
      </c>
      <c r="J74" s="337">
        <f>IF(J$7=0,0,J$7/MAE_fec!J$7)</f>
        <v>0.11543482534097477</v>
      </c>
      <c r="K74" s="337">
        <f>IF(K$7=0,0,K$7/MAE_fec!K$7)</f>
        <v>0.1154348253409747</v>
      </c>
      <c r="L74" s="337">
        <f>IF(L$7=0,0,L$7/MAE_fec!L$7)</f>
        <v>0.11543482534097477</v>
      </c>
      <c r="M74" s="337">
        <f>IF(M$7=0,0,M$7/MAE_fec!M$7)</f>
        <v>0.1154348253409747</v>
      </c>
      <c r="N74" s="337">
        <f>IF(N$7=0,0,N$7/MAE_fec!N$7)</f>
        <v>0.11543482534097474</v>
      </c>
      <c r="O74" s="337">
        <f>IF(O$7=0,0,O$7/MAE_fec!O$7)</f>
        <v>0.11543482534097475</v>
      </c>
      <c r="P74" s="337">
        <f>IF(P$7=0,0,P$7/MAE_fec!P$7)</f>
        <v>0.11543482534097479</v>
      </c>
      <c r="Q74" s="337">
        <f>IF(Q$7=0,0,Q$7/MAE_fec!Q$7)</f>
        <v>0.11543482534097475</v>
      </c>
      <c r="R74" s="337">
        <f>IF(R$7=0,0,R$7/MAE_fec!R$7)</f>
        <v>0.11543482534097475</v>
      </c>
      <c r="S74" s="337">
        <f>IF(S$7=0,0,S$7/MAE_fec!S$7)</f>
        <v>0.11543482534097479</v>
      </c>
      <c r="T74" s="337">
        <f>IF(T$7=0,0,T$7/MAE_fec!T$7)</f>
        <v>0.11543482534097477</v>
      </c>
      <c r="U74" s="337">
        <f>IF(U$7=0,0,U$7/MAE_fec!U$7)</f>
        <v>0.11543482534097471</v>
      </c>
      <c r="V74" s="337">
        <f>IF(V$7=0,0,V$7/MAE_fec!V$7)</f>
        <v>0.11543482534097481</v>
      </c>
      <c r="W74" s="337">
        <f>IF(W$7=0,0,W$7/MAE_fec!W$7)</f>
        <v>0.11543482534097475</v>
      </c>
      <c r="DA74" s="174"/>
    </row>
    <row r="75" spans="1:105" ht="12" customHeight="1" x14ac:dyDescent="0.25">
      <c r="A75" s="202" t="s">
        <v>94</v>
      </c>
      <c r="B75" s="337">
        <f>IF(B$8=0,0,B$8/MAE_fec!B$8)</f>
        <v>0.61856366927234185</v>
      </c>
      <c r="C75" s="337">
        <f>IF(C$8=0,0,C$8/MAE_fec!C$8)</f>
        <v>0.61856366927234185</v>
      </c>
      <c r="D75" s="337">
        <f>IF(D$8=0,0,D$8/MAE_fec!D$8)</f>
        <v>0.6185636692723423</v>
      </c>
      <c r="E75" s="337">
        <f>IF(E$8=0,0,E$8/MAE_fec!E$8)</f>
        <v>0.61856366927234196</v>
      </c>
      <c r="F75" s="337">
        <f>IF(F$8=0,0,F$8/MAE_fec!F$8)</f>
        <v>0.61856366927234208</v>
      </c>
      <c r="G75" s="337">
        <f>IF(G$8=0,0,G$8/MAE_fec!G$8)</f>
        <v>0.61856366927234196</v>
      </c>
      <c r="H75" s="337">
        <f>IF(H$8=0,0,H$8/MAE_fec!H$8)</f>
        <v>0.61856366927234185</v>
      </c>
      <c r="I75" s="337">
        <f>IF(I$8=0,0,I$8/MAE_fec!I$8)</f>
        <v>0.61856366927234196</v>
      </c>
      <c r="J75" s="337">
        <f>IF(J$8=0,0,J$8/MAE_fec!J$8)</f>
        <v>0.61856366927234185</v>
      </c>
      <c r="K75" s="337">
        <f>IF(K$8=0,0,K$8/MAE_fec!K$8)</f>
        <v>0.6185636692723423</v>
      </c>
      <c r="L75" s="337">
        <f>IF(L$8=0,0,L$8/MAE_fec!L$8)</f>
        <v>0.61856366927234174</v>
      </c>
      <c r="M75" s="337">
        <f>IF(M$8=0,0,M$8/MAE_fec!M$8)</f>
        <v>0.61856366927234219</v>
      </c>
      <c r="N75" s="337">
        <f>IF(N$8=0,0,N$8/MAE_fec!N$8)</f>
        <v>0.61856366927234208</v>
      </c>
      <c r="O75" s="337">
        <f>IF(O$8=0,0,O$8/MAE_fec!O$8)</f>
        <v>0.61856366927234208</v>
      </c>
      <c r="P75" s="337">
        <f>IF(P$8=0,0,P$8/MAE_fec!P$8)</f>
        <v>0.61856366927234174</v>
      </c>
      <c r="Q75" s="337">
        <f>IF(Q$8=0,0,Q$8/MAE_fec!Q$8)</f>
        <v>0.61856366927234219</v>
      </c>
      <c r="R75" s="337">
        <f>IF(R$8=0,0,R$8/MAE_fec!R$8)</f>
        <v>0.61856366927234208</v>
      </c>
      <c r="S75" s="337">
        <f>IF(S$8=0,0,S$8/MAE_fec!S$8)</f>
        <v>0.61856366927234196</v>
      </c>
      <c r="T75" s="337">
        <f>IF(T$8=0,0,T$8/MAE_fec!T$8)</f>
        <v>0.61856366927234208</v>
      </c>
      <c r="U75" s="337">
        <f>IF(U$8=0,0,U$8/MAE_fec!U$8)</f>
        <v>0.61856366927234219</v>
      </c>
      <c r="V75" s="337">
        <f>IF(V$8=0,0,V$8/MAE_fec!V$8)</f>
        <v>0.61856366927234208</v>
      </c>
      <c r="W75" s="337">
        <f>IF(W$8=0,0,W$8/MAE_fec!W$8)</f>
        <v>0.61856366927234185</v>
      </c>
      <c r="DA75" s="174"/>
    </row>
    <row r="76" spans="1:105" ht="12" customHeight="1" x14ac:dyDescent="0.25">
      <c r="A76" s="202" t="s">
        <v>95</v>
      </c>
      <c r="B76" s="337">
        <f>IF(B$9=0,0,B$9/MAE_fec!B$9)</f>
        <v>0.43822621431874975</v>
      </c>
      <c r="C76" s="337">
        <f>IF(C$9=0,0,C$9/MAE_fec!C$9)</f>
        <v>0.43822621431874964</v>
      </c>
      <c r="D76" s="337">
        <f>IF(D$9=0,0,D$9/MAE_fec!D$9)</f>
        <v>0.4382262143187497</v>
      </c>
      <c r="E76" s="337">
        <f>IF(E$9=0,0,E$9/MAE_fec!E$9)</f>
        <v>0.4382262143187497</v>
      </c>
      <c r="F76" s="337">
        <f>IF(F$9=0,0,F$9/MAE_fec!F$9)</f>
        <v>0.43822621431874975</v>
      </c>
      <c r="G76" s="337">
        <f>IF(G$9=0,0,G$9/MAE_fec!G$9)</f>
        <v>0.43822621431874981</v>
      </c>
      <c r="H76" s="337">
        <f>IF(H$9=0,0,H$9/MAE_fec!H$9)</f>
        <v>0.43822621431874975</v>
      </c>
      <c r="I76" s="337">
        <f>IF(I$9=0,0,I$9/MAE_fec!I$9)</f>
        <v>0.43822621431874975</v>
      </c>
      <c r="J76" s="337">
        <f>IF(J$9=0,0,J$9/MAE_fec!J$9)</f>
        <v>0.43822621431874975</v>
      </c>
      <c r="K76" s="337">
        <f>IF(K$9=0,0,K$9/MAE_fec!K$9)</f>
        <v>0.43822621431874959</v>
      </c>
      <c r="L76" s="337">
        <f>IF(L$9=0,0,L$9/MAE_fec!L$9)</f>
        <v>0.43822621431874981</v>
      </c>
      <c r="M76" s="337">
        <f>IF(M$9=0,0,M$9/MAE_fec!M$9)</f>
        <v>0.43822621431874964</v>
      </c>
      <c r="N76" s="337">
        <f>IF(N$9=0,0,N$9/MAE_fec!N$9)</f>
        <v>0.43822621431874981</v>
      </c>
      <c r="O76" s="337">
        <f>IF(O$9=0,0,O$9/MAE_fec!O$9)</f>
        <v>0.4382262143187497</v>
      </c>
      <c r="P76" s="337">
        <f>IF(P$9=0,0,P$9/MAE_fec!P$9)</f>
        <v>0.4382262143187497</v>
      </c>
      <c r="Q76" s="337">
        <f>IF(Q$9=0,0,Q$9/MAE_fec!Q$9)</f>
        <v>0.43822621431874986</v>
      </c>
      <c r="R76" s="337">
        <f>IF(R$9=0,0,R$9/MAE_fec!R$9)</f>
        <v>0.43822621431874975</v>
      </c>
      <c r="S76" s="337">
        <f>IF(S$9=0,0,S$9/MAE_fec!S$9)</f>
        <v>0.43822621431874986</v>
      </c>
      <c r="T76" s="337">
        <f>IF(T$9=0,0,T$9/MAE_fec!T$9)</f>
        <v>0.4382262143187497</v>
      </c>
      <c r="U76" s="337">
        <f>IF(U$9=0,0,U$9/MAE_fec!U$9)</f>
        <v>0.43822621431874964</v>
      </c>
      <c r="V76" s="337">
        <f>IF(V$9=0,0,V$9/MAE_fec!V$9)</f>
        <v>0.4382262143187497</v>
      </c>
      <c r="W76" s="337">
        <f>IF(W$9=0,0,W$9/MAE_fec!W$9)</f>
        <v>0.4382262143187497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0.7509183588681303</v>
      </c>
      <c r="C77" s="337">
        <f>IF(C$10=0,0,C$10/MAE_fec!C$10)</f>
        <v>0.75354586242655175</v>
      </c>
      <c r="D77" s="337">
        <f>IF(D$10=0,0,D$10/MAE_fec!D$10)</f>
        <v>0.75813453731448666</v>
      </c>
      <c r="E77" s="337">
        <f>IF(E$10=0,0,E$10/MAE_fec!E$10)</f>
        <v>0.76260434972843938</v>
      </c>
      <c r="F77" s="337">
        <f>IF(F$10=0,0,F$10/MAE_fec!F$10)</f>
        <v>0.76641456595264124</v>
      </c>
      <c r="G77" s="337">
        <f>IF(G$10=0,0,G$10/MAE_fec!G$10)</f>
        <v>0.75820018302825432</v>
      </c>
      <c r="H77" s="337">
        <f>IF(H$10=0,0,H$10/MAE_fec!H$10)</f>
        <v>0.75719075428665072</v>
      </c>
      <c r="I77" s="337">
        <f>IF(I$10=0,0,I$10/MAE_fec!I$10)</f>
        <v>0.7398806208751374</v>
      </c>
      <c r="J77" s="337">
        <f>IF(J$10=0,0,J$10/MAE_fec!J$10)</f>
        <v>0.74540054406188971</v>
      </c>
      <c r="K77" s="337">
        <f>IF(K$10=0,0,K$10/MAE_fec!K$10)</f>
        <v>0.74716475967116114</v>
      </c>
      <c r="L77" s="337">
        <f>IF(L$10=0,0,L$10/MAE_fec!L$10)</f>
        <v>0.73986122416995204</v>
      </c>
      <c r="M77" s="337">
        <f>IF(M$10=0,0,M$10/MAE_fec!M$10)</f>
        <v>0.73711828115704447</v>
      </c>
      <c r="N77" s="337">
        <f>IF(N$10=0,0,N$10/MAE_fec!N$10)</f>
        <v>0.74288512752636204</v>
      </c>
      <c r="O77" s="337">
        <f>IF(O$10=0,0,O$10/MAE_fec!O$10)</f>
        <v>0.74735425572209369</v>
      </c>
      <c r="P77" s="337">
        <f>IF(P$10=0,0,P$10/MAE_fec!P$10)</f>
        <v>0.74613438416190547</v>
      </c>
      <c r="Q77" s="337">
        <f>IF(Q$10=0,0,Q$10/MAE_fec!Q$10)</f>
        <v>0.74541917141080583</v>
      </c>
      <c r="R77" s="337">
        <f>IF(R$10=0,0,R$10/MAE_fec!R$10)</f>
        <v>0.74636856819731423</v>
      </c>
      <c r="S77" s="337">
        <f>IF(S$10=0,0,S$10/MAE_fec!S$10)</f>
        <v>0.75452252073162684</v>
      </c>
      <c r="T77" s="337">
        <f>IF(T$10=0,0,T$10/MAE_fec!T$10)</f>
        <v>0.76263486378239542</v>
      </c>
      <c r="U77" s="337">
        <f>IF(U$10=0,0,U$10/MAE_fec!U$10)</f>
        <v>0.76368020752741428</v>
      </c>
      <c r="V77" s="337">
        <f>IF(V$10=0,0,V$10/MAE_fec!V$10)</f>
        <v>0.76647029396818733</v>
      </c>
      <c r="W77" s="337">
        <f>IF(W$10=0,0,W$10/MAE_fec!W$10)</f>
        <v>0.76369321155468606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0.53281868812364674</v>
      </c>
      <c r="C78" s="355">
        <f>IF(C$16=0,0,C$16/MAE_fec!C$16)</f>
        <v>0.54430255688308815</v>
      </c>
      <c r="D78" s="355">
        <f>IF(D$16=0,0,D$16/MAE_fec!D$16)</f>
        <v>0.54748306439204797</v>
      </c>
      <c r="E78" s="355">
        <f>IF(E$16=0,0,E$16/MAE_fec!E$16)</f>
        <v>0.55161162931467989</v>
      </c>
      <c r="F78" s="355">
        <f>IF(F$16=0,0,F$16/MAE_fec!F$16)</f>
        <v>0.55721095654905139</v>
      </c>
      <c r="G78" s="355">
        <f>IF(G$16=0,0,G$16/MAE_fec!G$16)</f>
        <v>0.54840992130600208</v>
      </c>
      <c r="H78" s="355">
        <f>IF(H$16=0,0,H$16/MAE_fec!H$16)</f>
        <v>0.54954253067434888</v>
      </c>
      <c r="I78" s="355">
        <f>IF(I$16=0,0,I$16/MAE_fec!I$16)</f>
        <v>0.54036972194797261</v>
      </c>
      <c r="J78" s="355">
        <f>IF(J$16=0,0,J$16/MAE_fec!J$16)</f>
        <v>0.54855216462763112</v>
      </c>
      <c r="K78" s="355">
        <f>IF(K$16=0,0,K$16/MAE_fec!K$16)</f>
        <v>0.54574577569004923</v>
      </c>
      <c r="L78" s="355">
        <f>IF(L$16=0,0,L$16/MAE_fec!L$16)</f>
        <v>0.5450673405228611</v>
      </c>
      <c r="M78" s="355">
        <f>IF(M$16=0,0,M$16/MAE_fec!M$16)</f>
        <v>0.54343605777158344</v>
      </c>
      <c r="N78" s="355">
        <f>IF(N$16=0,0,N$16/MAE_fec!N$16)</f>
        <v>0.54604350814056035</v>
      </c>
      <c r="O78" s="355">
        <f>IF(O$16=0,0,O$16/MAE_fec!O$16)</f>
        <v>0.5496322783416665</v>
      </c>
      <c r="P78" s="355">
        <f>IF(P$16=0,0,P$16/MAE_fec!P$16)</f>
        <v>0.54739242765864971</v>
      </c>
      <c r="Q78" s="355">
        <f>IF(Q$16=0,0,Q$16/MAE_fec!Q$16)</f>
        <v>0.54700326544783018</v>
      </c>
      <c r="R78" s="355">
        <f>IF(R$16=0,0,R$16/MAE_fec!R$16)</f>
        <v>0.54843490902034664</v>
      </c>
      <c r="S78" s="355">
        <f>IF(S$16=0,0,S$16/MAE_fec!S$16)</f>
        <v>0.55589371328772852</v>
      </c>
      <c r="T78" s="355">
        <f>IF(T$16=0,0,T$16/MAE_fec!T$16)</f>
        <v>0.55761606416522735</v>
      </c>
      <c r="U78" s="355">
        <f>IF(U$16=0,0,U$16/MAE_fec!U$16)</f>
        <v>0.55727285326909992</v>
      </c>
      <c r="V78" s="355">
        <f>IF(V$16=0,0,V$16/MAE_fec!V$16)</f>
        <v>0.56456530555062101</v>
      </c>
      <c r="W78" s="355">
        <f>IF(W$16=0,0,W$16/MAE_fec!W$16)</f>
        <v>0.56166854449702941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0.44929100748472045</v>
      </c>
      <c r="C79" s="351">
        <f>IF(C$24=0,0,C$24/MAE_fec!C$24)</f>
        <v>0.44981779236936364</v>
      </c>
      <c r="D79" s="351">
        <f>IF(D$24=0,0,D$24/MAE_fec!D$24)</f>
        <v>0.44962403313633009</v>
      </c>
      <c r="E79" s="351">
        <f>IF(E$24=0,0,E$24/MAE_fec!E$24)</f>
        <v>0.44907156563466605</v>
      </c>
      <c r="F79" s="351">
        <f>IF(F$24=0,0,F$24/MAE_fec!F$24)</f>
        <v>0.4499413548190147</v>
      </c>
      <c r="G79" s="351">
        <f>IF(G$24=0,0,G$24/MAE_fec!G$24)</f>
        <v>0.44826382843606172</v>
      </c>
      <c r="H79" s="351">
        <f>IF(H$24=0,0,H$24/MAE_fec!H$24)</f>
        <v>0.44843126588810295</v>
      </c>
      <c r="I79" s="351">
        <f>IF(I$24=0,0,I$24/MAE_fec!I$24)</f>
        <v>0.44661032669420914</v>
      </c>
      <c r="J79" s="351">
        <f>IF(J$24=0,0,J$24/MAE_fec!J$24)</f>
        <v>0.44869554239511056</v>
      </c>
      <c r="K79" s="351">
        <f>IF(K$24=0,0,K$24/MAE_fec!K$24)</f>
        <v>0.44333522010446308</v>
      </c>
      <c r="L79" s="351">
        <f>IF(L$24=0,0,L$24/MAE_fec!L$24)</f>
        <v>0.44624743765871749</v>
      </c>
      <c r="M79" s="351">
        <f>IF(M$24=0,0,M$24/MAE_fec!M$24)</f>
        <v>0.45664779801287653</v>
      </c>
      <c r="N79" s="351">
        <f>IF(N$24=0,0,N$24/MAE_fec!N$24)</f>
        <v>0.45793461632480859</v>
      </c>
      <c r="O79" s="351">
        <f>IF(O$24=0,0,O$24/MAE_fec!O$24)</f>
        <v>0.45572770486751785</v>
      </c>
      <c r="P79" s="351">
        <f>IF(P$24=0,0,P$24/MAE_fec!P$24)</f>
        <v>0.45130516089699951</v>
      </c>
      <c r="Q79" s="351">
        <f>IF(Q$24=0,0,Q$24/MAE_fec!Q$24)</f>
        <v>0.44992419213482765</v>
      </c>
      <c r="R79" s="351">
        <f>IF(R$24=0,0,R$24/MAE_fec!R$24)</f>
        <v>0.45624750393095004</v>
      </c>
      <c r="S79" s="351">
        <f>IF(S$24=0,0,S$24/MAE_fec!S$24)</f>
        <v>0.46384882680130152</v>
      </c>
      <c r="T79" s="351">
        <f>IF(T$24=0,0,T$24/MAE_fec!T$24)</f>
        <v>0.46125020336301908</v>
      </c>
      <c r="U79" s="351">
        <f>IF(U$24=0,0,U$24/MAE_fec!U$24)</f>
        <v>0.45823110287750951</v>
      </c>
      <c r="V79" s="351">
        <f>IF(V$24=0,0,V$24/MAE_fec!V$24)</f>
        <v>0.45852836664209412</v>
      </c>
      <c r="W79" s="351">
        <f>IF(W$24=0,0,W$24/MAE_fec!W$24)</f>
        <v>0.45594966051081015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0.45670173267741143</v>
      </c>
      <c r="C80" s="351">
        <f>IF(C$27=0,0,C$27/MAE_fec!C$27)</f>
        <v>0.46654504875693281</v>
      </c>
      <c r="D80" s="351">
        <f>IF(D$27=0,0,D$27/MAE_fec!D$27)</f>
        <v>0.46927119805032685</v>
      </c>
      <c r="E80" s="351">
        <f>IF(E$27=0,0,E$27/MAE_fec!E$27)</f>
        <v>0.47280996798401137</v>
      </c>
      <c r="F80" s="351">
        <f>IF(F$27=0,0,F$27/MAE_fec!F$27)</f>
        <v>0.47760939132775837</v>
      </c>
      <c r="G80" s="351">
        <f>IF(G$27=0,0,G$27/MAE_fec!G$27)</f>
        <v>0.47006564683371621</v>
      </c>
      <c r="H80" s="351">
        <f>IF(H$27=0,0,H$27/MAE_fec!H$27)</f>
        <v>0.47103645486372736</v>
      </c>
      <c r="I80" s="351">
        <f>IF(I$27=0,0,I$27/MAE_fec!I$27)</f>
        <v>0.46317404738397655</v>
      </c>
      <c r="J80" s="351">
        <f>IF(J$27=0,0,J$27/MAE_fec!J$27)</f>
        <v>0.47018756968082664</v>
      </c>
      <c r="K80" s="351">
        <f>IF(K$27=0,0,K$27/MAE_fec!K$27)</f>
        <v>0.4677820934486136</v>
      </c>
      <c r="L80" s="351">
        <f>IF(L$27=0,0,L$27/MAE_fec!L$27)</f>
        <v>0.46720057759102362</v>
      </c>
      <c r="M80" s="351">
        <f>IF(M$27=0,0,M$27/MAE_fec!M$27)</f>
        <v>0.46580233523278564</v>
      </c>
      <c r="N80" s="351">
        <f>IF(N$27=0,0,N$27/MAE_fec!N$27)</f>
        <v>0.46803729269190875</v>
      </c>
      <c r="O80" s="351">
        <f>IF(O$27=0,0,O$27/MAE_fec!O$27)</f>
        <v>0.47111338143571418</v>
      </c>
      <c r="P80" s="351">
        <f>IF(P$27=0,0,P$27/MAE_fec!P$27)</f>
        <v>0.46919350942170002</v>
      </c>
      <c r="Q80" s="351">
        <f>IF(Q$27=0,0,Q$27/MAE_fec!Q$27)</f>
        <v>0.46885994181242585</v>
      </c>
      <c r="R80" s="351">
        <f>IF(R$27=0,0,R$27/MAE_fec!R$27)</f>
        <v>0.47008706487458279</v>
      </c>
      <c r="S80" s="351">
        <f>IF(S$27=0,0,S$27/MAE_fec!S$27)</f>
        <v>0.47648032567519605</v>
      </c>
      <c r="T80" s="351">
        <f>IF(T$27=0,0,T$27/MAE_fec!T$27)</f>
        <v>0.47795662642733766</v>
      </c>
      <c r="U80" s="351">
        <f>IF(U$27=0,0,U$27/MAE_fec!U$27)</f>
        <v>0.47766244565922844</v>
      </c>
      <c r="V80" s="351">
        <f>IF(V$27=0,0,V$27/MAE_fec!V$27)</f>
        <v>0.48391311904338957</v>
      </c>
      <c r="W80" s="351">
        <f>IF(W$27=0,0,W$27/MAE_fec!W$27)</f>
        <v>0.48143018099745394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0.6015297752360429</v>
      </c>
      <c r="C81" s="351">
        <f>IF(C$35=0,0,C$35/MAE_fec!C$35)</f>
        <v>0.60076277196118077</v>
      </c>
      <c r="D81" s="351">
        <f>IF(D$35=0,0,D$35/MAE_fec!D$35)</f>
        <v>0.59853283164893889</v>
      </c>
      <c r="E81" s="351">
        <f>IF(E$35=0,0,E$35/MAE_fec!E$35)</f>
        <v>0.60150715008198941</v>
      </c>
      <c r="F81" s="351">
        <f>IF(F$35=0,0,F$35/MAE_fec!F$35)</f>
        <v>0.60224145503432847</v>
      </c>
      <c r="G81" s="351">
        <f>IF(G$35=0,0,G$35/MAE_fec!G$35)</f>
        <v>0.60100375023336083</v>
      </c>
      <c r="H81" s="351">
        <f>IF(H$35=0,0,H$35/MAE_fec!H$35)</f>
        <v>0.60168530564384004</v>
      </c>
      <c r="I81" s="351">
        <f>IF(I$35=0,0,I$35/MAE_fec!I$35)</f>
        <v>0.67146357998749628</v>
      </c>
      <c r="J81" s="351">
        <f>IF(J$35=0,0,J$35/MAE_fec!J$35)</f>
        <v>0.67350211963927331</v>
      </c>
      <c r="K81" s="351">
        <f>IF(K$35=0,0,K$35/MAE_fec!K$35)</f>
        <v>0.67653026398463567</v>
      </c>
      <c r="L81" s="351">
        <f>IF(L$35=0,0,L$35/MAE_fec!L$35)</f>
        <v>0.67817509233113915</v>
      </c>
      <c r="M81" s="351">
        <f>IF(M$35=0,0,M$35/MAE_fec!M$35)</f>
        <v>0.67456359036418989</v>
      </c>
      <c r="N81" s="351">
        <f>IF(N$35=0,0,N$35/MAE_fec!N$35)</f>
        <v>0.67935219794822987</v>
      </c>
      <c r="O81" s="351">
        <f>IF(O$35=0,0,O$35/MAE_fec!O$35)</f>
        <v>0.6773600952729607</v>
      </c>
      <c r="P81" s="351">
        <f>IF(P$35=0,0,P$35/MAE_fec!P$35)</f>
        <v>0.67966669349786613</v>
      </c>
      <c r="Q81" s="351">
        <f>IF(Q$35=0,0,Q$35/MAE_fec!Q$35)</f>
        <v>0.67872747132281297</v>
      </c>
      <c r="R81" s="351">
        <f>IF(R$35=0,0,R$35/MAE_fec!R$35)</f>
        <v>0.67987045245044064</v>
      </c>
      <c r="S81" s="351">
        <f>IF(S$35=0,0,S$35/MAE_fec!S$35)</f>
        <v>0.67842628883877842</v>
      </c>
      <c r="T81" s="351">
        <f>IF(T$35=0,0,T$35/MAE_fec!T$35)</f>
        <v>0.67745431014965485</v>
      </c>
      <c r="U81" s="351">
        <f>IF(U$35=0,0,U$35/MAE_fec!U$35)</f>
        <v>0.67745227474486513</v>
      </c>
      <c r="V81" s="351">
        <f>IF(V$35=0,0,V$35/MAE_fec!V$35)</f>
        <v>0.67790432768893016</v>
      </c>
      <c r="W81" s="351">
        <f>IF(W$35=0,0,W$35/MAE_fec!W$35)</f>
        <v>0.67916668639924072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0.58076148332609623</v>
      </c>
      <c r="C82" s="351">
        <f>IF(C$46=0,0,C$46/MAE_fec!C$46)</f>
        <v>0.58076148332609623</v>
      </c>
      <c r="D82" s="351">
        <f>IF(D$46=0,0,D$46/MAE_fec!D$46)</f>
        <v>0.58076148332609623</v>
      </c>
      <c r="E82" s="351">
        <f>IF(E$46=0,0,E$46/MAE_fec!E$46)</f>
        <v>0.58076148332609634</v>
      </c>
      <c r="F82" s="351">
        <f>IF(F$46=0,0,F$46/MAE_fec!F$46)</f>
        <v>0.58076148332609612</v>
      </c>
      <c r="G82" s="351">
        <f>IF(G$46=0,0,G$46/MAE_fec!G$46)</f>
        <v>0.58076148332609623</v>
      </c>
      <c r="H82" s="351">
        <f>IF(H$46=0,0,H$46/MAE_fec!H$46)</f>
        <v>0.5807614833260959</v>
      </c>
      <c r="I82" s="351">
        <f>IF(I$46=0,0,I$46/MAE_fec!I$46)</f>
        <v>0.58076148332609612</v>
      </c>
      <c r="J82" s="351">
        <f>IF(J$46=0,0,J$46/MAE_fec!J$46)</f>
        <v>0.58076148332609634</v>
      </c>
      <c r="K82" s="351">
        <f>IF(K$46=0,0,K$46/MAE_fec!K$46)</f>
        <v>0.58076148332609612</v>
      </c>
      <c r="L82" s="351">
        <f>IF(L$46=0,0,L$46/MAE_fec!L$46)</f>
        <v>0.58076148332609623</v>
      </c>
      <c r="M82" s="351">
        <f>IF(M$46=0,0,M$46/MAE_fec!M$46)</f>
        <v>0.58076148332609612</v>
      </c>
      <c r="N82" s="351">
        <f>IF(N$46=0,0,N$46/MAE_fec!N$46)</f>
        <v>0.58076148332609612</v>
      </c>
      <c r="O82" s="351">
        <f>IF(O$46=0,0,O$46/MAE_fec!O$46)</f>
        <v>0.58076148332609634</v>
      </c>
      <c r="P82" s="351">
        <f>IF(P$46=0,0,P$46/MAE_fec!P$46)</f>
        <v>0.58076148332609634</v>
      </c>
      <c r="Q82" s="351">
        <f>IF(Q$46=0,0,Q$46/MAE_fec!Q$46)</f>
        <v>0.58076148332609623</v>
      </c>
      <c r="R82" s="351">
        <f>IF(R$46=0,0,R$46/MAE_fec!R$46)</f>
        <v>0.58076148332609601</v>
      </c>
      <c r="S82" s="351">
        <f>IF(S$46=0,0,S$46/MAE_fec!S$46)</f>
        <v>0.58076148332609601</v>
      </c>
      <c r="T82" s="351">
        <f>IF(T$46=0,0,T$46/MAE_fec!T$46)</f>
        <v>0.58076148332609634</v>
      </c>
      <c r="U82" s="351">
        <f>IF(U$46=0,0,U$46/MAE_fec!U$46)</f>
        <v>0.58076148332609623</v>
      </c>
      <c r="V82" s="351">
        <f>IF(V$46=0,0,V$46/MAE_fec!V$46)</f>
        <v>0.58076148332609634</v>
      </c>
      <c r="W82" s="351">
        <f>IF(W$46=0,0,W$46/MAE_fec!W$46)</f>
        <v>0.58076148332609612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0.53716288884492203</v>
      </c>
      <c r="C83" s="339">
        <f>IF(C$47=0,0,C$47/MAE_fec!C$47)</f>
        <v>0.53716288884492192</v>
      </c>
      <c r="D83" s="339">
        <f>IF(D$47=0,0,D$47/MAE_fec!D$47)</f>
        <v>0.53716288884492169</v>
      </c>
      <c r="E83" s="339">
        <f>IF(E$47=0,0,E$47/MAE_fec!E$47)</f>
        <v>0.53716288884492169</v>
      </c>
      <c r="F83" s="339">
        <f>IF(F$47=0,0,F$47/MAE_fec!F$47)</f>
        <v>0.53716288884492192</v>
      </c>
      <c r="G83" s="339">
        <f>IF(G$47=0,0,G$47/MAE_fec!G$47)</f>
        <v>0.5371628888449218</v>
      </c>
      <c r="H83" s="339">
        <f>IF(H$47=0,0,H$47/MAE_fec!H$47)</f>
        <v>0.53716288884492192</v>
      </c>
      <c r="I83" s="339">
        <f>IF(I$47=0,0,I$47/MAE_fec!I$47)</f>
        <v>0.53716288884492192</v>
      </c>
      <c r="J83" s="339">
        <f>IF(J$47=0,0,J$47/MAE_fec!J$47)</f>
        <v>0.53716288884492192</v>
      </c>
      <c r="K83" s="339">
        <f>IF(K$47=0,0,K$47/MAE_fec!K$47)</f>
        <v>0.53716288884492203</v>
      </c>
      <c r="L83" s="339">
        <f>IF(L$47=0,0,L$47/MAE_fec!L$47)</f>
        <v>0.5371628888449218</v>
      </c>
      <c r="M83" s="339">
        <f>IF(M$47=0,0,M$47/MAE_fec!M$47)</f>
        <v>0.53716288884492214</v>
      </c>
      <c r="N83" s="339">
        <f>IF(N$47=0,0,N$47/MAE_fec!N$47)</f>
        <v>0.53716288884492203</v>
      </c>
      <c r="O83" s="339">
        <f>IF(O$47=0,0,O$47/MAE_fec!O$47)</f>
        <v>0.53716288884492147</v>
      </c>
      <c r="P83" s="339">
        <f>IF(P$47=0,0,P$47/MAE_fec!P$47)</f>
        <v>0.5371628888449218</v>
      </c>
      <c r="Q83" s="339">
        <f>IF(Q$47=0,0,Q$47/MAE_fec!Q$47)</f>
        <v>0.53716288884492169</v>
      </c>
      <c r="R83" s="339">
        <f>IF(R$47=0,0,R$47/MAE_fec!R$47)</f>
        <v>0.53716288884492203</v>
      </c>
      <c r="S83" s="339">
        <f>IF(S$47=0,0,S$47/MAE_fec!S$47)</f>
        <v>0.53716288884492169</v>
      </c>
      <c r="T83" s="339">
        <f>IF(T$47=0,0,T$47/MAE_fec!T$47)</f>
        <v>0.53716288884492203</v>
      </c>
      <c r="U83" s="339">
        <f>IF(U$47=0,0,U$47/MAE_fec!U$47)</f>
        <v>0.5371628888449218</v>
      </c>
      <c r="V83" s="339">
        <f>IF(V$47=0,0,V$47/MAE_fec!V$47)</f>
        <v>0.53716288884492158</v>
      </c>
      <c r="W83" s="339">
        <f>IF(W$47=0,0,W$47/MAE_fec!W$47)</f>
        <v>0.53716288884492214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FI: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246.62556216095899</v>
      </c>
      <c r="C5" s="225">
        <v>209.05429320158689</v>
      </c>
      <c r="D5" s="225">
        <v>201.03691392120641</v>
      </c>
      <c r="E5" s="225">
        <v>193.11727428206569</v>
      </c>
      <c r="F5" s="225">
        <v>173.87374212242241</v>
      </c>
      <c r="G5" s="225">
        <v>201.02973648636461</v>
      </c>
      <c r="H5" s="225">
        <v>201.64274739524021</v>
      </c>
      <c r="I5" s="225">
        <v>180.34318536482209</v>
      </c>
      <c r="J5" s="225">
        <v>164.33801575202321</v>
      </c>
      <c r="K5" s="225">
        <v>166.0412945232861</v>
      </c>
      <c r="L5" s="225">
        <v>164.9166188689662</v>
      </c>
      <c r="M5" s="225">
        <v>165.37053736170469</v>
      </c>
      <c r="N5" s="225">
        <v>130.06923456627061</v>
      </c>
      <c r="O5" s="225">
        <v>125.12262708024031</v>
      </c>
      <c r="P5" s="225">
        <v>128.5802330402571</v>
      </c>
      <c r="Q5" s="225">
        <v>122.31782388029281</v>
      </c>
      <c r="R5" s="225">
        <v>116.404761240277</v>
      </c>
      <c r="S5" s="225">
        <v>96.858574560385222</v>
      </c>
      <c r="T5" s="225">
        <v>101.217599640502</v>
      </c>
      <c r="U5" s="225">
        <v>102.8866834803555</v>
      </c>
      <c r="V5" s="225">
        <v>75.008605845418074</v>
      </c>
      <c r="W5" s="225">
        <v>81.703365653910765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3.2363235558572612</v>
      </c>
      <c r="C10" s="262">
        <v>2.9281869860667822</v>
      </c>
      <c r="D10" s="262">
        <v>2.50797177234318</v>
      </c>
      <c r="E10" s="262">
        <v>2.11974310835503</v>
      </c>
      <c r="F10" s="262">
        <v>1.726113419607388</v>
      </c>
      <c r="G10" s="262">
        <v>2.521294831563857</v>
      </c>
      <c r="H10" s="262">
        <v>2.6703810779121429</v>
      </c>
      <c r="I10" s="262">
        <v>4.8846447272054343</v>
      </c>
      <c r="J10" s="262">
        <v>4.6192204162324053</v>
      </c>
      <c r="K10" s="262">
        <v>4.2327321308135764</v>
      </c>
      <c r="L10" s="262">
        <v>5.2160112187733763</v>
      </c>
      <c r="M10" s="262">
        <v>5.416366590062176</v>
      </c>
      <c r="N10" s="262">
        <v>4.2217619018083434</v>
      </c>
      <c r="O10" s="262">
        <v>3.775332188962341</v>
      </c>
      <c r="P10" s="262">
        <v>3.8849672727448499</v>
      </c>
      <c r="Q10" s="262">
        <v>3.6568607548845038</v>
      </c>
      <c r="R10" s="262">
        <v>3.6199716865268332</v>
      </c>
      <c r="S10" s="262">
        <v>2.8956755983780411</v>
      </c>
      <c r="T10" s="262">
        <v>2.2221906432727878</v>
      </c>
      <c r="U10" s="262">
        <v>2.1000048450839262</v>
      </c>
      <c r="V10" s="262">
        <v>1.6939435406963641</v>
      </c>
      <c r="W10" s="262">
        <v>1.940370220151034</v>
      </c>
      <c r="DA10" s="68" t="s">
        <v>2643</v>
      </c>
    </row>
    <row r="11" spans="1:105" ht="12" customHeight="1" x14ac:dyDescent="0.25">
      <c r="A11" s="37" t="s">
        <v>160</v>
      </c>
      <c r="B11" s="228">
        <v>3.0291445283333629</v>
      </c>
      <c r="C11" s="228">
        <v>2.736766480798968</v>
      </c>
      <c r="D11" s="228">
        <v>2.3033730396180259</v>
      </c>
      <c r="E11" s="228">
        <v>1.884759060330724</v>
      </c>
      <c r="F11" s="228">
        <v>1.5138430889157739</v>
      </c>
      <c r="G11" s="228">
        <v>2.2673649099193751</v>
      </c>
      <c r="H11" s="228">
        <v>2.4190204684644478</v>
      </c>
      <c r="I11" s="228">
        <v>4.5979049863861547</v>
      </c>
      <c r="J11" s="228">
        <v>4.3857459771278684</v>
      </c>
      <c r="K11" s="228">
        <v>3.7372993180883491</v>
      </c>
      <c r="L11" s="228">
        <v>4.9036212868816609</v>
      </c>
      <c r="M11" s="228">
        <v>5.3424272097144963</v>
      </c>
      <c r="N11" s="228">
        <v>4.1652032982600122</v>
      </c>
      <c r="O11" s="228">
        <v>3.697995711491294</v>
      </c>
      <c r="P11" s="228">
        <v>3.7475021595890792</v>
      </c>
      <c r="Q11" s="228">
        <v>3.503754915795072</v>
      </c>
      <c r="R11" s="228">
        <v>3.5528407308739851</v>
      </c>
      <c r="S11" s="228">
        <v>2.8697124755313301</v>
      </c>
      <c r="T11" s="228">
        <v>2.1815120931175911</v>
      </c>
      <c r="U11" s="228">
        <v>2.0394623868157029</v>
      </c>
      <c r="V11" s="228">
        <v>1.639725386174715</v>
      </c>
      <c r="W11" s="228">
        <v>1.8639928412532729</v>
      </c>
      <c r="DA11" s="69" t="s">
        <v>2644</v>
      </c>
    </row>
    <row r="12" spans="1:105" ht="12" customHeight="1" x14ac:dyDescent="0.25">
      <c r="A12" s="37" t="s">
        <v>162</v>
      </c>
      <c r="B12" s="228">
        <v>0.2071790275238978</v>
      </c>
      <c r="C12" s="228">
        <v>0.19142050526781401</v>
      </c>
      <c r="D12" s="228">
        <v>0.20459873272515361</v>
      </c>
      <c r="E12" s="228">
        <v>0.23498404802430589</v>
      </c>
      <c r="F12" s="228">
        <v>0.21227033069161391</v>
      </c>
      <c r="G12" s="228">
        <v>0.25392992164448142</v>
      </c>
      <c r="H12" s="228">
        <v>0.25136060944769451</v>
      </c>
      <c r="I12" s="228">
        <v>0.28673974081927939</v>
      </c>
      <c r="J12" s="228">
        <v>0.23347443910453711</v>
      </c>
      <c r="K12" s="228">
        <v>0.49543281272522732</v>
      </c>
      <c r="L12" s="228">
        <v>0.31238993189171499</v>
      </c>
      <c r="M12" s="228">
        <v>7.3939380347679523E-2</v>
      </c>
      <c r="N12" s="228">
        <v>5.6558603548330803E-2</v>
      </c>
      <c r="O12" s="228">
        <v>7.7336477471047174E-2</v>
      </c>
      <c r="P12" s="228">
        <v>0.13746511315577101</v>
      </c>
      <c r="Q12" s="228">
        <v>0.15310583908943279</v>
      </c>
      <c r="R12" s="228">
        <v>6.7130955652848226E-2</v>
      </c>
      <c r="S12" s="228">
        <v>2.59631228467108E-2</v>
      </c>
      <c r="T12" s="228">
        <v>4.0678550155197418E-2</v>
      </c>
      <c r="U12" s="228">
        <v>6.0542458268222292E-2</v>
      </c>
      <c r="V12" s="228">
        <v>5.4218154521649228E-2</v>
      </c>
      <c r="W12" s="228">
        <v>7.6377378897760861E-2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49.755412504878471</v>
      </c>
      <c r="C16" s="263">
        <f t="shared" si="0"/>
        <v>37.603727321828273</v>
      </c>
      <c r="D16" s="263">
        <f t="shared" si="0"/>
        <v>34.804779605813472</v>
      </c>
      <c r="E16" s="263">
        <f t="shared" si="0"/>
        <v>31.8351888978159</v>
      </c>
      <c r="F16" s="263">
        <f t="shared" si="0"/>
        <v>26.39835248126348</v>
      </c>
      <c r="G16" s="263">
        <f t="shared" si="0"/>
        <v>34.348335528977508</v>
      </c>
      <c r="H16" s="263">
        <f t="shared" si="0"/>
        <v>33.969474040646531</v>
      </c>
      <c r="I16" s="263">
        <f t="shared" si="0"/>
        <v>48.045357791626081</v>
      </c>
      <c r="J16" s="263">
        <f t="shared" si="0"/>
        <v>42.534571631058313</v>
      </c>
      <c r="K16" s="263">
        <f t="shared" si="0"/>
        <v>44.15112306999864</v>
      </c>
      <c r="L16" s="263">
        <f t="shared" si="0"/>
        <v>45.757720963821633</v>
      </c>
      <c r="M16" s="263">
        <f t="shared" si="0"/>
        <v>46.611284328410072</v>
      </c>
      <c r="N16" s="263">
        <f t="shared" si="0"/>
        <v>38.919160818204688</v>
      </c>
      <c r="O16" s="263">
        <f t="shared" si="0"/>
        <v>35.438755340697192</v>
      </c>
      <c r="P16" s="263">
        <f t="shared" si="0"/>
        <v>37.584598274106007</v>
      </c>
      <c r="Q16" s="263">
        <f t="shared" si="0"/>
        <v>34.997759462773892</v>
      </c>
      <c r="R16" s="263">
        <f t="shared" si="0"/>
        <v>34.693979593823251</v>
      </c>
      <c r="S16" s="263">
        <f t="shared" si="0"/>
        <v>28.32649259030072</v>
      </c>
      <c r="T16" s="263">
        <f t="shared" si="0"/>
        <v>28.451648224830851</v>
      </c>
      <c r="U16" s="263">
        <f t="shared" si="0"/>
        <v>28.694223550031339</v>
      </c>
      <c r="V16" s="263">
        <f t="shared" si="0"/>
        <v>19.967544675930839</v>
      </c>
      <c r="W16" s="263">
        <f t="shared" si="0"/>
        <v>22.89260456256358</v>
      </c>
      <c r="DA16" s="70"/>
    </row>
    <row r="17" spans="1:105" ht="12" customHeight="1" x14ac:dyDescent="0.25">
      <c r="A17" s="60" t="s">
        <v>2558</v>
      </c>
      <c r="B17" s="331">
        <v>49.755412504878471</v>
      </c>
      <c r="C17" s="331">
        <v>37.603727321828273</v>
      </c>
      <c r="D17" s="331">
        <v>34.804779605813472</v>
      </c>
      <c r="E17" s="331">
        <v>31.8351888978159</v>
      </c>
      <c r="F17" s="331">
        <v>26.39835248126348</v>
      </c>
      <c r="G17" s="331">
        <v>34.348335528977508</v>
      </c>
      <c r="H17" s="331">
        <v>33.969474040646531</v>
      </c>
      <c r="I17" s="331">
        <v>48.045357791626081</v>
      </c>
      <c r="J17" s="331">
        <v>42.534571631058313</v>
      </c>
      <c r="K17" s="331">
        <v>44.15112306999864</v>
      </c>
      <c r="L17" s="331">
        <v>45.757720963821633</v>
      </c>
      <c r="M17" s="331">
        <v>46.611284328410072</v>
      </c>
      <c r="N17" s="331">
        <v>38.919160818204688</v>
      </c>
      <c r="O17" s="331">
        <v>35.438755340697192</v>
      </c>
      <c r="P17" s="331">
        <v>37.584598274106007</v>
      </c>
      <c r="Q17" s="331">
        <v>34.997759462773892</v>
      </c>
      <c r="R17" s="331">
        <v>34.693979593823251</v>
      </c>
      <c r="S17" s="331">
        <v>28.32649259030072</v>
      </c>
      <c r="T17" s="331">
        <v>28.451648224830851</v>
      </c>
      <c r="U17" s="331">
        <v>28.694223550031339</v>
      </c>
      <c r="V17" s="331">
        <v>19.967544675930839</v>
      </c>
      <c r="W17" s="331">
        <v>22.89260456256358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0.1964643300681411</v>
      </c>
      <c r="H18" s="232">
        <v>0.20524455842888981</v>
      </c>
      <c r="I18" s="232">
        <v>0.33642305924236199</v>
      </c>
      <c r="J18" s="232">
        <v>0.31542964737920332</v>
      </c>
      <c r="K18" s="232">
        <v>0.33861161375961552</v>
      </c>
      <c r="L18" s="232">
        <v>0.35684355588426442</v>
      </c>
      <c r="M18" s="232">
        <v>0.68234138907490027</v>
      </c>
      <c r="N18" s="232">
        <v>0.35193113145095539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28.995454957574061</v>
      </c>
      <c r="C19" s="232">
        <v>18.04251268486701</v>
      </c>
      <c r="D19" s="232">
        <v>16.316265640532372</v>
      </c>
      <c r="E19" s="232">
        <v>16.742051889268399</v>
      </c>
      <c r="F19" s="232">
        <v>14.022724361513079</v>
      </c>
      <c r="G19" s="232">
        <v>16.77206615488593</v>
      </c>
      <c r="H19" s="232">
        <v>16.013936235534331</v>
      </c>
      <c r="I19" s="232">
        <v>14.64492957092348</v>
      </c>
      <c r="J19" s="232">
        <v>11.742145210693179</v>
      </c>
      <c r="K19" s="232">
        <v>16.22573681378438</v>
      </c>
      <c r="L19" s="232">
        <v>9.8470022907747943</v>
      </c>
      <c r="M19" s="232">
        <v>9.3978088055660383</v>
      </c>
      <c r="N19" s="232">
        <v>9.0489371224231441</v>
      </c>
      <c r="O19" s="232">
        <v>8.7154306128369701</v>
      </c>
      <c r="P19" s="232">
        <v>10.21243453642475</v>
      </c>
      <c r="Q19" s="232">
        <v>9.0337645822967048</v>
      </c>
      <c r="R19" s="232">
        <v>12.205534961544529</v>
      </c>
      <c r="S19" s="232">
        <v>9.8424997609139186</v>
      </c>
      <c r="T19" s="232">
        <v>13.36176390174864</v>
      </c>
      <c r="U19" s="232">
        <v>14.399341208654279</v>
      </c>
      <c r="V19" s="232">
        <v>8.6595307405883268</v>
      </c>
      <c r="W19" s="232">
        <v>11.22949602491744</v>
      </c>
      <c r="DA19" s="71" t="s">
        <v>2651</v>
      </c>
    </row>
    <row r="20" spans="1:105" ht="12" customHeight="1" x14ac:dyDescent="0.25">
      <c r="A20" s="59" t="s">
        <v>160</v>
      </c>
      <c r="B20" s="232">
        <v>14.82419923335781</v>
      </c>
      <c r="C20" s="232">
        <v>14.720929279619471</v>
      </c>
      <c r="D20" s="232">
        <v>12.46932590898748</v>
      </c>
      <c r="E20" s="232">
        <v>10.27598694965692</v>
      </c>
      <c r="F20" s="232">
        <v>8.4572916634238169</v>
      </c>
      <c r="G20" s="232">
        <v>12.337671677751279</v>
      </c>
      <c r="H20" s="232">
        <v>13.35021374556278</v>
      </c>
      <c r="I20" s="232">
        <v>26.422249548097088</v>
      </c>
      <c r="J20" s="232">
        <v>26.14034082025746</v>
      </c>
      <c r="K20" s="232">
        <v>21.610005167496499</v>
      </c>
      <c r="L20" s="232">
        <v>29.400099029738179</v>
      </c>
      <c r="M20" s="232">
        <v>32.000997267306033</v>
      </c>
      <c r="N20" s="232">
        <v>24.80285609002966</v>
      </c>
      <c r="O20" s="232">
        <v>22.117461220814992</v>
      </c>
      <c r="P20" s="232">
        <v>22.188553150826259</v>
      </c>
      <c r="Q20" s="232">
        <v>20.76391974604589</v>
      </c>
      <c r="R20" s="232">
        <v>21.002964472931019</v>
      </c>
      <c r="S20" s="232">
        <v>17.274269051811949</v>
      </c>
      <c r="T20" s="232">
        <v>12.80805460601321</v>
      </c>
      <c r="U20" s="232">
        <v>11.887138443805251</v>
      </c>
      <c r="V20" s="232">
        <v>9.9492331493252788</v>
      </c>
      <c r="W20" s="232">
        <v>11.20402209596895</v>
      </c>
      <c r="DA20" s="71" t="s">
        <v>2652</v>
      </c>
    </row>
    <row r="21" spans="1:105" ht="12" customHeight="1" x14ac:dyDescent="0.25">
      <c r="A21" s="59" t="s">
        <v>70</v>
      </c>
      <c r="B21" s="232">
        <v>4.9218538428128289</v>
      </c>
      <c r="C21" s="232">
        <v>3.8106440852468961</v>
      </c>
      <c r="D21" s="232">
        <v>4.9115913991152214</v>
      </c>
      <c r="E21" s="232">
        <v>3.535982050895119</v>
      </c>
      <c r="F21" s="232">
        <v>2.7324591938183782</v>
      </c>
      <c r="G21" s="232">
        <v>3.660395478073958</v>
      </c>
      <c r="H21" s="232">
        <v>3.0128577280564111</v>
      </c>
      <c r="I21" s="232">
        <v>4.9939814619363077</v>
      </c>
      <c r="J21" s="232">
        <v>2.945079367390576</v>
      </c>
      <c r="K21" s="232">
        <v>3.1120522736032918</v>
      </c>
      <c r="L21" s="232">
        <v>4.2808143727667494</v>
      </c>
      <c r="M21" s="232">
        <v>4.0872419395748398</v>
      </c>
      <c r="N21" s="232">
        <v>4.3786426123906894</v>
      </c>
      <c r="O21" s="232">
        <v>4.1433192871844406</v>
      </c>
      <c r="P21" s="232">
        <v>4.3696945863434431</v>
      </c>
      <c r="Q21" s="232">
        <v>4.2927407369331716</v>
      </c>
      <c r="R21" s="232">
        <v>1.088628968029649</v>
      </c>
      <c r="S21" s="232">
        <v>1.053438444704949</v>
      </c>
      <c r="T21" s="232">
        <v>2.0429985442669052</v>
      </c>
      <c r="U21" s="232">
        <v>2.0548682633776818</v>
      </c>
      <c r="V21" s="232">
        <v>1.0298055412535601</v>
      </c>
      <c r="W21" s="232">
        <v>0</v>
      </c>
      <c r="DA21" s="71" t="s">
        <v>2653</v>
      </c>
    </row>
    <row r="22" spans="1:105" ht="12" customHeight="1" x14ac:dyDescent="0.25">
      <c r="A22" s="59" t="s">
        <v>162</v>
      </c>
      <c r="B22" s="232">
        <v>1.013904471133767</v>
      </c>
      <c r="C22" s="232">
        <v>1.029641272094894</v>
      </c>
      <c r="D22" s="232">
        <v>1.107596657178394</v>
      </c>
      <c r="E22" s="232">
        <v>1.2811680079954659</v>
      </c>
      <c r="F22" s="232">
        <v>1.185877262508205</v>
      </c>
      <c r="G22" s="232">
        <v>1.381737888198209</v>
      </c>
      <c r="H22" s="232">
        <v>1.387221773064119</v>
      </c>
      <c r="I22" s="232">
        <v>1.6477741514268409</v>
      </c>
      <c r="J22" s="232">
        <v>1.3915765853379041</v>
      </c>
      <c r="K22" s="232">
        <v>2.8647172013548632</v>
      </c>
      <c r="L22" s="232">
        <v>1.8729617146576421</v>
      </c>
      <c r="M22" s="232">
        <v>0.44289492688826781</v>
      </c>
      <c r="N22" s="232">
        <v>0.33679386191024768</v>
      </c>
      <c r="O22" s="232">
        <v>0.46254421986079819</v>
      </c>
      <c r="P22" s="232">
        <v>0.81391600051155888</v>
      </c>
      <c r="Q22" s="232">
        <v>0.90733439749812017</v>
      </c>
      <c r="R22" s="232">
        <v>0.39685119131806329</v>
      </c>
      <c r="S22" s="232">
        <v>0.1562853328699032</v>
      </c>
      <c r="T22" s="232">
        <v>0.23883117280208971</v>
      </c>
      <c r="U22" s="232">
        <v>0.35287563419412732</v>
      </c>
      <c r="V22" s="232">
        <v>0.32897524476367168</v>
      </c>
      <c r="W22" s="232">
        <v>0.45908644167718199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18.279516289718739</v>
      </c>
      <c r="C24" s="263">
        <f t="shared" si="1"/>
        <v>17.775709080691641</v>
      </c>
      <c r="D24" s="263">
        <f t="shared" si="1"/>
        <v>18.190695719330758</v>
      </c>
      <c r="E24" s="263">
        <f t="shared" si="1"/>
        <v>19.15470275482712</v>
      </c>
      <c r="F24" s="263">
        <f t="shared" si="1"/>
        <v>18.483184551413789</v>
      </c>
      <c r="G24" s="263">
        <f t="shared" si="1"/>
        <v>19.40178816986128</v>
      </c>
      <c r="H24" s="263">
        <f t="shared" si="1"/>
        <v>19.639268994700171</v>
      </c>
      <c r="I24" s="263">
        <f t="shared" si="1"/>
        <v>22.436229522152921</v>
      </c>
      <c r="J24" s="263">
        <f t="shared" si="1"/>
        <v>22.438426954062152</v>
      </c>
      <c r="K24" s="263">
        <f t="shared" si="1"/>
        <v>26.956296688329321</v>
      </c>
      <c r="L24" s="263">
        <f t="shared" si="1"/>
        <v>24.23453087699307</v>
      </c>
      <c r="M24" s="263">
        <f t="shared" si="1"/>
        <v>15.365364837826879</v>
      </c>
      <c r="N24" s="263">
        <f t="shared" si="1"/>
        <v>13.003142972469311</v>
      </c>
      <c r="O24" s="263">
        <f t="shared" si="1"/>
        <v>14.43135196098679</v>
      </c>
      <c r="P24" s="263">
        <f t="shared" si="1"/>
        <v>17.174932451537909</v>
      </c>
      <c r="Q24" s="263">
        <f t="shared" si="1"/>
        <v>16.79611714142758</v>
      </c>
      <c r="R24" s="263">
        <f t="shared" si="1"/>
        <v>13.132344721257629</v>
      </c>
      <c r="S24" s="263">
        <f t="shared" si="1"/>
        <v>9.8819963340399006</v>
      </c>
      <c r="T24" s="263">
        <f t="shared" si="1"/>
        <v>11.902440226657211</v>
      </c>
      <c r="U24" s="263">
        <f t="shared" si="1"/>
        <v>13.458537824671749</v>
      </c>
      <c r="V24" s="263">
        <f t="shared" si="1"/>
        <v>12.53010623947376</v>
      </c>
      <c r="W24" s="263">
        <f t="shared" si="1"/>
        <v>14.0918521872378</v>
      </c>
      <c r="DA24" s="70"/>
    </row>
    <row r="25" spans="1:105" ht="12" customHeight="1" x14ac:dyDescent="0.25">
      <c r="A25" s="60" t="s">
        <v>2568</v>
      </c>
      <c r="B25" s="264">
        <v>18.279516289718739</v>
      </c>
      <c r="C25" s="264">
        <v>17.775709080691641</v>
      </c>
      <c r="D25" s="264">
        <v>18.190695719330758</v>
      </c>
      <c r="E25" s="264">
        <v>19.15470275482712</v>
      </c>
      <c r="F25" s="264">
        <v>18.483184551413789</v>
      </c>
      <c r="G25" s="264">
        <v>19.40178816986128</v>
      </c>
      <c r="H25" s="264">
        <v>19.639268994700171</v>
      </c>
      <c r="I25" s="264">
        <v>22.436229522152921</v>
      </c>
      <c r="J25" s="264">
        <v>22.438426954062152</v>
      </c>
      <c r="K25" s="264">
        <v>26.956296688329321</v>
      </c>
      <c r="L25" s="264">
        <v>24.23453087699307</v>
      </c>
      <c r="M25" s="264">
        <v>15.365364837826879</v>
      </c>
      <c r="N25" s="264">
        <v>13.003142972469311</v>
      </c>
      <c r="O25" s="264">
        <v>14.43135196098679</v>
      </c>
      <c r="P25" s="264">
        <v>17.174932451537909</v>
      </c>
      <c r="Q25" s="264">
        <v>16.79611714142758</v>
      </c>
      <c r="R25" s="264">
        <v>13.132344721257629</v>
      </c>
      <c r="S25" s="264">
        <v>9.8819963340399006</v>
      </c>
      <c r="T25" s="264">
        <v>11.902440226657211</v>
      </c>
      <c r="U25" s="264">
        <v>13.458537824671749</v>
      </c>
      <c r="V25" s="264">
        <v>12.53010623947376</v>
      </c>
      <c r="W25" s="264">
        <v>14.0918521872378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71.079160721254937</v>
      </c>
      <c r="C27" s="263">
        <f t="shared" si="2"/>
        <v>53.719610459754662</v>
      </c>
      <c r="D27" s="263">
        <f t="shared" si="2"/>
        <v>49.721113722590687</v>
      </c>
      <c r="E27" s="263">
        <f t="shared" si="2"/>
        <v>45.478841282594153</v>
      </c>
      <c r="F27" s="263">
        <f t="shared" si="2"/>
        <v>37.711932116090694</v>
      </c>
      <c r="G27" s="263">
        <f t="shared" si="2"/>
        <v>49.069050755682163</v>
      </c>
      <c r="H27" s="263">
        <f t="shared" si="2"/>
        <v>48.52782005806646</v>
      </c>
      <c r="I27" s="263">
        <f t="shared" si="2"/>
        <v>68.636225416608667</v>
      </c>
      <c r="J27" s="263">
        <f t="shared" si="2"/>
        <v>60.763673758654747</v>
      </c>
      <c r="K27" s="263">
        <f t="shared" si="2"/>
        <v>63.07303295714096</v>
      </c>
      <c r="L27" s="263">
        <f t="shared" si="2"/>
        <v>65.368172805459452</v>
      </c>
      <c r="M27" s="263">
        <f t="shared" si="2"/>
        <v>66.587549040585813</v>
      </c>
      <c r="N27" s="263">
        <f t="shared" si="2"/>
        <v>55.598801168863872</v>
      </c>
      <c r="O27" s="263">
        <f t="shared" si="2"/>
        <v>50.62679334385313</v>
      </c>
      <c r="P27" s="263">
        <f t="shared" si="2"/>
        <v>53.69228324872288</v>
      </c>
      <c r="Q27" s="263">
        <f t="shared" si="2"/>
        <v>49.996799232534123</v>
      </c>
      <c r="R27" s="263">
        <f t="shared" si="2"/>
        <v>49.562827991176093</v>
      </c>
      <c r="S27" s="263">
        <f t="shared" si="2"/>
        <v>40.466417986143867</v>
      </c>
      <c r="T27" s="263">
        <f t="shared" si="2"/>
        <v>40.64521174975836</v>
      </c>
      <c r="U27" s="263">
        <f t="shared" si="2"/>
        <v>40.991747928616221</v>
      </c>
      <c r="V27" s="263">
        <f t="shared" si="2"/>
        <v>28.525063822758341</v>
      </c>
      <c r="W27" s="263">
        <f t="shared" si="2"/>
        <v>32.70372080366225</v>
      </c>
      <c r="DA27" s="70"/>
    </row>
    <row r="28" spans="1:105" ht="12" customHeight="1" x14ac:dyDescent="0.25">
      <c r="A28" s="60" t="s">
        <v>2573</v>
      </c>
      <c r="B28" s="331">
        <v>71.079160721254937</v>
      </c>
      <c r="C28" s="331">
        <v>53.719610459754662</v>
      </c>
      <c r="D28" s="331">
        <v>49.721113722590687</v>
      </c>
      <c r="E28" s="331">
        <v>45.478841282594153</v>
      </c>
      <c r="F28" s="331">
        <v>37.711932116090694</v>
      </c>
      <c r="G28" s="331">
        <v>49.069050755682163</v>
      </c>
      <c r="H28" s="331">
        <v>48.52782005806646</v>
      </c>
      <c r="I28" s="331">
        <v>68.636225416608667</v>
      </c>
      <c r="J28" s="331">
        <v>60.763673758654747</v>
      </c>
      <c r="K28" s="331">
        <v>63.07303295714096</v>
      </c>
      <c r="L28" s="331">
        <v>65.368172805459452</v>
      </c>
      <c r="M28" s="331">
        <v>66.587549040585813</v>
      </c>
      <c r="N28" s="331">
        <v>55.598801168863872</v>
      </c>
      <c r="O28" s="331">
        <v>50.62679334385313</v>
      </c>
      <c r="P28" s="331">
        <v>53.69228324872288</v>
      </c>
      <c r="Q28" s="331">
        <v>49.996799232534123</v>
      </c>
      <c r="R28" s="331">
        <v>49.562827991176093</v>
      </c>
      <c r="S28" s="331">
        <v>40.466417986143867</v>
      </c>
      <c r="T28" s="331">
        <v>40.64521174975836</v>
      </c>
      <c r="U28" s="331">
        <v>40.991747928616221</v>
      </c>
      <c r="V28" s="331">
        <v>28.525063822758341</v>
      </c>
      <c r="W28" s="331">
        <v>32.70372080366225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0.28066332866877308</v>
      </c>
      <c r="H29" s="232">
        <v>0.29320651204127107</v>
      </c>
      <c r="I29" s="232">
        <v>0.48060437034623132</v>
      </c>
      <c r="J29" s="232">
        <v>0.45061378197029051</v>
      </c>
      <c r="K29" s="232">
        <v>0.48373087679945093</v>
      </c>
      <c r="L29" s="232">
        <v>0.50977650840609179</v>
      </c>
      <c r="M29" s="232">
        <v>0.97477341296414299</v>
      </c>
      <c r="N29" s="232">
        <v>0.50275875921565072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41.422078510820079</v>
      </c>
      <c r="C30" s="232">
        <v>25.775018121238581</v>
      </c>
      <c r="D30" s="232">
        <v>23.30895091504625</v>
      </c>
      <c r="E30" s="232">
        <v>23.917216984669139</v>
      </c>
      <c r="F30" s="232">
        <v>20.032463373590112</v>
      </c>
      <c r="G30" s="232">
        <v>23.9600945069799</v>
      </c>
      <c r="H30" s="232">
        <v>22.877051765049039</v>
      </c>
      <c r="I30" s="232">
        <v>20.921327958462111</v>
      </c>
      <c r="J30" s="232">
        <v>16.774493158133119</v>
      </c>
      <c r="K30" s="232">
        <v>23.179624019691989</v>
      </c>
      <c r="L30" s="232">
        <v>14.067146129678269</v>
      </c>
      <c r="M30" s="232">
        <v>13.42544115080862</v>
      </c>
      <c r="N30" s="232">
        <v>12.92705303203306</v>
      </c>
      <c r="O30" s="232">
        <v>12.450615161195669</v>
      </c>
      <c r="P30" s="232">
        <v>14.58919219489251</v>
      </c>
      <c r="Q30" s="232">
        <v>12.90537797470957</v>
      </c>
      <c r="R30" s="232">
        <v>17.43647851649218</v>
      </c>
      <c r="S30" s="232">
        <v>14.060713944162741</v>
      </c>
      <c r="T30" s="232">
        <v>19.088234145355202</v>
      </c>
      <c r="U30" s="232">
        <v>20.570487440934691</v>
      </c>
      <c r="V30" s="232">
        <v>12.37075820084047</v>
      </c>
      <c r="W30" s="232">
        <v>16.042137178453491</v>
      </c>
      <c r="DA30" s="71" t="s">
        <v>2660</v>
      </c>
    </row>
    <row r="31" spans="1:105" ht="12" customHeight="1" x14ac:dyDescent="0.25">
      <c r="A31" s="59" t="s">
        <v>160</v>
      </c>
      <c r="B31" s="232">
        <v>21.17742747622545</v>
      </c>
      <c r="C31" s="232">
        <v>21.02989897088495</v>
      </c>
      <c r="D31" s="232">
        <v>17.81332272712498</v>
      </c>
      <c r="E31" s="232">
        <v>14.679981356652741</v>
      </c>
      <c r="F31" s="232">
        <v>12.081845233462589</v>
      </c>
      <c r="G31" s="232">
        <v>17.625245253930391</v>
      </c>
      <c r="H31" s="232">
        <v>19.071733922232539</v>
      </c>
      <c r="I31" s="232">
        <v>37.74607078299583</v>
      </c>
      <c r="J31" s="232">
        <v>37.343344028939228</v>
      </c>
      <c r="K31" s="232">
        <v>30.87143595356644</v>
      </c>
      <c r="L31" s="232">
        <v>42.000141471054533</v>
      </c>
      <c r="M31" s="232">
        <v>45.715710381865762</v>
      </c>
      <c r="N31" s="232">
        <v>35.432651557185238</v>
      </c>
      <c r="O31" s="232">
        <v>31.596373172592841</v>
      </c>
      <c r="P31" s="232">
        <v>31.69793307260894</v>
      </c>
      <c r="Q31" s="232">
        <v>29.662742494351271</v>
      </c>
      <c r="R31" s="232">
        <v>30.004234961330031</v>
      </c>
      <c r="S31" s="232">
        <v>24.677527216874211</v>
      </c>
      <c r="T31" s="232">
        <v>18.297220865733159</v>
      </c>
      <c r="U31" s="232">
        <v>16.981626348293219</v>
      </c>
      <c r="V31" s="232">
        <v>14.21319021332183</v>
      </c>
      <c r="W31" s="232">
        <v>16.005745851384219</v>
      </c>
      <c r="DA31" s="71" t="s">
        <v>2661</v>
      </c>
    </row>
    <row r="32" spans="1:105" ht="12" customHeight="1" x14ac:dyDescent="0.25">
      <c r="A32" s="59" t="s">
        <v>70</v>
      </c>
      <c r="B32" s="232">
        <v>7.0312197754468988</v>
      </c>
      <c r="C32" s="232">
        <v>5.443777264638423</v>
      </c>
      <c r="D32" s="232">
        <v>7.0165591415931754</v>
      </c>
      <c r="E32" s="232">
        <v>5.0514029298501706</v>
      </c>
      <c r="F32" s="232">
        <v>3.9035131340262539</v>
      </c>
      <c r="G32" s="232">
        <v>5.2291363972485128</v>
      </c>
      <c r="H32" s="232">
        <v>4.304082468652016</v>
      </c>
      <c r="I32" s="232">
        <v>7.1342592313375803</v>
      </c>
      <c r="J32" s="232">
        <v>4.2072562391293964</v>
      </c>
      <c r="K32" s="232">
        <v>4.4457889622904183</v>
      </c>
      <c r="L32" s="232">
        <v>6.1154491039524972</v>
      </c>
      <c r="M32" s="232">
        <v>5.8389170565354842</v>
      </c>
      <c r="N32" s="232">
        <v>6.2552037319866978</v>
      </c>
      <c r="O32" s="232">
        <v>5.91902755312063</v>
      </c>
      <c r="P32" s="232">
        <v>6.2424208376334924</v>
      </c>
      <c r="Q32" s="232">
        <v>6.1324867670473866</v>
      </c>
      <c r="R32" s="232">
        <v>1.555184240042355</v>
      </c>
      <c r="S32" s="232">
        <v>1.5049120638642139</v>
      </c>
      <c r="T32" s="232">
        <v>2.9185693489527211</v>
      </c>
      <c r="U32" s="232">
        <v>2.9355260905395482</v>
      </c>
      <c r="V32" s="232">
        <v>1.471150773219372</v>
      </c>
      <c r="W32" s="232">
        <v>0</v>
      </c>
      <c r="DA32" s="71" t="s">
        <v>2662</v>
      </c>
    </row>
    <row r="33" spans="1:105" ht="12" customHeight="1" x14ac:dyDescent="0.25">
      <c r="A33" s="59" t="s">
        <v>162</v>
      </c>
      <c r="B33" s="232">
        <v>1.4484349587625249</v>
      </c>
      <c r="C33" s="232">
        <v>1.470916102992706</v>
      </c>
      <c r="D33" s="232">
        <v>1.582280938826278</v>
      </c>
      <c r="E33" s="232">
        <v>1.8302400114220949</v>
      </c>
      <c r="F33" s="232">
        <v>1.6941103750117219</v>
      </c>
      <c r="G33" s="232">
        <v>1.973911268854585</v>
      </c>
      <c r="H33" s="232">
        <v>1.9817453900915989</v>
      </c>
      <c r="I33" s="232">
        <v>2.353963073466915</v>
      </c>
      <c r="J33" s="232">
        <v>1.98796655048272</v>
      </c>
      <c r="K33" s="232">
        <v>4.0924531447926613</v>
      </c>
      <c r="L33" s="232">
        <v>2.6756595923680599</v>
      </c>
      <c r="M33" s="232">
        <v>0.63270703841181108</v>
      </c>
      <c r="N33" s="232">
        <v>0.48113408844321098</v>
      </c>
      <c r="O33" s="232">
        <v>0.66077745694399759</v>
      </c>
      <c r="P33" s="232">
        <v>1.162737143587941</v>
      </c>
      <c r="Q33" s="232">
        <v>1.296191996425885</v>
      </c>
      <c r="R33" s="232">
        <v>0.56693027331151902</v>
      </c>
      <c r="S33" s="232">
        <v>0.22326476124271891</v>
      </c>
      <c r="T33" s="232">
        <v>0.34118738971727092</v>
      </c>
      <c r="U33" s="232">
        <v>0.5041080488487536</v>
      </c>
      <c r="V33" s="232">
        <v>0.46996463537667388</v>
      </c>
      <c r="W33" s="232">
        <v>0.65583777382454556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104.2751490892496</v>
      </c>
      <c r="C35" s="263">
        <v>97.027059353245505</v>
      </c>
      <c r="D35" s="263">
        <v>95.812353101128309</v>
      </c>
      <c r="E35" s="263">
        <v>94.528798238473513</v>
      </c>
      <c r="F35" s="263">
        <v>89.554159554047104</v>
      </c>
      <c r="G35" s="263">
        <v>95.689267200279815</v>
      </c>
      <c r="H35" s="263">
        <v>96.83580322391488</v>
      </c>
      <c r="I35" s="263">
        <v>36.340727907228953</v>
      </c>
      <c r="J35" s="263">
        <v>33.982122992015547</v>
      </c>
      <c r="K35" s="263">
        <v>27.6281096770036</v>
      </c>
      <c r="L35" s="263">
        <v>24.340183003918671</v>
      </c>
      <c r="M35" s="263">
        <v>31.38997256481974</v>
      </c>
      <c r="N35" s="263">
        <v>18.326367704924401</v>
      </c>
      <c r="O35" s="263">
        <v>20.850394245740809</v>
      </c>
      <c r="P35" s="263">
        <v>16.243451793145471</v>
      </c>
      <c r="Q35" s="263">
        <v>16.870287288672689</v>
      </c>
      <c r="R35" s="263">
        <v>15.395637247493241</v>
      </c>
      <c r="S35" s="263">
        <v>15.28799205152268</v>
      </c>
      <c r="T35" s="263">
        <v>17.99610879598276</v>
      </c>
      <c r="U35" s="263">
        <v>17.64216933195231</v>
      </c>
      <c r="V35" s="263">
        <v>12.291947566558781</v>
      </c>
      <c r="W35" s="263">
        <v>10.074817880296109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0.54731990606515279</v>
      </c>
      <c r="H36" s="231">
        <v>0.58508476313226399</v>
      </c>
      <c r="I36" s="231">
        <v>0.25446493521118307</v>
      </c>
      <c r="J36" s="231">
        <v>0.2520060426502872</v>
      </c>
      <c r="K36" s="231">
        <v>0.21189039264133319</v>
      </c>
      <c r="L36" s="231">
        <v>0.18981796451050029</v>
      </c>
      <c r="M36" s="231">
        <v>0.45951699875918672</v>
      </c>
      <c r="N36" s="231">
        <v>0.1657183553342044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60.767366531534762</v>
      </c>
      <c r="C38" s="231">
        <v>46.554213473941402</v>
      </c>
      <c r="D38" s="231">
        <v>44.916239164501881</v>
      </c>
      <c r="E38" s="231">
        <v>49.712475406335152</v>
      </c>
      <c r="F38" s="231">
        <v>47.570896545330939</v>
      </c>
      <c r="G38" s="231">
        <v>46.724439338310617</v>
      </c>
      <c r="H38" s="231">
        <v>45.650467719605828</v>
      </c>
      <c r="I38" s="231">
        <v>11.077186750604669</v>
      </c>
      <c r="J38" s="231">
        <v>9.3811459111655697</v>
      </c>
      <c r="K38" s="231">
        <v>10.15345488654278</v>
      </c>
      <c r="L38" s="231">
        <v>5.2379758595705894</v>
      </c>
      <c r="M38" s="231">
        <v>6.3288743236009788</v>
      </c>
      <c r="N38" s="231">
        <v>4.2609898455646311</v>
      </c>
      <c r="O38" s="231">
        <v>5.1277242259793816</v>
      </c>
      <c r="P38" s="231">
        <v>4.4136480287287343</v>
      </c>
      <c r="Q38" s="231">
        <v>4.354627443042105</v>
      </c>
      <c r="R38" s="231">
        <v>5.4162708020094312</v>
      </c>
      <c r="S38" s="231">
        <v>5.3120610549393961</v>
      </c>
      <c r="T38" s="231">
        <v>8.4515229129061513</v>
      </c>
      <c r="U38" s="231">
        <v>8.8531970704382505</v>
      </c>
      <c r="V38" s="231">
        <v>5.2634810585960974</v>
      </c>
      <c r="W38" s="231">
        <v>4.8651463166882367</v>
      </c>
      <c r="DA38" s="73" t="s">
        <v>2668</v>
      </c>
    </row>
    <row r="39" spans="1:105" ht="12" customHeight="1" x14ac:dyDescent="0.25">
      <c r="A39" s="46" t="s">
        <v>160</v>
      </c>
      <c r="B39" s="231">
        <v>31.067888042040899</v>
      </c>
      <c r="C39" s="231">
        <v>37.983694188726069</v>
      </c>
      <c r="D39" s="231">
        <v>34.326189404325433</v>
      </c>
      <c r="E39" s="231">
        <v>30.51267263351933</v>
      </c>
      <c r="F39" s="231">
        <v>28.690640734452341</v>
      </c>
      <c r="G39" s="231">
        <v>34.370887078521861</v>
      </c>
      <c r="H39" s="231">
        <v>38.0570705838905</v>
      </c>
      <c r="I39" s="231">
        <v>19.985360202513789</v>
      </c>
      <c r="J39" s="231">
        <v>20.884288773665769</v>
      </c>
      <c r="K39" s="231">
        <v>13.522727200883089</v>
      </c>
      <c r="L39" s="231">
        <v>15.638973612408529</v>
      </c>
      <c r="M39" s="231">
        <v>21.55079914104294</v>
      </c>
      <c r="N39" s="231">
        <v>11.67924105459104</v>
      </c>
      <c r="O39" s="231">
        <v>13.01280989514018</v>
      </c>
      <c r="P39" s="231">
        <v>9.5895316170880491</v>
      </c>
      <c r="Q39" s="231">
        <v>10.009020483935119</v>
      </c>
      <c r="R39" s="231">
        <v>9.3201767549549803</v>
      </c>
      <c r="S39" s="231">
        <v>9.3230352158174377</v>
      </c>
      <c r="T39" s="231">
        <v>8.1012931951527456</v>
      </c>
      <c r="U39" s="231">
        <v>7.3086107011159447</v>
      </c>
      <c r="V39" s="231">
        <v>6.0473946912130447</v>
      </c>
      <c r="W39" s="231">
        <v>4.8541098114594776</v>
      </c>
      <c r="DA39" s="73" t="s">
        <v>2669</v>
      </c>
    </row>
    <row r="40" spans="1:105" ht="12" customHeight="1" x14ac:dyDescent="0.25">
      <c r="A40" s="46" t="s">
        <v>70</v>
      </c>
      <c r="B40" s="231">
        <v>10.314999261728209</v>
      </c>
      <c r="C40" s="231">
        <v>9.8324186501246071</v>
      </c>
      <c r="D40" s="231">
        <v>13.52087657931583</v>
      </c>
      <c r="E40" s="231">
        <v>10.499455019312309</v>
      </c>
      <c r="F40" s="231">
        <v>9.2696347922399589</v>
      </c>
      <c r="G40" s="231">
        <v>10.19730812471604</v>
      </c>
      <c r="H40" s="231">
        <v>8.5886669233271693</v>
      </c>
      <c r="I40" s="231">
        <v>3.7773664267227942</v>
      </c>
      <c r="J40" s="231">
        <v>2.3529107134779861</v>
      </c>
      <c r="K40" s="231">
        <v>1.9474050841099659</v>
      </c>
      <c r="L40" s="231">
        <v>2.2771196432910301</v>
      </c>
      <c r="M40" s="231">
        <v>2.7525182838790752</v>
      </c>
      <c r="N40" s="231">
        <v>2.0618279756327009</v>
      </c>
      <c r="O40" s="231">
        <v>2.4377221997006449</v>
      </c>
      <c r="P40" s="231">
        <v>1.888510896042743</v>
      </c>
      <c r="Q40" s="231">
        <v>2.0692687360424311</v>
      </c>
      <c r="R40" s="231">
        <v>0.48308487193211141</v>
      </c>
      <c r="S40" s="231">
        <v>0.56854757143255319</v>
      </c>
      <c r="T40" s="231">
        <v>1.2922282667819041</v>
      </c>
      <c r="U40" s="231">
        <v>1.2634018060866561</v>
      </c>
      <c r="V40" s="231">
        <v>0.62594176553002889</v>
      </c>
      <c r="W40" s="231">
        <v>0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2671</v>
      </c>
    </row>
    <row r="42" spans="1:105" ht="12" customHeight="1" x14ac:dyDescent="0.25">
      <c r="A42" s="46" t="s">
        <v>162</v>
      </c>
      <c r="B42" s="231">
        <v>2.1248952539457719</v>
      </c>
      <c r="C42" s="231">
        <v>2.6567330404534308</v>
      </c>
      <c r="D42" s="231">
        <v>3.0490479529851742</v>
      </c>
      <c r="E42" s="231">
        <v>3.8041951793067321</v>
      </c>
      <c r="F42" s="231">
        <v>4.0229874820238569</v>
      </c>
      <c r="G42" s="231">
        <v>3.8493127526661448</v>
      </c>
      <c r="H42" s="231">
        <v>3.954513233959116</v>
      </c>
      <c r="I42" s="231">
        <v>1.246349592176514</v>
      </c>
      <c r="J42" s="231">
        <v>1.1117715510559389</v>
      </c>
      <c r="K42" s="231">
        <v>1.7926321128264191</v>
      </c>
      <c r="L42" s="231">
        <v>0.9962959241380196</v>
      </c>
      <c r="M42" s="231">
        <v>0.2982638175375672</v>
      </c>
      <c r="N42" s="231">
        <v>0.15859047380183081</v>
      </c>
      <c r="O42" s="231">
        <v>0.27213792492060263</v>
      </c>
      <c r="P42" s="231">
        <v>0.35176125128594959</v>
      </c>
      <c r="Q42" s="231">
        <v>0.43737062565304041</v>
      </c>
      <c r="R42" s="231">
        <v>0.17610481859671681</v>
      </c>
      <c r="S42" s="231">
        <v>8.434820933329297E-2</v>
      </c>
      <c r="T42" s="231">
        <v>0.15106442114195359</v>
      </c>
      <c r="U42" s="231">
        <v>0.21695975431145831</v>
      </c>
      <c r="V42" s="231">
        <v>0.19995944600607299</v>
      </c>
      <c r="W42" s="231">
        <v>0.19889785844451291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0.15517060521353401</v>
      </c>
      <c r="W44" s="231">
        <v>0.15666389370388289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1</v>
      </c>
      <c r="E51" s="234">
        <f t="shared" si="3"/>
        <v>1</v>
      </c>
      <c r="F51" s="234">
        <f t="shared" si="3"/>
        <v>1.0000000000000002</v>
      </c>
      <c r="G51" s="234">
        <f t="shared" si="3"/>
        <v>1</v>
      </c>
      <c r="H51" s="234">
        <f t="shared" si="3"/>
        <v>0.99999999999999989</v>
      </c>
      <c r="I51" s="234">
        <f t="shared" si="3"/>
        <v>0.99999999999999989</v>
      </c>
      <c r="J51" s="234">
        <f t="shared" si="3"/>
        <v>0.99999999999999978</v>
      </c>
      <c r="K51" s="234">
        <f t="shared" si="3"/>
        <v>1</v>
      </c>
      <c r="L51" s="234">
        <f t="shared" si="3"/>
        <v>1</v>
      </c>
      <c r="M51" s="234">
        <f t="shared" si="3"/>
        <v>0.99999999999999989</v>
      </c>
      <c r="N51" s="234">
        <f t="shared" si="3"/>
        <v>1</v>
      </c>
      <c r="O51" s="234">
        <f t="shared" si="3"/>
        <v>0.99999999999999967</v>
      </c>
      <c r="P51" s="234">
        <f t="shared" si="3"/>
        <v>1</v>
      </c>
      <c r="Q51" s="234">
        <f t="shared" si="3"/>
        <v>0.99999999999999989</v>
      </c>
      <c r="R51" s="234">
        <f t="shared" si="3"/>
        <v>1.0000000000000004</v>
      </c>
      <c r="S51" s="234">
        <f t="shared" si="3"/>
        <v>0.99999999999999978</v>
      </c>
      <c r="T51" s="234">
        <f t="shared" si="3"/>
        <v>0.99999999999999978</v>
      </c>
      <c r="U51" s="234">
        <f t="shared" si="3"/>
        <v>1.0000000000000004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1.3122417350011311E-2</v>
      </c>
      <c r="C56" s="302">
        <f t="shared" si="8"/>
        <v>1.4006825409910094E-2</v>
      </c>
      <c r="D56" s="302">
        <f t="shared" si="8"/>
        <v>1.2475180420478123E-2</v>
      </c>
      <c r="E56" s="302">
        <f t="shared" si="8"/>
        <v>1.0976455194054513E-2</v>
      </c>
      <c r="F56" s="302">
        <f t="shared" si="8"/>
        <v>9.9273955833541119E-3</v>
      </c>
      <c r="G56" s="302">
        <f t="shared" si="8"/>
        <v>1.2541899898151987E-2</v>
      </c>
      <c r="H56" s="302">
        <f t="shared" si="8"/>
        <v>1.3243129804604008E-2</v>
      </c>
      <c r="I56" s="302">
        <f t="shared" si="8"/>
        <v>2.7085274762803639E-2</v>
      </c>
      <c r="J56" s="302">
        <f t="shared" si="8"/>
        <v>2.8108045451896827E-2</v>
      </c>
      <c r="K56" s="302">
        <f t="shared" si="8"/>
        <v>2.5492044873330989E-2</v>
      </c>
      <c r="L56" s="302">
        <f t="shared" si="8"/>
        <v>3.1628172191170957E-2</v>
      </c>
      <c r="M56" s="302">
        <f t="shared" si="8"/>
        <v>3.2752911591593215E-2</v>
      </c>
      <c r="N56" s="302">
        <f t="shared" si="8"/>
        <v>3.2457805382542976E-2</v>
      </c>
      <c r="O56" s="302">
        <f t="shared" si="8"/>
        <v>3.017305724040821E-2</v>
      </c>
      <c r="P56" s="302">
        <f t="shared" si="8"/>
        <v>3.0214343067246643E-2</v>
      </c>
      <c r="Q56" s="302">
        <f t="shared" si="8"/>
        <v>2.9896384998341012E-2</v>
      </c>
      <c r="R56" s="302">
        <f t="shared" si="8"/>
        <v>3.1098141072208079E-2</v>
      </c>
      <c r="S56" s="302">
        <f t="shared" si="8"/>
        <v>2.989591382611944E-2</v>
      </c>
      <c r="T56" s="302">
        <f t="shared" si="8"/>
        <v>2.195458745480448E-2</v>
      </c>
      <c r="U56" s="302">
        <f t="shared" si="8"/>
        <v>2.0410851764746475E-2</v>
      </c>
      <c r="V56" s="302">
        <f t="shared" si="8"/>
        <v>2.2583322561511642E-2</v>
      </c>
      <c r="W56" s="302">
        <f t="shared" si="8"/>
        <v>2.3748963150065257E-2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0.20174475049916293</v>
      </c>
      <c r="C57" s="303">
        <f t="shared" si="9"/>
        <v>0.17987541296541443</v>
      </c>
      <c r="D57" s="303">
        <f t="shared" si="9"/>
        <v>0.17312631261070152</v>
      </c>
      <c r="E57" s="303">
        <f t="shared" si="9"/>
        <v>0.16484899663257288</v>
      </c>
      <c r="F57" s="303">
        <f t="shared" si="9"/>
        <v>0.15182483656834578</v>
      </c>
      <c r="G57" s="303">
        <f t="shared" si="9"/>
        <v>0.17086196365435358</v>
      </c>
      <c r="H57" s="303">
        <f t="shared" si="9"/>
        <v>0.16846365405874442</v>
      </c>
      <c r="I57" s="303">
        <f t="shared" si="9"/>
        <v>0.2664107196201152</v>
      </c>
      <c r="J57" s="303">
        <f t="shared" si="9"/>
        <v>0.25882368991993054</v>
      </c>
      <c r="K57" s="303">
        <f t="shared" si="9"/>
        <v>0.26590447392474864</v>
      </c>
      <c r="L57" s="303">
        <f t="shared" si="9"/>
        <v>0.27745973254628897</v>
      </c>
      <c r="M57" s="303">
        <f t="shared" si="9"/>
        <v>0.28185966540375995</v>
      </c>
      <c r="N57" s="303">
        <f t="shared" si="9"/>
        <v>0.29921880410832491</v>
      </c>
      <c r="O57" s="303">
        <f t="shared" si="9"/>
        <v>0.28323218723637056</v>
      </c>
      <c r="P57" s="303">
        <f t="shared" si="9"/>
        <v>0.29230463645480148</v>
      </c>
      <c r="Q57" s="303">
        <f t="shared" si="9"/>
        <v>0.28612150177740814</v>
      </c>
      <c r="R57" s="303">
        <f t="shared" si="9"/>
        <v>0.29804605261987216</v>
      </c>
      <c r="S57" s="303">
        <f t="shared" si="9"/>
        <v>0.29245209026528607</v>
      </c>
      <c r="T57" s="303">
        <f t="shared" si="9"/>
        <v>0.28109388412572062</v>
      </c>
      <c r="U57" s="303">
        <f t="shared" si="9"/>
        <v>0.27889152006255524</v>
      </c>
      <c r="V57" s="303">
        <f t="shared" si="9"/>
        <v>0.26620338361015627</v>
      </c>
      <c r="W57" s="303">
        <f t="shared" si="9"/>
        <v>0.28019169564611218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0.20174475049916293</v>
      </c>
      <c r="C58" s="304">
        <f t="shared" si="10"/>
        <v>0.17987541296541443</v>
      </c>
      <c r="D58" s="304">
        <f t="shared" si="10"/>
        <v>0.17312631261070152</v>
      </c>
      <c r="E58" s="304">
        <f t="shared" si="10"/>
        <v>0.16484899663257288</v>
      </c>
      <c r="F58" s="304">
        <f t="shared" si="10"/>
        <v>0.15182483656834578</v>
      </c>
      <c r="G58" s="304">
        <f t="shared" si="10"/>
        <v>0.17086196365435358</v>
      </c>
      <c r="H58" s="304">
        <f t="shared" si="10"/>
        <v>0.16846365405874442</v>
      </c>
      <c r="I58" s="304">
        <f t="shared" si="10"/>
        <v>0.2664107196201152</v>
      </c>
      <c r="J58" s="304">
        <f t="shared" si="10"/>
        <v>0.25882368991993054</v>
      </c>
      <c r="K58" s="304">
        <f t="shared" si="10"/>
        <v>0.26590447392474864</v>
      </c>
      <c r="L58" s="304">
        <f t="shared" si="10"/>
        <v>0.27745973254628897</v>
      </c>
      <c r="M58" s="304">
        <f t="shared" si="10"/>
        <v>0.28185966540375995</v>
      </c>
      <c r="N58" s="304">
        <f t="shared" si="10"/>
        <v>0.29921880410832491</v>
      </c>
      <c r="O58" s="304">
        <f t="shared" si="10"/>
        <v>0.28323218723637056</v>
      </c>
      <c r="P58" s="304">
        <f t="shared" si="10"/>
        <v>0.29230463645480148</v>
      </c>
      <c r="Q58" s="304">
        <f t="shared" si="10"/>
        <v>0.28612150177740814</v>
      </c>
      <c r="R58" s="304">
        <f t="shared" si="10"/>
        <v>0.29804605261987216</v>
      </c>
      <c r="S58" s="304">
        <f t="shared" si="10"/>
        <v>0.29245209026528607</v>
      </c>
      <c r="T58" s="304">
        <f t="shared" si="10"/>
        <v>0.28109388412572062</v>
      </c>
      <c r="U58" s="304">
        <f t="shared" si="10"/>
        <v>0.27889152006255524</v>
      </c>
      <c r="V58" s="304">
        <f t="shared" si="10"/>
        <v>0.26620338361015627</v>
      </c>
      <c r="W58" s="304">
        <f t="shared" si="10"/>
        <v>0.28019169564611218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7.4118498218723572E-2</v>
      </c>
      <c r="C60" s="303">
        <f t="shared" si="12"/>
        <v>8.5029151080628029E-2</v>
      </c>
      <c r="D60" s="303">
        <f t="shared" si="12"/>
        <v>9.0484356153916812E-2</v>
      </c>
      <c r="E60" s="303">
        <f t="shared" si="12"/>
        <v>9.9186894730348668E-2</v>
      </c>
      <c r="F60" s="303">
        <f t="shared" si="12"/>
        <v>0.10630233366922075</v>
      </c>
      <c r="G60" s="303">
        <f t="shared" si="12"/>
        <v>9.6512031050576735E-2</v>
      </c>
      <c r="H60" s="303">
        <f t="shared" si="12"/>
        <v>9.7396356915357904E-2</v>
      </c>
      <c r="I60" s="303">
        <f t="shared" si="12"/>
        <v>0.1244085240967988</v>
      </c>
      <c r="J60" s="303">
        <f t="shared" si="12"/>
        <v>0.13653826140824574</v>
      </c>
      <c r="K60" s="303">
        <f t="shared" si="12"/>
        <v>0.16234694366676897</v>
      </c>
      <c r="L60" s="303">
        <f t="shared" si="12"/>
        <v>0.14695020455305668</v>
      </c>
      <c r="M60" s="303">
        <f t="shared" si="12"/>
        <v>9.2914766336032226E-2</v>
      </c>
      <c r="N60" s="303">
        <f t="shared" si="12"/>
        <v>9.9970934831973474E-2</v>
      </c>
      <c r="O60" s="303">
        <f t="shared" si="12"/>
        <v>0.11533766751662</v>
      </c>
      <c r="P60" s="303">
        <f t="shared" si="12"/>
        <v>0.13357366093869671</v>
      </c>
      <c r="Q60" s="303">
        <f t="shared" si="12"/>
        <v>0.13731536916373871</v>
      </c>
      <c r="R60" s="303">
        <f t="shared" si="12"/>
        <v>0.1128162162899032</v>
      </c>
      <c r="S60" s="303">
        <f t="shared" si="12"/>
        <v>0.10202500273095697</v>
      </c>
      <c r="T60" s="303">
        <f t="shared" si="12"/>
        <v>0.11759259524955654</v>
      </c>
      <c r="U60" s="303">
        <f t="shared" si="12"/>
        <v>0.13080932701306708</v>
      </c>
      <c r="V60" s="303">
        <f t="shared" si="12"/>
        <v>0.16704891523109366</v>
      </c>
      <c r="W60" s="303">
        <f t="shared" si="12"/>
        <v>0.17247578572135955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7.4118498218723572E-2</v>
      </c>
      <c r="C61" s="304">
        <f t="shared" si="13"/>
        <v>8.5029151080628029E-2</v>
      </c>
      <c r="D61" s="304">
        <f t="shared" si="13"/>
        <v>9.0484356153916812E-2</v>
      </c>
      <c r="E61" s="304">
        <f t="shared" si="13"/>
        <v>9.9186894730348668E-2</v>
      </c>
      <c r="F61" s="304">
        <f t="shared" si="13"/>
        <v>0.10630233366922075</v>
      </c>
      <c r="G61" s="304">
        <f t="shared" si="13"/>
        <v>9.6512031050576735E-2</v>
      </c>
      <c r="H61" s="304">
        <f t="shared" si="13"/>
        <v>9.7396356915357904E-2</v>
      </c>
      <c r="I61" s="304">
        <f t="shared" si="13"/>
        <v>0.1244085240967988</v>
      </c>
      <c r="J61" s="304">
        <f t="shared" si="13"/>
        <v>0.13653826140824574</v>
      </c>
      <c r="K61" s="304">
        <f t="shared" si="13"/>
        <v>0.16234694366676897</v>
      </c>
      <c r="L61" s="304">
        <f t="shared" si="13"/>
        <v>0.14695020455305668</v>
      </c>
      <c r="M61" s="304">
        <f t="shared" si="13"/>
        <v>9.2914766336032226E-2</v>
      </c>
      <c r="N61" s="304">
        <f t="shared" si="13"/>
        <v>9.9970934831973474E-2</v>
      </c>
      <c r="O61" s="304">
        <f t="shared" si="13"/>
        <v>0.11533766751662</v>
      </c>
      <c r="P61" s="304">
        <f t="shared" si="13"/>
        <v>0.13357366093869671</v>
      </c>
      <c r="Q61" s="304">
        <f t="shared" si="13"/>
        <v>0.13731536916373871</v>
      </c>
      <c r="R61" s="304">
        <f t="shared" si="13"/>
        <v>0.1128162162899032</v>
      </c>
      <c r="S61" s="304">
        <f t="shared" si="13"/>
        <v>0.10202500273095697</v>
      </c>
      <c r="T61" s="304">
        <f t="shared" si="13"/>
        <v>0.11759259524955654</v>
      </c>
      <c r="U61" s="304">
        <f t="shared" si="13"/>
        <v>0.13080932701306708</v>
      </c>
      <c r="V61" s="304">
        <f t="shared" si="13"/>
        <v>0.16704891523109366</v>
      </c>
      <c r="W61" s="304">
        <f t="shared" si="13"/>
        <v>0.17247578572135955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0.28820678642737552</v>
      </c>
      <c r="C63" s="303">
        <f t="shared" si="15"/>
        <v>0.25696487566487769</v>
      </c>
      <c r="D63" s="303">
        <f t="shared" si="15"/>
        <v>0.24732330372957365</v>
      </c>
      <c r="E63" s="303">
        <f t="shared" si="15"/>
        <v>0.23549856661796131</v>
      </c>
      <c r="F63" s="303">
        <f t="shared" si="15"/>
        <v>0.21689262366906542</v>
      </c>
      <c r="G63" s="303">
        <f t="shared" si="15"/>
        <v>0.24408851950621943</v>
      </c>
      <c r="H63" s="303">
        <f t="shared" si="15"/>
        <v>0.24066236294106338</v>
      </c>
      <c r="I63" s="303">
        <f t="shared" si="15"/>
        <v>0.38058674231445017</v>
      </c>
      <c r="J63" s="303">
        <f t="shared" si="15"/>
        <v>0.36974812845704369</v>
      </c>
      <c r="K63" s="303">
        <f t="shared" si="15"/>
        <v>0.37986353417821261</v>
      </c>
      <c r="L63" s="303">
        <f t="shared" si="15"/>
        <v>0.3963710464946984</v>
      </c>
      <c r="M63" s="303">
        <f t="shared" si="15"/>
        <v>0.40265666486251422</v>
      </c>
      <c r="N63" s="303">
        <f t="shared" si="15"/>
        <v>0.42745543444046441</v>
      </c>
      <c r="O63" s="303">
        <f t="shared" si="15"/>
        <v>0.40461741033767223</v>
      </c>
      <c r="P63" s="303">
        <f t="shared" si="15"/>
        <v>0.41757805207828796</v>
      </c>
      <c r="Q63" s="303">
        <f t="shared" si="15"/>
        <v>0.40874500253915441</v>
      </c>
      <c r="R63" s="303">
        <f t="shared" si="15"/>
        <v>0.42578007517124611</v>
      </c>
      <c r="S63" s="303">
        <f t="shared" si="15"/>
        <v>0.41778870037897992</v>
      </c>
      <c r="T63" s="303">
        <f t="shared" si="15"/>
        <v>0.40156269160817232</v>
      </c>
      <c r="U63" s="303">
        <f t="shared" si="15"/>
        <v>0.39841645723222202</v>
      </c>
      <c r="V63" s="303">
        <f t="shared" si="15"/>
        <v>0.38029054801450896</v>
      </c>
      <c r="W63" s="303">
        <f t="shared" si="15"/>
        <v>0.40027385092301732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0.28820678642737552</v>
      </c>
      <c r="C64" s="304">
        <f t="shared" si="16"/>
        <v>0.25696487566487769</v>
      </c>
      <c r="D64" s="304">
        <f t="shared" si="16"/>
        <v>0.24732330372957365</v>
      </c>
      <c r="E64" s="304">
        <f t="shared" si="16"/>
        <v>0.23549856661796131</v>
      </c>
      <c r="F64" s="304">
        <f t="shared" si="16"/>
        <v>0.21689262366906542</v>
      </c>
      <c r="G64" s="304">
        <f t="shared" si="16"/>
        <v>0.24408851950621943</v>
      </c>
      <c r="H64" s="304">
        <f t="shared" si="16"/>
        <v>0.24066236294106338</v>
      </c>
      <c r="I64" s="304">
        <f t="shared" si="16"/>
        <v>0.38058674231445017</v>
      </c>
      <c r="J64" s="304">
        <f t="shared" si="16"/>
        <v>0.36974812845704369</v>
      </c>
      <c r="K64" s="304">
        <f t="shared" si="16"/>
        <v>0.37986353417821261</v>
      </c>
      <c r="L64" s="304">
        <f t="shared" si="16"/>
        <v>0.3963710464946984</v>
      </c>
      <c r="M64" s="304">
        <f t="shared" si="16"/>
        <v>0.40265666486251422</v>
      </c>
      <c r="N64" s="304">
        <f t="shared" si="16"/>
        <v>0.42745543444046441</v>
      </c>
      <c r="O64" s="304">
        <f t="shared" si="16"/>
        <v>0.40461741033767223</v>
      </c>
      <c r="P64" s="304">
        <f t="shared" si="16"/>
        <v>0.41757805207828796</v>
      </c>
      <c r="Q64" s="304">
        <f t="shared" si="16"/>
        <v>0.40874500253915441</v>
      </c>
      <c r="R64" s="304">
        <f t="shared" si="16"/>
        <v>0.42578007517124611</v>
      </c>
      <c r="S64" s="304">
        <f t="shared" si="16"/>
        <v>0.41778870037897992</v>
      </c>
      <c r="T64" s="304">
        <f t="shared" si="16"/>
        <v>0.40156269160817232</v>
      </c>
      <c r="U64" s="304">
        <f t="shared" si="16"/>
        <v>0.39841645723222202</v>
      </c>
      <c r="V64" s="304">
        <f t="shared" si="16"/>
        <v>0.38029054801450896</v>
      </c>
      <c r="W64" s="304">
        <f t="shared" si="16"/>
        <v>0.40027385092301732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0.42280754750472671</v>
      </c>
      <c r="C66" s="303">
        <f t="shared" si="18"/>
        <v>0.46412373487916964</v>
      </c>
      <c r="D66" s="303">
        <f t="shared" si="18"/>
        <v>0.47659084708532989</v>
      </c>
      <c r="E66" s="303">
        <f t="shared" si="18"/>
        <v>0.48948908682506276</v>
      </c>
      <c r="F66" s="303">
        <f t="shared" si="18"/>
        <v>0.51505281051001417</v>
      </c>
      <c r="G66" s="303">
        <f t="shared" si="18"/>
        <v>0.47599558589069829</v>
      </c>
      <c r="H66" s="303">
        <f t="shared" si="18"/>
        <v>0.48023449628023018</v>
      </c>
      <c r="I66" s="303">
        <f t="shared" si="18"/>
        <v>0.20150873920583201</v>
      </c>
      <c r="J66" s="303">
        <f t="shared" si="18"/>
        <v>0.20678187476288293</v>
      </c>
      <c r="K66" s="303">
        <f t="shared" si="18"/>
        <v>0.16639300335693877</v>
      </c>
      <c r="L66" s="303">
        <f t="shared" si="18"/>
        <v>0.14759084421478505</v>
      </c>
      <c r="M66" s="303">
        <f t="shared" si="18"/>
        <v>0.18981599180610029</v>
      </c>
      <c r="N66" s="303">
        <f t="shared" si="18"/>
        <v>0.14089702123669429</v>
      </c>
      <c r="O66" s="303">
        <f t="shared" si="18"/>
        <v>0.16663967766892865</v>
      </c>
      <c r="P66" s="303">
        <f t="shared" si="18"/>
        <v>0.12632930746096735</v>
      </c>
      <c r="Q66" s="303">
        <f t="shared" si="18"/>
        <v>0.13792174152135761</v>
      </c>
      <c r="R66" s="303">
        <f t="shared" si="18"/>
        <v>0.13225951484677093</v>
      </c>
      <c r="S66" s="303">
        <f t="shared" si="18"/>
        <v>0.15783829279865749</v>
      </c>
      <c r="T66" s="303">
        <f t="shared" si="18"/>
        <v>0.17779624156174573</v>
      </c>
      <c r="U66" s="303">
        <f t="shared" si="18"/>
        <v>0.17147184392740961</v>
      </c>
      <c r="V66" s="303">
        <f t="shared" si="18"/>
        <v>0.16387383058272958</v>
      </c>
      <c r="W66" s="303">
        <f t="shared" si="18"/>
        <v>0.12330970455944582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0.959888815389769</v>
      </c>
      <c r="C72" s="322">
        <f>IF(C$5=0,0,C$5/MAE_fec!C$5)</f>
        <v>0.84144265468874135</v>
      </c>
      <c r="D72" s="322">
        <f>IF(D$5=0,0,D$5/MAE_fec!D$5)</f>
        <v>0.80230821061793689</v>
      </c>
      <c r="E72" s="322">
        <f>IF(E$5=0,0,E$5/MAE_fec!E$5)</f>
        <v>0.75397815563637893</v>
      </c>
      <c r="F72" s="322">
        <f>IF(F$5=0,0,F$5/MAE_fec!F$5)</f>
        <v>0.68709270498980557</v>
      </c>
      <c r="G72" s="322">
        <f>IF(G$5=0,0,G$5/MAE_fec!G$5)</f>
        <v>0.79596682211776359</v>
      </c>
      <c r="H72" s="322">
        <f>IF(H$5=0,0,H$5/MAE_fec!H$5)</f>
        <v>0.78529785806022512</v>
      </c>
      <c r="I72" s="322">
        <f>IF(I$5=0,0,I$5/MAE_fec!I$5)</f>
        <v>0.55541788810903991</v>
      </c>
      <c r="J72" s="322">
        <f>IF(J$5=0,0,J$5/MAE_fec!J$5)</f>
        <v>0.46952772925248271</v>
      </c>
      <c r="K72" s="322">
        <f>IF(K$5=0,0,K$5/MAE_fec!K$5)</f>
        <v>0.47349939099379212</v>
      </c>
      <c r="L72" s="322">
        <f>IF(L$5=0,0,L$5/MAE_fec!L$5)</f>
        <v>0.45082888903761792</v>
      </c>
      <c r="M72" s="322">
        <f>IF(M$5=0,0,M$5/MAE_fec!M$5)</f>
        <v>0.48560055222143672</v>
      </c>
      <c r="N72" s="322">
        <f>IF(N$5=0,0,N$5/MAE_fec!N$5)</f>
        <v>0.40248348458603628</v>
      </c>
      <c r="O72" s="322">
        <f>IF(O$5=0,0,O$5/MAE_fec!O$5)</f>
        <v>0.39738716197320345</v>
      </c>
      <c r="P72" s="322">
        <f>IF(P$5=0,0,P$5/MAE_fec!P$5)</f>
        <v>0.38845144221165828</v>
      </c>
      <c r="Q72" s="322">
        <f>IF(Q$5=0,0,Q$5/MAE_fec!Q$5)</f>
        <v>0.40781666656474441</v>
      </c>
      <c r="R72" s="322">
        <f>IF(R$5=0,0,R$5/MAE_fec!R$5)</f>
        <v>0.37803315185201708</v>
      </c>
      <c r="S72" s="322">
        <f>IF(S$5=0,0,S$5/MAE_fec!S$5)</f>
        <v>0.31600916276370816</v>
      </c>
      <c r="T72" s="322">
        <f>IF(T$5=0,0,T$5/MAE_fec!T$5)</f>
        <v>0.31420587466606181</v>
      </c>
      <c r="U72" s="322">
        <f>IF(U$5=0,0,U$5/MAE_fec!U$5)</f>
        <v>0.31857219275385379</v>
      </c>
      <c r="V72" s="322">
        <f>IF(V$5=0,0,V$5/MAE_fec!V$5)</f>
        <v>0.2459548171676959</v>
      </c>
      <c r="W72" s="322">
        <f>IF(W$5=0,0,W$5/MAE_fec!W$5)</f>
        <v>0.24961381266317714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0.46559140363100993</v>
      </c>
      <c r="C77" s="334">
        <f>IF(C$10=0,0,C$10/MAE_fec!C$10)</f>
        <v>0.4278624125476389</v>
      </c>
      <c r="D77" s="334">
        <f>IF(D$10=0,0,D$10/MAE_fec!D$10)</f>
        <v>0.36224600592277528</v>
      </c>
      <c r="E77" s="334">
        <f>IF(E$10=0,0,E$10/MAE_fec!E$10)</f>
        <v>0.29844307275430937</v>
      </c>
      <c r="F77" s="334">
        <f>IF(F$10=0,0,F$10/MAE_fec!F$10)</f>
        <v>0.24370537290248342</v>
      </c>
      <c r="G77" s="334">
        <f>IF(G$10=0,0,G$10/MAE_fec!G$10)</f>
        <v>0.3616989068998811</v>
      </c>
      <c r="H77" s="334">
        <f>IF(H$10=0,0,H$10/MAE_fec!H$10)</f>
        <v>0.37609459210430141</v>
      </c>
      <c r="I77" s="334">
        <f>IF(I$10=0,0,I$10/MAE_fec!I$10)</f>
        <v>0.62403455414082043</v>
      </c>
      <c r="J77" s="334">
        <f>IF(J$10=0,0,J$10/MAE_fec!J$10)</f>
        <v>0.5444722481052906</v>
      </c>
      <c r="K77" s="334">
        <f>IF(K$10=0,0,K$10/MAE_fec!K$10)</f>
        <v>0.52112263684730997</v>
      </c>
      <c r="L77" s="334">
        <f>IF(L$10=0,0,L$10/MAE_fec!L$10)</f>
        <v>0.62435577187885538</v>
      </c>
      <c r="M77" s="334">
        <f>IF(M$10=0,0,M$10/MAE_fec!M$10)</f>
        <v>0.66201269641460447</v>
      </c>
      <c r="N77" s="334">
        <f>IF(N$10=0,0,N$10/MAE_fec!N$10)</f>
        <v>0.57936239723954175</v>
      </c>
      <c r="O77" s="334">
        <f>IF(O$10=0,0,O$10/MAE_fec!O$10)</f>
        <v>0.51552735894007973</v>
      </c>
      <c r="P77" s="334">
        <f>IF(P$10=0,0,P$10/MAE_fec!P$10)</f>
        <v>0.53347026222787286</v>
      </c>
      <c r="Q77" s="334">
        <f>IF(Q$10=0,0,Q$10/MAE_fec!Q$10)</f>
        <v>0.54393431763123656</v>
      </c>
      <c r="R77" s="334">
        <f>IF(R$10=0,0,R$10/MAE_fec!R$10)</f>
        <v>0.52959951446503228</v>
      </c>
      <c r="S77" s="334">
        <f>IF(S$10=0,0,S$10/MAE_fec!S$10)</f>
        <v>0.41249047560885033</v>
      </c>
      <c r="T77" s="334">
        <f>IF(T$10=0,0,T$10/MAE_fec!T$10)</f>
        <v>0.29642582339822643</v>
      </c>
      <c r="U77" s="334">
        <f>IF(U$10=0,0,U$10/MAE_fec!U$10)</f>
        <v>0.28161103851451186</v>
      </c>
      <c r="V77" s="334">
        <f>IF(V$10=0,0,V$10/MAE_fec!V$10)</f>
        <v>0.24163687077110493</v>
      </c>
      <c r="W77" s="334">
        <f>IF(W$10=0,0,W$10/MAE_fec!W$10)</f>
        <v>0.27295307751020487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1.0697479798494498</v>
      </c>
      <c r="C78" s="350">
        <f>IF(C$16=0,0,C$16/MAE_fec!C$16)</f>
        <v>0.83903946057093548</v>
      </c>
      <c r="D78" s="350">
        <f>IF(D$16=0,0,D$16/MAE_fec!D$16)</f>
        <v>0.77050276411243002</v>
      </c>
      <c r="E78" s="350">
        <f>IF(E$16=0,0,E$16/MAE_fec!E$16)</f>
        <v>0.68977247260488683</v>
      </c>
      <c r="F78" s="350">
        <f>IF(F$16=0,0,F$16/MAE_fec!F$16)</f>
        <v>0.57739128565112929</v>
      </c>
      <c r="G78" s="350">
        <f>IF(G$16=0,0,G$16/MAE_fec!G$16)</f>
        <v>0.75568142540684635</v>
      </c>
      <c r="H78" s="350">
        <f>IF(H$16=0,0,H$16/MAE_fec!H$16)</f>
        <v>0.7348936981623938</v>
      </c>
      <c r="I78" s="350">
        <f>IF(I$16=0,0,I$16/MAE_fec!I$16)</f>
        <v>0.9214179352225631</v>
      </c>
      <c r="J78" s="350">
        <f>IF(J$16=0,0,J$16/MAE_fec!J$16)</f>
        <v>0.75965777865112105</v>
      </c>
      <c r="K78" s="350">
        <f>IF(K$16=0,0,K$16/MAE_fec!K$16)</f>
        <v>0.81542627485130115</v>
      </c>
      <c r="L78" s="350">
        <f>IF(L$16=0,0,L$16/MAE_fec!L$16)</f>
        <v>0.82866893098280758</v>
      </c>
      <c r="M78" s="350">
        <f>IF(M$16=0,0,M$16/MAE_fec!M$16)</f>
        <v>0.86347947491525334</v>
      </c>
      <c r="N78" s="350">
        <f>IF(N$16=0,0,N$16/MAE_fec!N$16)</f>
        <v>0.80665908062355118</v>
      </c>
      <c r="O78" s="350">
        <f>IF(O$16=0,0,O$16/MAE_fec!O$16)</f>
        <v>0.73254844812929609</v>
      </c>
      <c r="P78" s="350">
        <f>IF(P$16=0,0,P$16/MAE_fec!P$16)</f>
        <v>0.77762425882301944</v>
      </c>
      <c r="Q78" s="350">
        <f>IF(Q$16=0,0,Q$16/MAE_fec!Q$16)</f>
        <v>0.78495280507531884</v>
      </c>
      <c r="R78" s="350">
        <f>IF(R$16=0,0,R$16/MAE_fec!R$16)</f>
        <v>0.76479919375643124</v>
      </c>
      <c r="S78" s="350">
        <f>IF(S$16=0,0,S$16/MAE_fec!S$16)</f>
        <v>0.6117039243398904</v>
      </c>
      <c r="T78" s="350">
        <f>IF(T$16=0,0,T$16/MAE_fec!T$16)</f>
        <v>0.57244323348655124</v>
      </c>
      <c r="U78" s="350">
        <f>IF(U$16=0,0,U$16/MAE_fec!U$16)</f>
        <v>0.57911044105139009</v>
      </c>
      <c r="V78" s="350">
        <f>IF(V$16=0,0,V$16/MAE_fec!V$16)</f>
        <v>0.43284112366918487</v>
      </c>
      <c r="W78" s="350">
        <f>IF(W$16=0,0,W$16/MAE_fec!W$16)</f>
        <v>0.4872846870813673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1.2709293667697599</v>
      </c>
      <c r="C79" s="350">
        <f>IF(C$24=0,0,C$24/MAE_fec!C$24)</f>
        <v>1.2582565110301784</v>
      </c>
      <c r="D79" s="350">
        <f>IF(D$24=0,0,D$24/MAE_fec!D$24)</f>
        <v>1.2629177738720474</v>
      </c>
      <c r="E79" s="350">
        <f>IF(E$24=0,0,E$24/MAE_fec!E$24)</f>
        <v>1.2762084759280488</v>
      </c>
      <c r="F79" s="350">
        <f>IF(F$24=0,0,F$24/MAE_fec!F$24)</f>
        <v>1.2552839711094133</v>
      </c>
      <c r="G79" s="350">
        <f>IF(G$24=0,0,G$24/MAE_fec!G$24)</f>
        <v>1.2956401970951066</v>
      </c>
      <c r="H79" s="350">
        <f>IF(H$24=0,0,H$24/MAE_fec!H$24)</f>
        <v>1.2916121569273278</v>
      </c>
      <c r="I79" s="350">
        <f>IF(I$24=0,0,I$24/MAE_fec!I$24)</f>
        <v>1.3354184626652037</v>
      </c>
      <c r="J79" s="350">
        <f>IF(J$24=0,0,J$24/MAE_fec!J$24)</f>
        <v>1.2852544611271948</v>
      </c>
      <c r="K79" s="350">
        <f>IF(K$24=0,0,K$24/MAE_fec!K$24)</f>
        <v>1.4142076507257608</v>
      </c>
      <c r="L79" s="350">
        <f>IF(L$24=0,0,L$24/MAE_fec!L$24)</f>
        <v>1.3441484785223885</v>
      </c>
      <c r="M79" s="350">
        <f>IF(M$24=0,0,M$24/MAE_fec!M$24)</f>
        <v>1.0939471719734786</v>
      </c>
      <c r="N79" s="350">
        <f>IF(N$24=0,0,N$24/MAE_fec!N$24)</f>
        <v>1.0629902039480674</v>
      </c>
      <c r="O79" s="350">
        <f>IF(O$24=0,0,O$24/MAE_fec!O$24)</f>
        <v>1.1160818383962021</v>
      </c>
      <c r="P79" s="350">
        <f>IF(P$24=0,0,P$24/MAE_fec!P$24)</f>
        <v>1.2224749095988967</v>
      </c>
      <c r="Q79" s="350">
        <f>IF(Q$24=0,0,Q$24/MAE_fec!Q$24)</f>
        <v>1.2556968535347601</v>
      </c>
      <c r="R79" s="350">
        <f>IF(R$24=0,0,R$24/MAE_fec!R$24)</f>
        <v>1.1035770404483494</v>
      </c>
      <c r="S79" s="350">
        <f>IF(S$24=0,0,S$24/MAE_fec!S$24)</f>
        <v>0.92071213491635007</v>
      </c>
      <c r="T79" s="350">
        <f>IF(T$24=0,0,T$24/MAE_fec!T$24)</f>
        <v>0.98322717837125018</v>
      </c>
      <c r="U79" s="350">
        <f>IF(U$24=0,0,U$24/MAE_fec!U$24)</f>
        <v>1.0558576315819312</v>
      </c>
      <c r="V79" s="350">
        <f>IF(V$24=0,0,V$24/MAE_fec!V$24)</f>
        <v>1.0487063618416468</v>
      </c>
      <c r="W79" s="350">
        <f>IF(W$24=0,0,W$24/MAE_fec!W$24)</f>
        <v>1.1107422549532671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1.0697479798494491</v>
      </c>
      <c r="C80" s="350">
        <f>IF(C$27=0,0,C$27/MAE_fec!C$27)</f>
        <v>0.83903946057093559</v>
      </c>
      <c r="D80" s="350">
        <f>IF(D$27=0,0,D$27/MAE_fec!D$27)</f>
        <v>0.77050276411243013</v>
      </c>
      <c r="E80" s="350">
        <f>IF(E$27=0,0,E$27/MAE_fec!E$27)</f>
        <v>0.68977247260488683</v>
      </c>
      <c r="F80" s="350">
        <f>IF(F$27=0,0,F$27/MAE_fec!F$27)</f>
        <v>0.5773912856511294</v>
      </c>
      <c r="G80" s="350">
        <f>IF(G$27=0,0,G$27/MAE_fec!G$27)</f>
        <v>0.75568142540684624</v>
      </c>
      <c r="H80" s="350">
        <f>IF(H$27=0,0,H$27/MAE_fec!H$27)</f>
        <v>0.73489369816239347</v>
      </c>
      <c r="I80" s="350">
        <f>IF(I$27=0,0,I$27/MAE_fec!I$27)</f>
        <v>0.92141793522256299</v>
      </c>
      <c r="J80" s="350">
        <f>IF(J$27=0,0,J$27/MAE_fec!J$27)</f>
        <v>0.75965777865112105</v>
      </c>
      <c r="K80" s="350">
        <f>IF(K$27=0,0,K$27/MAE_fec!K$27)</f>
        <v>0.81542627485130148</v>
      </c>
      <c r="L80" s="350">
        <f>IF(L$27=0,0,L$27/MAE_fec!L$27)</f>
        <v>0.82866893098280758</v>
      </c>
      <c r="M80" s="350">
        <f>IF(M$27=0,0,M$27/MAE_fec!M$27)</f>
        <v>0.86347947491525345</v>
      </c>
      <c r="N80" s="350">
        <f>IF(N$27=0,0,N$27/MAE_fec!N$27)</f>
        <v>0.80665908062355163</v>
      </c>
      <c r="O80" s="350">
        <f>IF(O$27=0,0,O$27/MAE_fec!O$27)</f>
        <v>0.73254844812929598</v>
      </c>
      <c r="P80" s="350">
        <f>IF(P$27=0,0,P$27/MAE_fec!P$27)</f>
        <v>0.77762425882301978</v>
      </c>
      <c r="Q80" s="350">
        <f>IF(Q$27=0,0,Q$27/MAE_fec!Q$27)</f>
        <v>0.78495280507531884</v>
      </c>
      <c r="R80" s="350">
        <f>IF(R$27=0,0,R$27/MAE_fec!R$27)</f>
        <v>0.76479919375643168</v>
      </c>
      <c r="S80" s="350">
        <f>IF(S$27=0,0,S$27/MAE_fec!S$27)</f>
        <v>0.61170392433988996</v>
      </c>
      <c r="T80" s="350">
        <f>IF(T$27=0,0,T$27/MAE_fec!T$27)</f>
        <v>0.57244323348655102</v>
      </c>
      <c r="U80" s="350">
        <f>IF(U$27=0,0,U$27/MAE_fec!U$27)</f>
        <v>0.57911044105139031</v>
      </c>
      <c r="V80" s="350">
        <f>IF(V$27=0,0,V$27/MAE_fec!V$27)</f>
        <v>0.43284112366918476</v>
      </c>
      <c r="W80" s="350">
        <f>IF(W$27=0,0,W$27/MAE_fec!W$27)</f>
        <v>0.48728468708136724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2.7676273546448034</v>
      </c>
      <c r="C81" s="350">
        <f>IF(C$35=0,0,C$35/MAE_fec!C$35)</f>
        <v>2.8372687184524743</v>
      </c>
      <c r="D81" s="350">
        <f>IF(D$35=0,0,D$35/MAE_fec!D$35)</f>
        <v>2.8327499626696042</v>
      </c>
      <c r="E81" s="350">
        <f>IF(E$35=0,0,E$35/MAE_fec!E$35)</f>
        <v>2.8047628028541798</v>
      </c>
      <c r="F81" s="350">
        <f>IF(F$35=0,0,F$35/MAE_fec!F$35)</f>
        <v>2.8011098169320565</v>
      </c>
      <c r="G81" s="350">
        <f>IF(G$35=0,0,G$35/MAE_fec!G$35)</f>
        <v>2.8314681817830492</v>
      </c>
      <c r="H81" s="350">
        <f>IF(H$35=0,0,H$35/MAE_fec!H$35)</f>
        <v>2.8389534871056759</v>
      </c>
      <c r="I81" s="350">
        <f>IF(I$35=0,0,I$35/MAE_fec!I$35)</f>
        <v>0.4535456705582066</v>
      </c>
      <c r="J81" s="350">
        <f>IF(J$35=0,0,J$35/MAE_fec!J$35)</f>
        <v>0.39366578096034849</v>
      </c>
      <c r="K81" s="350">
        <f>IF(K$35=0,0,K$35/MAE_fec!K$35)</f>
        <v>0.29280347141068819</v>
      </c>
      <c r="L81" s="350">
        <f>IF(L$35=0,0,L$35/MAE_fec!L$35)</f>
        <v>0.22951844741645441</v>
      </c>
      <c r="M81" s="350">
        <f>IF(M$35=0,0,M$35/MAE_fec!M$35)</f>
        <v>0.34636522456034313</v>
      </c>
      <c r="N81" s="350">
        <f>IF(N$35=0,0,N$35/MAE_fec!N$35)</f>
        <v>0.18276752291256432</v>
      </c>
      <c r="O81" s="350">
        <f>IF(O$35=0,0,O$35/MAE_fec!O$35)</f>
        <v>0.23228125981720091</v>
      </c>
      <c r="P81" s="350">
        <f>IF(P$35=0,0,P$35/MAE_fec!P$35)</f>
        <v>0.15386338929129403</v>
      </c>
      <c r="Q81" s="350">
        <f>IF(Q$35=0,0,Q$35/MAE_fec!Q$35)</f>
        <v>0.18453382684340591</v>
      </c>
      <c r="R81" s="350">
        <f>IF(R$35=0,0,R$35/MAE_fec!R$35)</f>
        <v>0.15740790210395256</v>
      </c>
      <c r="S81" s="350">
        <f>IF(S$35=0,0,S$35/MAE_fec!S$35)</f>
        <v>0.16565796037619307</v>
      </c>
      <c r="T81" s="350">
        <f>IF(T$35=0,0,T$35/MAE_fec!T$35)</f>
        <v>0.19725880349039573</v>
      </c>
      <c r="U81" s="350">
        <f>IF(U$35=0,0,U$35/MAE_fec!U$35)</f>
        <v>0.19155046746667798</v>
      </c>
      <c r="V81" s="350">
        <f>IF(V$35=0,0,V$35/MAE_fec!V$35)</f>
        <v>0.13835583273361449</v>
      </c>
      <c r="W81" s="350">
        <f>IF(W$35=0,0,W$35/MAE_fec!W$35)</f>
        <v>9.3854740017674632E-2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FI: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758.29259317668084</v>
      </c>
      <c r="C3" s="205">
        <v>735.69447785952161</v>
      </c>
      <c r="D3" s="205">
        <v>741.38190576546742</v>
      </c>
      <c r="E3" s="205">
        <v>688.89776357827475</v>
      </c>
      <c r="F3" s="205">
        <v>674.09071828934043</v>
      </c>
      <c r="G3" s="205">
        <v>672.9063436716217</v>
      </c>
      <c r="H3" s="205">
        <v>691.03473358792507</v>
      </c>
      <c r="I3" s="205">
        <v>626.75574231014377</v>
      </c>
      <c r="J3" s="205">
        <v>629.07468832208622</v>
      </c>
      <c r="K3" s="205">
        <v>529.01733065267933</v>
      </c>
      <c r="L3" s="205">
        <v>517.48471067900266</v>
      </c>
      <c r="M3" s="205">
        <v>502.80431162912981</v>
      </c>
      <c r="N3" s="205">
        <v>476.7162847981653</v>
      </c>
      <c r="O3" s="205">
        <v>417.77676414791159</v>
      </c>
      <c r="P3" s="205">
        <v>383.30580871409057</v>
      </c>
      <c r="Q3" s="205">
        <v>382</v>
      </c>
      <c r="R3" s="205">
        <v>407.93065178919579</v>
      </c>
      <c r="S3" s="205">
        <v>407.71787113734428</v>
      </c>
      <c r="T3" s="205">
        <v>396.3820423390427</v>
      </c>
      <c r="U3" s="205">
        <v>379.12876974629012</v>
      </c>
      <c r="V3" s="205">
        <v>395.1342045101747</v>
      </c>
      <c r="W3" s="205">
        <v>410.82670833141862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511.26405546311832</v>
      </c>
      <c r="C5" s="205">
        <v>493.45620797138668</v>
      </c>
      <c r="D5" s="205">
        <v>440.61609930678912</v>
      </c>
      <c r="E5" s="205">
        <v>408.29373545699309</v>
      </c>
      <c r="F5" s="205">
        <v>380.47090195590198</v>
      </c>
      <c r="G5" s="205">
        <v>388.75499005591308</v>
      </c>
      <c r="H5" s="205">
        <v>400.22439328824748</v>
      </c>
      <c r="I5" s="205">
        <v>527.36648658222293</v>
      </c>
      <c r="J5" s="205">
        <v>589.19156726084316</v>
      </c>
      <c r="K5" s="205">
        <v>485.74305028636712</v>
      </c>
      <c r="L5" s="205">
        <v>418.09227193861528</v>
      </c>
      <c r="M5" s="205">
        <v>502.73451941408132</v>
      </c>
      <c r="N5" s="205">
        <v>598.98453744298308</v>
      </c>
      <c r="O5" s="205">
        <v>535.13565033040629</v>
      </c>
      <c r="P5" s="205">
        <v>507.44207309050859</v>
      </c>
      <c r="Q5" s="205">
        <v>460.50870533857358</v>
      </c>
      <c r="R5" s="205">
        <v>422.20955386500412</v>
      </c>
      <c r="S5" s="205">
        <v>391.63633090323378</v>
      </c>
      <c r="T5" s="205">
        <v>376.22950703114452</v>
      </c>
      <c r="U5" s="205">
        <v>327.36742832727401</v>
      </c>
      <c r="V5" s="205">
        <v>328.11812001553028</v>
      </c>
      <c r="W5" s="205">
        <v>396.48082709619661</v>
      </c>
      <c r="DA5" s="112" t="s">
        <v>2679</v>
      </c>
    </row>
    <row r="6" spans="1:105" ht="12" customHeight="1" x14ac:dyDescent="0.25">
      <c r="A6" s="154" t="s">
        <v>2114</v>
      </c>
      <c r="B6" s="340">
        <v>639.08006932889782</v>
      </c>
      <c r="C6" s="340">
        <v>607.12606586245295</v>
      </c>
      <c r="D6" s="340">
        <v>607.12606586245295</v>
      </c>
      <c r="E6" s="340">
        <v>575.17206239600807</v>
      </c>
      <c r="F6" s="340">
        <v>543.2180589295632</v>
      </c>
      <c r="G6" s="340">
        <v>543.2180589295632</v>
      </c>
      <c r="H6" s="340">
        <v>511.26405546311832</v>
      </c>
      <c r="I6" s="340">
        <v>575.17206239600807</v>
      </c>
      <c r="J6" s="340">
        <v>639.08006932889782</v>
      </c>
      <c r="K6" s="340">
        <v>607.12606586245295</v>
      </c>
      <c r="L6" s="340">
        <v>575.17206239600807</v>
      </c>
      <c r="M6" s="340">
        <v>575.17206239600807</v>
      </c>
      <c r="N6" s="340">
        <v>639.08006932889782</v>
      </c>
      <c r="O6" s="340">
        <v>607.12606586245295</v>
      </c>
      <c r="P6" s="340">
        <v>607.12606586245295</v>
      </c>
      <c r="Q6" s="340">
        <v>575.17206239600807</v>
      </c>
      <c r="R6" s="340">
        <v>543.2180589295632</v>
      </c>
      <c r="S6" s="340">
        <v>543.2180589295632</v>
      </c>
      <c r="T6" s="340">
        <v>511.26405546311832</v>
      </c>
      <c r="U6" s="340">
        <v>479.31005199667351</v>
      </c>
      <c r="V6" s="340">
        <v>479.31005199667351</v>
      </c>
      <c r="W6" s="340">
        <v>447.35604853022858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95.862010399334679</v>
      </c>
      <c r="J7" s="342">
        <v>63.908006932889791</v>
      </c>
      <c r="K7" s="342">
        <v>0</v>
      </c>
      <c r="L7" s="342">
        <v>0</v>
      </c>
      <c r="M7" s="342">
        <v>0</v>
      </c>
      <c r="N7" s="342">
        <v>95.862010399334679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31.954003466444874</v>
      </c>
      <c r="D8" s="344">
        <f t="shared" si="0"/>
        <v>0</v>
      </c>
      <c r="E8" s="344">
        <f t="shared" si="0"/>
        <v>31.954003466444874</v>
      </c>
      <c r="F8" s="344">
        <f t="shared" si="0"/>
        <v>31.954003466444874</v>
      </c>
      <c r="G8" s="344">
        <f t="shared" si="0"/>
        <v>0</v>
      </c>
      <c r="H8" s="344">
        <f t="shared" si="0"/>
        <v>31.954003466444874</v>
      </c>
      <c r="I8" s="344">
        <f t="shared" si="0"/>
        <v>31.954003466444988</v>
      </c>
      <c r="J8" s="344">
        <f t="shared" si="0"/>
        <v>0</v>
      </c>
      <c r="K8" s="344">
        <f t="shared" si="0"/>
        <v>31.954003466444874</v>
      </c>
      <c r="L8" s="344">
        <f t="shared" si="0"/>
        <v>31.954003466444874</v>
      </c>
      <c r="M8" s="344">
        <f t="shared" si="0"/>
        <v>0</v>
      </c>
      <c r="N8" s="344">
        <f t="shared" si="0"/>
        <v>31.954003466444988</v>
      </c>
      <c r="O8" s="344">
        <f t="shared" si="0"/>
        <v>31.954003466444874</v>
      </c>
      <c r="P8" s="344">
        <f t="shared" si="0"/>
        <v>0</v>
      </c>
      <c r="Q8" s="344">
        <f t="shared" si="0"/>
        <v>31.954003466444874</v>
      </c>
      <c r="R8" s="344">
        <f t="shared" si="0"/>
        <v>31.954003466444874</v>
      </c>
      <c r="S8" s="344">
        <f t="shared" si="0"/>
        <v>0</v>
      </c>
      <c r="T8" s="344">
        <f t="shared" si="0"/>
        <v>31.954003466444874</v>
      </c>
      <c r="U8" s="344">
        <f t="shared" si="0"/>
        <v>31.954003466444817</v>
      </c>
      <c r="V8" s="344">
        <f t="shared" si="0"/>
        <v>0</v>
      </c>
      <c r="W8" s="344">
        <f t="shared" si="0"/>
        <v>31.954003466444931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127.8160138657795</v>
      </c>
      <c r="C9" s="345">
        <f t="shared" si="1"/>
        <v>113.66985789106627</v>
      </c>
      <c r="D9" s="345">
        <f t="shared" si="1"/>
        <v>166.50996655566382</v>
      </c>
      <c r="E9" s="345">
        <f t="shared" si="1"/>
        <v>166.87832693901498</v>
      </c>
      <c r="F9" s="345">
        <f t="shared" si="1"/>
        <v>162.74715697366122</v>
      </c>
      <c r="G9" s="345">
        <f t="shared" si="1"/>
        <v>154.46306887365012</v>
      </c>
      <c r="H9" s="345">
        <f t="shared" si="1"/>
        <v>111.03966217487084</v>
      </c>
      <c r="I9" s="345">
        <f t="shared" si="1"/>
        <v>47.80557581378514</v>
      </c>
      <c r="J9" s="345">
        <f t="shared" si="1"/>
        <v>49.888502068054663</v>
      </c>
      <c r="K9" s="345">
        <f t="shared" si="1"/>
        <v>121.38301557608582</v>
      </c>
      <c r="L9" s="345">
        <f t="shared" si="1"/>
        <v>157.07979045739279</v>
      </c>
      <c r="M9" s="345">
        <f t="shared" si="1"/>
        <v>72.437542981926754</v>
      </c>
      <c r="N9" s="345">
        <f t="shared" si="1"/>
        <v>40.095531885914738</v>
      </c>
      <c r="O9" s="345">
        <f t="shared" si="1"/>
        <v>71.990415532046654</v>
      </c>
      <c r="P9" s="345">
        <f t="shared" si="1"/>
        <v>99.683992771944361</v>
      </c>
      <c r="Q9" s="345">
        <f t="shared" si="1"/>
        <v>114.6633570574345</v>
      </c>
      <c r="R9" s="345">
        <f t="shared" si="1"/>
        <v>121.00850506455907</v>
      </c>
      <c r="S9" s="345">
        <f t="shared" si="1"/>
        <v>151.58172802632942</v>
      </c>
      <c r="T9" s="345">
        <f t="shared" si="1"/>
        <v>135.0345484319738</v>
      </c>
      <c r="U9" s="345">
        <f t="shared" si="1"/>
        <v>151.9426236693995</v>
      </c>
      <c r="V9" s="345">
        <f t="shared" si="1"/>
        <v>151.19193198114323</v>
      </c>
      <c r="W9" s="345">
        <f t="shared" si="1"/>
        <v>50.875221434031971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52.777730008598454</v>
      </c>
      <c r="C12" s="212">
        <v>50.312897678417883</v>
      </c>
      <c r="D12" s="212">
        <v>46.668185726569213</v>
      </c>
      <c r="E12" s="212">
        <v>45.122785898538247</v>
      </c>
      <c r="F12" s="212">
        <v>41.181771281169382</v>
      </c>
      <c r="G12" s="212">
        <v>36.462166809974192</v>
      </c>
      <c r="H12" s="212">
        <v>34.848495270851252</v>
      </c>
      <c r="I12" s="212">
        <v>41.536113499570071</v>
      </c>
      <c r="J12" s="212">
        <v>43.468357695614777</v>
      </c>
      <c r="K12" s="212">
        <v>35.737489251934647</v>
      </c>
      <c r="L12" s="212">
        <v>28.959243336199481</v>
      </c>
      <c r="M12" s="212">
        <v>31.070765262252792</v>
      </c>
      <c r="N12" s="212">
        <v>37.551934651762693</v>
      </c>
      <c r="O12" s="212">
        <v>32.694926913155633</v>
      </c>
      <c r="P12" s="212">
        <v>29.29398108340499</v>
      </c>
      <c r="Q12" s="212">
        <v>26.373086844368011</v>
      </c>
      <c r="R12" s="212">
        <v>23.877472055030101</v>
      </c>
      <c r="S12" s="212">
        <v>22.031470335339641</v>
      </c>
      <c r="T12" s="212">
        <v>21.09191745485812</v>
      </c>
      <c r="U12" s="212">
        <v>18.205073086844369</v>
      </c>
      <c r="V12" s="212">
        <v>19.153396388650041</v>
      </c>
      <c r="W12" s="212">
        <v>22.09054170249355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26.874892519346513</v>
      </c>
      <c r="C14" s="206">
        <f t="shared" si="2"/>
        <v>25.893293207222698</v>
      </c>
      <c r="D14" s="206">
        <f t="shared" si="2"/>
        <v>20.605331040412725</v>
      </c>
      <c r="E14" s="206">
        <f t="shared" si="2"/>
        <v>20.650644883920894</v>
      </c>
      <c r="F14" s="206">
        <f t="shared" si="2"/>
        <v>17.581427343078246</v>
      </c>
      <c r="G14" s="206">
        <f t="shared" si="2"/>
        <v>14.189767841788477</v>
      </c>
      <c r="H14" s="206">
        <f t="shared" si="2"/>
        <v>13.244883920894239</v>
      </c>
      <c r="I14" s="206">
        <f t="shared" si="2"/>
        <v>13.285468615649183</v>
      </c>
      <c r="J14" s="206">
        <f t="shared" si="2"/>
        <v>12.122269991401547</v>
      </c>
      <c r="K14" s="206">
        <f t="shared" si="2"/>
        <v>5.0649183147033527</v>
      </c>
      <c r="L14" s="206">
        <f t="shared" si="2"/>
        <v>7.1907996560619081</v>
      </c>
      <c r="M14" s="206">
        <f t="shared" si="2"/>
        <v>6.1687016337059326</v>
      </c>
      <c r="N14" s="206">
        <f t="shared" si="2"/>
        <v>6.1699914015477209</v>
      </c>
      <c r="O14" s="206">
        <f t="shared" si="2"/>
        <v>6.1974204643164228</v>
      </c>
      <c r="P14" s="206">
        <f t="shared" si="2"/>
        <v>6.1975064488392091</v>
      </c>
      <c r="Q14" s="206">
        <f t="shared" si="2"/>
        <v>4.0552880481513327</v>
      </c>
      <c r="R14" s="206">
        <f t="shared" si="2"/>
        <v>2.9593293207222704</v>
      </c>
      <c r="S14" s="206">
        <f t="shared" si="2"/>
        <v>1.9298366294067071</v>
      </c>
      <c r="T14" s="206">
        <f t="shared" si="2"/>
        <v>1.0262252794496991</v>
      </c>
      <c r="U14" s="206">
        <f t="shared" si="2"/>
        <v>0</v>
      </c>
      <c r="V14" s="206">
        <f t="shared" si="2"/>
        <v>0</v>
      </c>
      <c r="W14" s="206">
        <f t="shared" si="2"/>
        <v>0.99380911435941521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7.7242476354256224</v>
      </c>
      <c r="C16" s="206">
        <v>7.7242476354256224</v>
      </c>
      <c r="D16" s="206">
        <v>5.5173688736027513</v>
      </c>
      <c r="E16" s="206">
        <v>5.5173688736027513</v>
      </c>
      <c r="F16" s="206">
        <v>5.5173688736027513</v>
      </c>
      <c r="G16" s="206">
        <v>1.103439380911436</v>
      </c>
      <c r="H16" s="206">
        <v>2.2069647463456579</v>
      </c>
      <c r="I16" s="206">
        <v>2.2069647463456579</v>
      </c>
      <c r="J16" s="206">
        <v>1.103439380911436</v>
      </c>
      <c r="K16" s="206">
        <v>0</v>
      </c>
      <c r="L16" s="206">
        <v>1.103439380911436</v>
      </c>
      <c r="M16" s="206">
        <v>1.103439380911436</v>
      </c>
      <c r="N16" s="206">
        <v>1.103439380911436</v>
      </c>
      <c r="O16" s="206">
        <v>1.105846947549441</v>
      </c>
      <c r="P16" s="206">
        <v>1.105846947549441</v>
      </c>
      <c r="Q16" s="206">
        <v>0</v>
      </c>
      <c r="R16" s="206">
        <v>0</v>
      </c>
      <c r="S16" s="206">
        <v>0</v>
      </c>
      <c r="T16" s="206">
        <v>0</v>
      </c>
      <c r="U16" s="206">
        <v>0</v>
      </c>
      <c r="V16" s="206">
        <v>0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11.297420464316421</v>
      </c>
      <c r="C17" s="206">
        <v>11.297420464316421</v>
      </c>
      <c r="D17" s="206">
        <v>8.2163370593293195</v>
      </c>
      <c r="E17" s="206">
        <v>9.2433361994840926</v>
      </c>
      <c r="F17" s="206">
        <v>7.1558039552880466</v>
      </c>
      <c r="G17" s="206">
        <v>8.1780739466895955</v>
      </c>
      <c r="H17" s="206">
        <v>6.1296646603611347</v>
      </c>
      <c r="I17" s="206">
        <v>7.1518486672398964</v>
      </c>
      <c r="J17" s="206">
        <v>6.1302665520206361</v>
      </c>
      <c r="K17" s="206">
        <v>4.0871883061049008</v>
      </c>
      <c r="L17" s="206">
        <v>5.1096302665520197</v>
      </c>
      <c r="M17" s="206">
        <v>4.0871023215821154</v>
      </c>
      <c r="N17" s="206">
        <v>4.0871023215821154</v>
      </c>
      <c r="O17" s="206">
        <v>4.1272570937231299</v>
      </c>
      <c r="P17" s="206">
        <v>4.1272570937231299</v>
      </c>
      <c r="Q17" s="206">
        <v>3.0914015477214098</v>
      </c>
      <c r="R17" s="206">
        <v>1.0294926913155631</v>
      </c>
      <c r="S17" s="206">
        <v>0</v>
      </c>
      <c r="T17" s="206">
        <v>1.0262252794496991</v>
      </c>
      <c r="U17" s="206">
        <v>0</v>
      </c>
      <c r="V17" s="206">
        <v>0</v>
      </c>
      <c r="W17" s="206">
        <v>0.99380911435941521</v>
      </c>
      <c r="DA17" s="71" t="s">
        <v>2686</v>
      </c>
    </row>
    <row r="18" spans="1:105" ht="12" customHeight="1" x14ac:dyDescent="0.25">
      <c r="A18" s="18" t="s">
        <v>70</v>
      </c>
      <c r="B18" s="206">
        <v>7.8532244196044703</v>
      </c>
      <c r="C18" s="206">
        <v>6.8716251074806536</v>
      </c>
      <c r="D18" s="206">
        <v>6.8716251074806536</v>
      </c>
      <c r="E18" s="206">
        <v>5.8899398108340497</v>
      </c>
      <c r="F18" s="206">
        <v>4.9082545141874458</v>
      </c>
      <c r="G18" s="206">
        <v>4.9082545141874458</v>
      </c>
      <c r="H18" s="206">
        <v>4.9082545141874458</v>
      </c>
      <c r="I18" s="206">
        <v>3.9266552020636278</v>
      </c>
      <c r="J18" s="206">
        <v>4.8885640584694752</v>
      </c>
      <c r="K18" s="206">
        <v>0.97773000859845227</v>
      </c>
      <c r="L18" s="206">
        <v>0.97773000859845227</v>
      </c>
      <c r="M18" s="206">
        <v>0.97815993121238165</v>
      </c>
      <c r="N18" s="206">
        <v>0.97944969905417023</v>
      </c>
      <c r="O18" s="206">
        <v>0.96431642304385201</v>
      </c>
      <c r="P18" s="206">
        <v>0.96440240756663786</v>
      </c>
      <c r="Q18" s="206">
        <v>0.96388650042992263</v>
      </c>
      <c r="R18" s="206">
        <v>1.9298366294067071</v>
      </c>
      <c r="S18" s="206">
        <v>1.9298366294067071</v>
      </c>
      <c r="T18" s="206">
        <v>0</v>
      </c>
      <c r="U18" s="206">
        <v>0</v>
      </c>
      <c r="V18" s="206">
        <v>0</v>
      </c>
      <c r="W18" s="206">
        <v>0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4.062768701633706</v>
      </c>
      <c r="C20" s="206">
        <f t="shared" si="3"/>
        <v>3.181427343078246</v>
      </c>
      <c r="D20" s="206">
        <f t="shared" si="3"/>
        <v>4.1272570937231299</v>
      </c>
      <c r="E20" s="206">
        <f t="shared" si="3"/>
        <v>4.2562338779019777</v>
      </c>
      <c r="F20" s="206">
        <f t="shared" si="3"/>
        <v>4.0197764402407561</v>
      </c>
      <c r="G20" s="206">
        <f t="shared" si="3"/>
        <v>4.062768701633706</v>
      </c>
      <c r="H20" s="206">
        <f t="shared" si="3"/>
        <v>4.1487532244196039</v>
      </c>
      <c r="I20" s="206">
        <f t="shared" si="3"/>
        <v>5.6748925193465167</v>
      </c>
      <c r="J20" s="206">
        <f t="shared" si="3"/>
        <v>7.8245055889939801</v>
      </c>
      <c r="K20" s="206">
        <f t="shared" si="3"/>
        <v>8.5124677558039554</v>
      </c>
      <c r="L20" s="206">
        <f t="shared" si="3"/>
        <v>4.2992261392949267</v>
      </c>
      <c r="M20" s="206">
        <f t="shared" si="3"/>
        <v>5.5030094582975062</v>
      </c>
      <c r="N20" s="206">
        <f t="shared" si="3"/>
        <v>4.5786758383490964</v>
      </c>
      <c r="O20" s="206">
        <f t="shared" si="3"/>
        <v>4.9010318142734306</v>
      </c>
      <c r="P20" s="206">
        <f t="shared" si="3"/>
        <v>6.5349097162510752</v>
      </c>
      <c r="Q20" s="206">
        <f t="shared" si="3"/>
        <v>5.0300945829750638</v>
      </c>
      <c r="R20" s="206">
        <f t="shared" si="3"/>
        <v>3.5683576956147891</v>
      </c>
      <c r="S20" s="206">
        <f t="shared" si="3"/>
        <v>3.5877901977644018</v>
      </c>
      <c r="T20" s="206">
        <f t="shared" si="3"/>
        <v>2.6442820292347382</v>
      </c>
      <c r="U20" s="206">
        <f t="shared" si="3"/>
        <v>2.9237317282889079</v>
      </c>
      <c r="V20" s="206">
        <f t="shared" si="3"/>
        <v>3.0742906276870161</v>
      </c>
      <c r="W20" s="206">
        <f t="shared" si="3"/>
        <v>3.360361134995701</v>
      </c>
      <c r="DA20" s="71"/>
    </row>
    <row r="21" spans="1:105" ht="12" customHeight="1" x14ac:dyDescent="0.25">
      <c r="A21" s="18" t="s">
        <v>72</v>
      </c>
      <c r="B21" s="206">
        <v>4.062768701633706</v>
      </c>
      <c r="C21" s="206">
        <v>3.181427343078246</v>
      </c>
      <c r="D21" s="206">
        <v>4.1272570937231299</v>
      </c>
      <c r="E21" s="206">
        <v>4.2562338779019777</v>
      </c>
      <c r="F21" s="206">
        <v>4.0197764402407561</v>
      </c>
      <c r="G21" s="206">
        <v>4.062768701633706</v>
      </c>
      <c r="H21" s="206">
        <v>4.1487532244196039</v>
      </c>
      <c r="I21" s="206">
        <v>5.6748925193465167</v>
      </c>
      <c r="J21" s="206">
        <v>7.8245055889939801</v>
      </c>
      <c r="K21" s="206">
        <v>8.5124677558039554</v>
      </c>
      <c r="L21" s="206">
        <v>4.2992261392949267</v>
      </c>
      <c r="M21" s="206">
        <v>5.5030094582975062</v>
      </c>
      <c r="N21" s="206">
        <v>4.5786758383490964</v>
      </c>
      <c r="O21" s="206">
        <v>4.9010318142734306</v>
      </c>
      <c r="P21" s="206">
        <v>6.5349097162510752</v>
      </c>
      <c r="Q21" s="206">
        <v>5.0300945829750638</v>
      </c>
      <c r="R21" s="206">
        <v>3.5683576956147891</v>
      </c>
      <c r="S21" s="206">
        <v>3.5877901977644018</v>
      </c>
      <c r="T21" s="206">
        <v>2.6442820292347382</v>
      </c>
      <c r="U21" s="206">
        <v>2.9237317282889079</v>
      </c>
      <c r="V21" s="206">
        <v>3.0742906276870161</v>
      </c>
      <c r="W21" s="206">
        <v>3.360361134995701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0.52545141874462598</v>
      </c>
      <c r="E23" s="206">
        <f t="shared" si="4"/>
        <v>0.52545141874462598</v>
      </c>
      <c r="F23" s="206">
        <f t="shared" si="4"/>
        <v>0.40601891659501282</v>
      </c>
      <c r="G23" s="206">
        <f t="shared" si="4"/>
        <v>0.23886500429922611</v>
      </c>
      <c r="H23" s="206">
        <f t="shared" si="4"/>
        <v>0</v>
      </c>
      <c r="I23" s="206">
        <f t="shared" si="4"/>
        <v>0</v>
      </c>
      <c r="J23" s="206">
        <f t="shared" si="4"/>
        <v>0</v>
      </c>
      <c r="K23" s="206">
        <f t="shared" si="4"/>
        <v>0</v>
      </c>
      <c r="L23" s="206">
        <f t="shared" si="4"/>
        <v>0</v>
      </c>
      <c r="M23" s="206">
        <f t="shared" si="4"/>
        <v>0</v>
      </c>
      <c r="N23" s="206">
        <f t="shared" si="4"/>
        <v>0</v>
      </c>
      <c r="O23" s="206">
        <f t="shared" si="4"/>
        <v>0</v>
      </c>
      <c r="P23" s="206">
        <f t="shared" si="4"/>
        <v>0</v>
      </c>
      <c r="Q23" s="206">
        <f t="shared" si="4"/>
        <v>0</v>
      </c>
      <c r="R23" s="206">
        <f t="shared" si="4"/>
        <v>0</v>
      </c>
      <c r="S23" s="206">
        <f t="shared" si="4"/>
        <v>2.3903697334479789E-2</v>
      </c>
      <c r="T23" s="206">
        <f t="shared" si="4"/>
        <v>2.3903697334479789E-2</v>
      </c>
      <c r="U23" s="206">
        <f t="shared" si="4"/>
        <v>2.3903697334479789E-2</v>
      </c>
      <c r="V23" s="206">
        <f t="shared" si="4"/>
        <v>2.3903697334479789E-2</v>
      </c>
      <c r="W23" s="206">
        <f t="shared" si="4"/>
        <v>8.0911435941530524E-2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0.52545141874462598</v>
      </c>
      <c r="E24" s="206">
        <v>0.52545141874462598</v>
      </c>
      <c r="F24" s="206">
        <v>0.40601891659501282</v>
      </c>
      <c r="G24" s="206">
        <v>0.23886500429922611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  <c r="M24" s="206">
        <v>0</v>
      </c>
      <c r="N24" s="206">
        <v>0</v>
      </c>
      <c r="O24" s="206">
        <v>0</v>
      </c>
      <c r="P24" s="206">
        <v>0</v>
      </c>
      <c r="Q24" s="206">
        <v>0</v>
      </c>
      <c r="R24" s="206">
        <v>0</v>
      </c>
      <c r="S24" s="206">
        <v>2.3903697334479789E-2</v>
      </c>
      <c r="T24" s="206">
        <v>2.3903697334479789E-2</v>
      </c>
      <c r="U24" s="206">
        <v>2.3903697334479789E-2</v>
      </c>
      <c r="V24" s="206">
        <v>2.3903697334479789E-2</v>
      </c>
      <c r="W24" s="206">
        <v>4.7807394668959592E-2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3.3104041272570939E-2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6.926569217540842</v>
      </c>
      <c r="J30" s="206">
        <v>9.5061049011177978</v>
      </c>
      <c r="K30" s="206">
        <v>6.8548581255374019</v>
      </c>
      <c r="L30" s="206">
        <v>5.9472914875322438</v>
      </c>
      <c r="M30" s="206">
        <v>7.6191745485812552</v>
      </c>
      <c r="N30" s="206">
        <v>9.0044711951848662</v>
      </c>
      <c r="O30" s="206">
        <v>7.6669819432502146</v>
      </c>
      <c r="P30" s="206">
        <v>6.3294067067927768</v>
      </c>
      <c r="Q30" s="206">
        <v>6.7116079105760953</v>
      </c>
      <c r="R30" s="206">
        <v>6.6877042132416156</v>
      </c>
      <c r="S30" s="206">
        <v>7.1176268271711089</v>
      </c>
      <c r="T30" s="206">
        <v>7.5952708512467746</v>
      </c>
      <c r="U30" s="206">
        <v>6.8309544282029231</v>
      </c>
      <c r="V30" s="206">
        <v>7.2847807394668953</v>
      </c>
      <c r="W30" s="206">
        <v>8.4551160791057605</v>
      </c>
      <c r="DA30" s="71" t="s">
        <v>2697</v>
      </c>
    </row>
    <row r="31" spans="1:105" ht="12" customHeight="1" x14ac:dyDescent="0.25">
      <c r="A31" s="21" t="s">
        <v>38</v>
      </c>
      <c r="B31" s="209">
        <v>21.840068787618229</v>
      </c>
      <c r="C31" s="209">
        <v>21.238177128116941</v>
      </c>
      <c r="D31" s="209">
        <v>21.41014617368873</v>
      </c>
      <c r="E31" s="209">
        <v>19.69045571797076</v>
      </c>
      <c r="F31" s="209">
        <v>19.174548581255369</v>
      </c>
      <c r="G31" s="209">
        <v>17.97076526225279</v>
      </c>
      <c r="H31" s="209">
        <v>17.454858125537399</v>
      </c>
      <c r="I31" s="209">
        <v>15.649183147033529</v>
      </c>
      <c r="J31" s="209">
        <v>14.015477214101461</v>
      </c>
      <c r="K31" s="209">
        <v>15.305245055889941</v>
      </c>
      <c r="L31" s="209">
        <v>11.5219260533104</v>
      </c>
      <c r="M31" s="209">
        <v>11.779879621668099</v>
      </c>
      <c r="N31" s="209">
        <v>17.798796216681001</v>
      </c>
      <c r="O31" s="209">
        <v>13.929492691315559</v>
      </c>
      <c r="P31" s="209">
        <v>10.232158211521931</v>
      </c>
      <c r="Q31" s="209">
        <v>10.576096302665521</v>
      </c>
      <c r="R31" s="209">
        <v>10.662080825451421</v>
      </c>
      <c r="S31" s="209">
        <v>9.3723129836629404</v>
      </c>
      <c r="T31" s="209">
        <v>9.802235597592432</v>
      </c>
      <c r="U31" s="209">
        <v>8.4264832330180557</v>
      </c>
      <c r="V31" s="209">
        <v>8.7704213241616511</v>
      </c>
      <c r="W31" s="209">
        <v>9.2003439380911427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90.447431038627485</v>
      </c>
      <c r="C33" s="205">
        <f>TEL_emi!C5</f>
        <v>85.196386797429128</v>
      </c>
      <c r="D33" s="205">
        <f>TEL_emi!D5</f>
        <v>73.118502154179851</v>
      </c>
      <c r="E33" s="205">
        <f>TEL_emi!E5</f>
        <v>73.429793362997458</v>
      </c>
      <c r="F33" s="205">
        <f>TEL_emi!F5</f>
        <v>62.946741719581851</v>
      </c>
      <c r="G33" s="205">
        <f>TEL_emi!G5</f>
        <v>54.241751038736403</v>
      </c>
      <c r="H33" s="205">
        <f>TEL_emi!H5</f>
        <v>50.497479718254993</v>
      </c>
      <c r="I33" s="205">
        <f>TEL_emi!I5</f>
        <v>54.072356398886548</v>
      </c>
      <c r="J33" s="205">
        <f>TEL_emi!J5</f>
        <v>56.153755078151782</v>
      </c>
      <c r="K33" s="205">
        <f>TEL_emi!K5</f>
        <v>35.84262527895654</v>
      </c>
      <c r="L33" s="205">
        <f>TEL_emi!L5</f>
        <v>32.033772718823244</v>
      </c>
      <c r="M33" s="205">
        <f>TEL_emi!M5</f>
        <v>31.690295998683581</v>
      </c>
      <c r="N33" s="205">
        <f>TEL_emi!N5</f>
        <v>29.523405598654449</v>
      </c>
      <c r="O33" s="205">
        <f>TEL_emi!O5</f>
        <v>30.362450399155879</v>
      </c>
      <c r="P33" s="205">
        <f>TEL_emi!P5</f>
        <v>34.200372959030943</v>
      </c>
      <c r="Q33" s="205">
        <f>TEL_emi!Q5</f>
        <v>24.529036679154899</v>
      </c>
      <c r="R33" s="205">
        <f>TEL_emi!R5</f>
        <v>17.82905363898649</v>
      </c>
      <c r="S33" s="205">
        <f>TEL_emi!S5</f>
        <v>14.680779119024271</v>
      </c>
      <c r="T33" s="205">
        <f>TEL_emi!T5</f>
        <v>9.3946564794832632</v>
      </c>
      <c r="U33" s="205">
        <f>TEL_emi!U5</f>
        <v>6.8672458795993636</v>
      </c>
      <c r="V33" s="205">
        <f>TEL_emi!V5</f>
        <v>7.2208778395759774</v>
      </c>
      <c r="W33" s="205">
        <f>TEL_emi!W5</f>
        <v>10.97601083934903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69.600745785342696</v>
      </c>
      <c r="C35" s="286">
        <f t="shared" si="5"/>
        <v>68.388304102542094</v>
      </c>
      <c r="D35" s="286">
        <f t="shared" si="5"/>
        <v>62.947565031796813</v>
      </c>
      <c r="E35" s="286">
        <f t="shared" si="5"/>
        <v>65.49997442895058</v>
      </c>
      <c r="F35" s="286">
        <f t="shared" si="5"/>
        <v>61.09232802623</v>
      </c>
      <c r="G35" s="286">
        <f t="shared" si="5"/>
        <v>54.186094622058924</v>
      </c>
      <c r="H35" s="286">
        <f t="shared" si="5"/>
        <v>50.429440919581857</v>
      </c>
      <c r="I35" s="286">
        <f t="shared" si="5"/>
        <v>66.27161220170575</v>
      </c>
      <c r="J35" s="286">
        <f t="shared" si="5"/>
        <v>69.098882060501822</v>
      </c>
      <c r="K35" s="286">
        <f t="shared" si="5"/>
        <v>67.55447729442669</v>
      </c>
      <c r="L35" s="286">
        <f t="shared" si="5"/>
        <v>55.96154386513458</v>
      </c>
      <c r="M35" s="286">
        <f t="shared" si="5"/>
        <v>61.794945953388513</v>
      </c>
      <c r="N35" s="286">
        <f t="shared" si="5"/>
        <v>78.772082786434765</v>
      </c>
      <c r="O35" s="286">
        <f t="shared" si="5"/>
        <v>78.259323444757626</v>
      </c>
      <c r="P35" s="286">
        <f t="shared" si="5"/>
        <v>76.424568627540665</v>
      </c>
      <c r="Q35" s="286">
        <f t="shared" si="5"/>
        <v>69.039494356984321</v>
      </c>
      <c r="R35" s="286">
        <f t="shared" si="5"/>
        <v>58.533164767841811</v>
      </c>
      <c r="S35" s="286">
        <f t="shared" si="5"/>
        <v>54.036067327345819</v>
      </c>
      <c r="T35" s="286">
        <f t="shared" si="5"/>
        <v>53.211082243774534</v>
      </c>
      <c r="U35" s="286">
        <f t="shared" si="5"/>
        <v>48.018178886891263</v>
      </c>
      <c r="V35" s="286">
        <f t="shared" si="5"/>
        <v>48.473141960447116</v>
      </c>
      <c r="W35" s="286">
        <f t="shared" si="5"/>
        <v>53.770948320801125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103.22988570121716</v>
      </c>
      <c r="C36" s="346">
        <f t="shared" si="6"/>
        <v>101.960208151511</v>
      </c>
      <c r="D36" s="346">
        <f t="shared" si="6"/>
        <v>105.91575251106613</v>
      </c>
      <c r="E36" s="346">
        <f t="shared" si="6"/>
        <v>110.51549896555093</v>
      </c>
      <c r="F36" s="346">
        <f t="shared" si="6"/>
        <v>108.23895091441842</v>
      </c>
      <c r="G36" s="346">
        <f t="shared" si="6"/>
        <v>93.792151207448129</v>
      </c>
      <c r="H36" s="346">
        <f t="shared" si="6"/>
        <v>87.072392026222289</v>
      </c>
      <c r="I36" s="346">
        <f t="shared" si="6"/>
        <v>78.761382371411045</v>
      </c>
      <c r="J36" s="346">
        <f t="shared" si="6"/>
        <v>73.776272626744415</v>
      </c>
      <c r="K36" s="346">
        <f t="shared" si="6"/>
        <v>73.572826684531691</v>
      </c>
      <c r="L36" s="346">
        <f t="shared" si="6"/>
        <v>69.265196416860121</v>
      </c>
      <c r="M36" s="346">
        <f t="shared" si="6"/>
        <v>61.803524648485705</v>
      </c>
      <c r="N36" s="346">
        <f t="shared" si="6"/>
        <v>62.692661169633681</v>
      </c>
      <c r="O36" s="346">
        <f t="shared" si="6"/>
        <v>61.096521775308666</v>
      </c>
      <c r="P36" s="346">
        <f t="shared" si="6"/>
        <v>57.728719467414059</v>
      </c>
      <c r="Q36" s="346">
        <f t="shared" si="6"/>
        <v>57.26946426556276</v>
      </c>
      <c r="R36" s="346">
        <f t="shared" si="6"/>
        <v>56.553604333322603</v>
      </c>
      <c r="S36" s="346">
        <f t="shared" si="6"/>
        <v>56.254919671339728</v>
      </c>
      <c r="T36" s="346">
        <f t="shared" si="6"/>
        <v>56.061305827116094</v>
      </c>
      <c r="U36" s="346">
        <f t="shared" si="6"/>
        <v>55.61052050860873</v>
      </c>
      <c r="V36" s="346">
        <f t="shared" si="6"/>
        <v>58.373479610767866</v>
      </c>
      <c r="W36" s="346">
        <f t="shared" si="6"/>
        <v>55.716544641725662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47.6311276721475</v>
      </c>
      <c r="C37" s="346">
        <f>IF(TEL_ued!C$5=0,"",TEL_ued!C$5/C$5*1000)</f>
        <v>47.097746753371709</v>
      </c>
      <c r="D37" s="346">
        <f>IF(TEL_ued!D$5=0,"",TEL_ued!D$5/D$5*1000)</f>
        <v>49.07733085711164</v>
      </c>
      <c r="E37" s="346">
        <f>IF(TEL_ued!E$5=0,"",TEL_ued!E$5/E$5*1000)</f>
        <v>51.167830237923745</v>
      </c>
      <c r="F37" s="346">
        <f>IF(TEL_ued!F$5=0,"",TEL_ued!F$5/F$5*1000)</f>
        <v>50.375514519007737</v>
      </c>
      <c r="G37" s="346">
        <f>IF(TEL_ued!G$5=0,"",TEL_ued!G$5/G$5*1000)</f>
        <v>43.643727046888593</v>
      </c>
      <c r="H37" s="346">
        <f>IF(TEL_ued!H$5=0,"",TEL_ued!H$5/H$5*1000)</f>
        <v>40.636129760811599</v>
      </c>
      <c r="I37" s="346">
        <f>IF(TEL_ued!I$5=0,"",TEL_ued!I$5/I$5*1000)</f>
        <v>37.105430647217688</v>
      </c>
      <c r="J37" s="346">
        <f>IF(TEL_ued!J$5=0,"",TEL_ued!J$5/J$5*1000)</f>
        <v>34.842769840857621</v>
      </c>
      <c r="K37" s="346">
        <f>IF(TEL_ued!K$5=0,"",TEL_ued!K$5/K$5*1000)</f>
        <v>35.308504416840435</v>
      </c>
      <c r="L37" s="346">
        <f>IF(TEL_ued!L$5=0,"",TEL_ued!L$5/L$5*1000)</f>
        <v>33.005856299441561</v>
      </c>
      <c r="M37" s="346">
        <f>IF(TEL_ued!M$5=0,"",TEL_ued!M$5/M$5*1000)</f>
        <v>29.589122099453085</v>
      </c>
      <c r="N37" s="346">
        <f>IF(TEL_ued!N$5=0,"",TEL_ued!N$5/N$5*1000)</f>
        <v>30.19832880451764</v>
      </c>
      <c r="O37" s="346">
        <f>IF(TEL_ued!O$5=0,"",TEL_ued!O$5/O$5*1000)</f>
        <v>29.295403655453629</v>
      </c>
      <c r="P37" s="346">
        <f>IF(TEL_ued!P$5=0,"",TEL_ued!P$5/P$5*1000)</f>
        <v>27.587074946614532</v>
      </c>
      <c r="Q37" s="346">
        <f>IF(TEL_ued!Q$5=0,"",TEL_ued!Q$5/Q$5*1000)</f>
        <v>27.487088531927309</v>
      </c>
      <c r="R37" s="346">
        <f>IF(TEL_ued!R$5=0,"",TEL_ued!R$5/R$5*1000)</f>
        <v>27.192608197638322</v>
      </c>
      <c r="S37" s="346">
        <f>IF(TEL_ued!S$5=0,"",TEL_ued!S$5/S$5*1000)</f>
        <v>27.124526557085424</v>
      </c>
      <c r="T37" s="346">
        <f>IF(TEL_ued!T$5=0,"",TEL_ued!T$5/T$5*1000)</f>
        <v>27.379078855119733</v>
      </c>
      <c r="U37" s="346">
        <f>IF(TEL_ued!U$5=0,"",TEL_ued!U$5/U$5*1000)</f>
        <v>27.269509960942077</v>
      </c>
      <c r="V37" s="346">
        <f>IF(TEL_ued!V$5=0,"",TEL_ued!V$5/V$5*1000)</f>
        <v>28.622097990936254</v>
      </c>
      <c r="W37" s="346">
        <f>IF(TEL_ued!W$5=0,"",TEL_ued!W$5/W$5*1000)</f>
        <v>27.157579587157343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1.7137423497352378</v>
      </c>
      <c r="C38" s="347">
        <f t="shared" si="7"/>
        <v>1.693330949490806</v>
      </c>
      <c r="D38" s="347">
        <f t="shared" si="7"/>
        <v>1.5667740456546588</v>
      </c>
      <c r="E38" s="347">
        <f t="shared" si="7"/>
        <v>1.6273328851660336</v>
      </c>
      <c r="F38" s="347">
        <f t="shared" si="7"/>
        <v>1.5285098178466314</v>
      </c>
      <c r="G38" s="347">
        <f t="shared" si="7"/>
        <v>1.4876173245935187</v>
      </c>
      <c r="H38" s="347">
        <f t="shared" si="7"/>
        <v>1.4490576802750279</v>
      </c>
      <c r="I38" s="347">
        <f t="shared" si="7"/>
        <v>1.3018155008519572</v>
      </c>
      <c r="J38" s="347">
        <f t="shared" si="7"/>
        <v>1.2918306109323461</v>
      </c>
      <c r="K38" s="347">
        <f t="shared" si="7"/>
        <v>1.002941897408649</v>
      </c>
      <c r="L38" s="347">
        <f t="shared" si="7"/>
        <v>1.1061674625586835</v>
      </c>
      <c r="M38" s="347">
        <f t="shared" si="7"/>
        <v>1.0199393459157391</v>
      </c>
      <c r="N38" s="347">
        <f t="shared" si="7"/>
        <v>0.78620198592800372</v>
      </c>
      <c r="O38" s="347">
        <f t="shared" si="7"/>
        <v>0.92865937519312136</v>
      </c>
      <c r="P38" s="347">
        <f t="shared" si="7"/>
        <v>1.1674880536604639</v>
      </c>
      <c r="Q38" s="347">
        <f t="shared" si="7"/>
        <v>0.93007833417092356</v>
      </c>
      <c r="R38" s="347">
        <f t="shared" si="7"/>
        <v>0.74668933117777714</v>
      </c>
      <c r="S38" s="347">
        <f t="shared" si="7"/>
        <v>0.66635494116230298</v>
      </c>
      <c r="T38" s="347">
        <f t="shared" si="7"/>
        <v>0.44541500314469434</v>
      </c>
      <c r="U38" s="347">
        <f t="shared" si="7"/>
        <v>0.37721605658160628</v>
      </c>
      <c r="V38" s="347">
        <f t="shared" si="7"/>
        <v>0.37700247481198373</v>
      </c>
      <c r="W38" s="347">
        <f t="shared" si="7"/>
        <v>0.49686472098192475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FI: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52.777730008598454</v>
      </c>
      <c r="C5" s="225">
        <v>50.312897678417848</v>
      </c>
      <c r="D5" s="225">
        <v>46.668185726569213</v>
      </c>
      <c r="E5" s="225">
        <v>45.12278589853824</v>
      </c>
      <c r="F5" s="225">
        <v>41.181771281169382</v>
      </c>
      <c r="G5" s="225">
        <v>36.462166809974178</v>
      </c>
      <c r="H5" s="225">
        <v>34.848495270851252</v>
      </c>
      <c r="I5" s="225">
        <v>41.536113499570078</v>
      </c>
      <c r="J5" s="225">
        <v>43.468357695614763</v>
      </c>
      <c r="K5" s="225">
        <v>35.737489251934647</v>
      </c>
      <c r="L5" s="225">
        <v>28.959243336199471</v>
      </c>
      <c r="M5" s="225">
        <v>31.070765262252781</v>
      </c>
      <c r="N5" s="225">
        <v>37.551934651762657</v>
      </c>
      <c r="O5" s="225">
        <v>32.694926913155633</v>
      </c>
      <c r="P5" s="225">
        <v>29.293981083404979</v>
      </c>
      <c r="Q5" s="225">
        <v>26.373086844368011</v>
      </c>
      <c r="R5" s="225">
        <v>23.877472055030101</v>
      </c>
      <c r="S5" s="225">
        <v>22.031470335339641</v>
      </c>
      <c r="T5" s="225">
        <v>21.09191745485812</v>
      </c>
      <c r="U5" s="225">
        <v>18.205073086844362</v>
      </c>
      <c r="V5" s="225">
        <v>19.153396388650041</v>
      </c>
      <c r="W5" s="225">
        <v>22.09054170249355</v>
      </c>
      <c r="DA5" s="89" t="s">
        <v>2682</v>
      </c>
    </row>
    <row r="6" spans="1:105" ht="12" customHeight="1" x14ac:dyDescent="0.25">
      <c r="A6" s="55" t="s">
        <v>92</v>
      </c>
      <c r="B6" s="261">
        <v>1.4451559002867209</v>
      </c>
      <c r="C6" s="261">
        <v>1.4025161833182269</v>
      </c>
      <c r="D6" s="261">
        <v>1.3999159630590969</v>
      </c>
      <c r="E6" s="261">
        <v>1.2980769746198579</v>
      </c>
      <c r="F6" s="261">
        <v>1.2530518170268869</v>
      </c>
      <c r="G6" s="261">
        <v>1.175880085607053</v>
      </c>
      <c r="H6" s="261">
        <v>1.13591844471857</v>
      </c>
      <c r="I6" s="261">
        <v>1.044234398009269</v>
      </c>
      <c r="J6" s="261">
        <v>0.94575451766331475</v>
      </c>
      <c r="K6" s="261">
        <v>1.014567314890745</v>
      </c>
      <c r="L6" s="261">
        <v>0.7665083930949167</v>
      </c>
      <c r="M6" s="261">
        <v>0.78522384276210067</v>
      </c>
      <c r="N6" s="261">
        <v>1.1535736910217</v>
      </c>
      <c r="O6" s="261">
        <v>0.91667451309935732</v>
      </c>
      <c r="P6" s="261">
        <v>0.68915041632676011</v>
      </c>
      <c r="Q6" s="261">
        <v>0.701733456105335</v>
      </c>
      <c r="R6" s="261">
        <v>0.69063909993417993</v>
      </c>
      <c r="S6" s="261">
        <v>0.60621094253182595</v>
      </c>
      <c r="T6" s="261">
        <v>0.62949105953309892</v>
      </c>
      <c r="U6" s="261">
        <v>0.53981597312351726</v>
      </c>
      <c r="V6" s="261">
        <v>0.56228607045084622</v>
      </c>
      <c r="W6" s="261">
        <v>0.59883093981035795</v>
      </c>
      <c r="DA6" s="67" t="s">
        <v>2699</v>
      </c>
    </row>
    <row r="7" spans="1:105" ht="12" customHeight="1" x14ac:dyDescent="0.25">
      <c r="A7" s="202" t="s">
        <v>93</v>
      </c>
      <c r="B7" s="226">
        <v>1.1857689438250021</v>
      </c>
      <c r="C7" s="226">
        <v>1.150782509389314</v>
      </c>
      <c r="D7" s="226">
        <v>1.148648995330541</v>
      </c>
      <c r="E7" s="226">
        <v>1.065088799688088</v>
      </c>
      <c r="F7" s="226">
        <v>1.0281450806374459</v>
      </c>
      <c r="G7" s="226">
        <v>0.96482468562629964</v>
      </c>
      <c r="H7" s="226">
        <v>0.93203564694857077</v>
      </c>
      <c r="I7" s="226">
        <v>0.85680771118709198</v>
      </c>
      <c r="J7" s="226">
        <v>0.77600370680066866</v>
      </c>
      <c r="K7" s="226">
        <v>0.83246548914112384</v>
      </c>
      <c r="L7" s="226">
        <v>0.6289299635650597</v>
      </c>
      <c r="M7" s="226">
        <v>0.64428622995864671</v>
      </c>
      <c r="N7" s="226">
        <v>0.94652200288959976</v>
      </c>
      <c r="O7" s="226">
        <v>0.75214319023537002</v>
      </c>
      <c r="P7" s="226">
        <v>0.56545675185785449</v>
      </c>
      <c r="Q7" s="226">
        <v>0.57578129731719796</v>
      </c>
      <c r="R7" s="226">
        <v>0.56667823584342958</v>
      </c>
      <c r="S7" s="226">
        <v>0.49740385028252382</v>
      </c>
      <c r="T7" s="226">
        <v>0.51650548474510671</v>
      </c>
      <c r="U7" s="226">
        <v>0.44292592666545</v>
      </c>
      <c r="V7" s="226">
        <v>0.46136292960069442</v>
      </c>
      <c r="W7" s="226">
        <v>0.49134846343413968</v>
      </c>
      <c r="DA7" s="174" t="s">
        <v>2700</v>
      </c>
    </row>
    <row r="8" spans="1:105" ht="12" customHeight="1" x14ac:dyDescent="0.25">
      <c r="A8" s="202" t="s">
        <v>94</v>
      </c>
      <c r="B8" s="226">
        <v>0.85227142837422043</v>
      </c>
      <c r="C8" s="226">
        <v>0.82712492862356968</v>
      </c>
      <c r="D8" s="226">
        <v>0.82559146539382688</v>
      </c>
      <c r="E8" s="226">
        <v>0.7655325747758136</v>
      </c>
      <c r="F8" s="226">
        <v>0.73897927670816432</v>
      </c>
      <c r="G8" s="226">
        <v>0.69346774279390277</v>
      </c>
      <c r="H8" s="226">
        <v>0.66990062124428518</v>
      </c>
      <c r="I8" s="226">
        <v>0.61583054241572233</v>
      </c>
      <c r="J8" s="226">
        <v>0.55775266426298065</v>
      </c>
      <c r="K8" s="226">
        <v>0.59833457032018278</v>
      </c>
      <c r="L8" s="226">
        <v>0.45204341131238679</v>
      </c>
      <c r="M8" s="226">
        <v>0.46308072778277731</v>
      </c>
      <c r="N8" s="226">
        <v>0.68031268957689994</v>
      </c>
      <c r="O8" s="226">
        <v>0.54060291798167226</v>
      </c>
      <c r="P8" s="226">
        <v>0.40642204039783292</v>
      </c>
      <c r="Q8" s="226">
        <v>0.41384280744673602</v>
      </c>
      <c r="R8" s="226">
        <v>0.40729998201246509</v>
      </c>
      <c r="S8" s="226">
        <v>0.35750901739056412</v>
      </c>
      <c r="T8" s="226">
        <v>0.37123831716054562</v>
      </c>
      <c r="U8" s="226">
        <v>0.31835300979079217</v>
      </c>
      <c r="V8" s="226">
        <v>0.33160460565049898</v>
      </c>
      <c r="W8" s="226">
        <v>0.35315670809328797</v>
      </c>
      <c r="DA8" s="174" t="s">
        <v>2701</v>
      </c>
    </row>
    <row r="9" spans="1:105" ht="12" customHeight="1" x14ac:dyDescent="0.25">
      <c r="A9" s="202" t="s">
        <v>95</v>
      </c>
      <c r="B9" s="226">
        <v>1.6674875772539091</v>
      </c>
      <c r="C9" s="226">
        <v>1.618287903828723</v>
      </c>
      <c r="D9" s="226">
        <v>1.615287649683574</v>
      </c>
      <c r="E9" s="226">
        <v>1.4977811245613739</v>
      </c>
      <c r="F9" s="226">
        <v>1.4458290196464081</v>
      </c>
      <c r="G9" s="226">
        <v>1.356784714161984</v>
      </c>
      <c r="H9" s="226">
        <v>1.3106751285214271</v>
      </c>
      <c r="I9" s="226">
        <v>1.2048858438568479</v>
      </c>
      <c r="J9" s="226">
        <v>1.0912552126884401</v>
      </c>
      <c r="K9" s="226">
        <v>1.170654594104706</v>
      </c>
      <c r="L9" s="226">
        <v>0.88443276126336534</v>
      </c>
      <c r="M9" s="226">
        <v>0.90602751087934685</v>
      </c>
      <c r="N9" s="226">
        <v>1.3310465665635001</v>
      </c>
      <c r="O9" s="226">
        <v>1.0577013612684889</v>
      </c>
      <c r="P9" s="226">
        <v>0.79517355730010786</v>
      </c>
      <c r="Q9" s="226">
        <v>0.80969244935230955</v>
      </c>
      <c r="R9" s="226">
        <v>0.79689126915482289</v>
      </c>
      <c r="S9" s="226">
        <v>0.69947416445979915</v>
      </c>
      <c r="T9" s="226">
        <v>0.72633583792280643</v>
      </c>
      <c r="U9" s="226">
        <v>0.62286458437328907</v>
      </c>
      <c r="V9" s="226">
        <v>0.64879161975097643</v>
      </c>
      <c r="W9" s="226">
        <v>0.69095877670425909</v>
      </c>
      <c r="DA9" s="174" t="s">
        <v>2702</v>
      </c>
    </row>
    <row r="10" spans="1:105" ht="12" customHeight="1" x14ac:dyDescent="0.25">
      <c r="A10" s="56" t="s">
        <v>96</v>
      </c>
      <c r="B10" s="262">
        <v>4.1345896422150661</v>
      </c>
      <c r="C10" s="262">
        <v>3.911916065279271</v>
      </c>
      <c r="D10" s="262">
        <v>3.5105840886209259</v>
      </c>
      <c r="E10" s="262">
        <v>3.499799032387013</v>
      </c>
      <c r="F10" s="262">
        <v>3.1026454949792002</v>
      </c>
      <c r="G10" s="262">
        <v>2.7974623816895119</v>
      </c>
      <c r="H10" s="262">
        <v>2.6283063784164531</v>
      </c>
      <c r="I10" s="262">
        <v>3.33761220247575</v>
      </c>
      <c r="J10" s="262">
        <v>3.702775080406131</v>
      </c>
      <c r="K10" s="262">
        <v>2.8095084535651891</v>
      </c>
      <c r="L10" s="262">
        <v>2.2944019796057442</v>
      </c>
      <c r="M10" s="262">
        <v>2.458432963414098</v>
      </c>
      <c r="N10" s="262">
        <v>2.6883440787102861</v>
      </c>
      <c r="O10" s="262">
        <v>2.44926935253392</v>
      </c>
      <c r="P10" s="262">
        <v>2.492586024684865</v>
      </c>
      <c r="Q10" s="262">
        <v>2.0423119267363372</v>
      </c>
      <c r="R10" s="262">
        <v>1.6588627858874021</v>
      </c>
      <c r="S10" s="262">
        <v>1.4769952759402361</v>
      </c>
      <c r="T10" s="262">
        <v>1.404472223207158</v>
      </c>
      <c r="U10" s="262">
        <v>1.192164684281402</v>
      </c>
      <c r="V10" s="262">
        <v>1.25039295298529</v>
      </c>
      <c r="W10" s="262">
        <v>1.4942087775021771</v>
      </c>
      <c r="DA10" s="68" t="s">
        <v>2703</v>
      </c>
    </row>
    <row r="11" spans="1:105" ht="12" customHeight="1" x14ac:dyDescent="0.25">
      <c r="A11" s="37" t="s">
        <v>160</v>
      </c>
      <c r="B11" s="228">
        <v>2.2126947093824612</v>
      </c>
      <c r="C11" s="228">
        <v>2.166398842617447</v>
      </c>
      <c r="D11" s="228">
        <v>1.4417004188225471</v>
      </c>
      <c r="E11" s="228">
        <v>1.6536603691241909</v>
      </c>
      <c r="F11" s="228">
        <v>1.209224067637988</v>
      </c>
      <c r="G11" s="228">
        <v>1.123057097438614</v>
      </c>
      <c r="H11" s="228">
        <v>0.86767544705660726</v>
      </c>
      <c r="I11" s="228">
        <v>1.480796955766674</v>
      </c>
      <c r="J11" s="228">
        <v>1.424684302161729</v>
      </c>
      <c r="K11" s="228">
        <v>0.66382775106994207</v>
      </c>
      <c r="L11" s="228">
        <v>0.95530539884932109</v>
      </c>
      <c r="M11" s="228">
        <v>0.82398620239228249</v>
      </c>
      <c r="N11" s="228">
        <v>0.67166030123425902</v>
      </c>
      <c r="O11" s="228">
        <v>0.75830574314270771</v>
      </c>
      <c r="P11" s="228">
        <v>0.82770317528069481</v>
      </c>
      <c r="Q11" s="228">
        <v>0.58025239244454074</v>
      </c>
      <c r="R11" s="228">
        <v>0.2006081248380383</v>
      </c>
      <c r="S11" s="228">
        <v>0</v>
      </c>
      <c r="T11" s="228">
        <v>0.17472546195093261</v>
      </c>
      <c r="U11" s="228">
        <v>0</v>
      </c>
      <c r="V11" s="228">
        <v>0</v>
      </c>
      <c r="W11" s="228">
        <v>0.20530151565920499</v>
      </c>
      <c r="DA11" s="69" t="s">
        <v>2704</v>
      </c>
    </row>
    <row r="12" spans="1:105" ht="12" customHeight="1" x14ac:dyDescent="0.25">
      <c r="A12" s="37" t="s">
        <v>162</v>
      </c>
      <c r="B12" s="228">
        <v>0.79572738218816885</v>
      </c>
      <c r="C12" s="228">
        <v>0.61007205456199176</v>
      </c>
      <c r="D12" s="228">
        <v>0.72419963271256904</v>
      </c>
      <c r="E12" s="228">
        <v>0.76145291415485983</v>
      </c>
      <c r="F12" s="228">
        <v>0.67928222299483265</v>
      </c>
      <c r="G12" s="228">
        <v>0.55792124837268608</v>
      </c>
      <c r="H12" s="228">
        <v>0.58727051285603871</v>
      </c>
      <c r="I12" s="228">
        <v>1.1749918039295559</v>
      </c>
      <c r="J12" s="228">
        <v>1.818428316325341</v>
      </c>
      <c r="K12" s="228">
        <v>1.3825671594211359</v>
      </c>
      <c r="L12" s="228">
        <v>0.80379082780759059</v>
      </c>
      <c r="M12" s="228">
        <v>1.109442218103341</v>
      </c>
      <c r="N12" s="228">
        <v>0.7524437977978311</v>
      </c>
      <c r="O12" s="228">
        <v>0.90047227194565005</v>
      </c>
      <c r="P12" s="228">
        <v>1.3105472713439179</v>
      </c>
      <c r="Q12" s="228">
        <v>0.94414276855910872</v>
      </c>
      <c r="R12" s="228">
        <v>0.69533426716600599</v>
      </c>
      <c r="S12" s="228">
        <v>0.79370580095778165</v>
      </c>
      <c r="T12" s="228">
        <v>0.45021634950792061</v>
      </c>
      <c r="U12" s="228">
        <v>0.50304373193840024</v>
      </c>
      <c r="V12" s="228">
        <v>0.53940530446374535</v>
      </c>
      <c r="W12" s="228">
        <v>0.67180679339172666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1.126167550644436</v>
      </c>
      <c r="C15" s="228">
        <v>1.1354451680998321</v>
      </c>
      <c r="D15" s="228">
        <v>1.34468403708581</v>
      </c>
      <c r="E15" s="228">
        <v>1.0846857491079629</v>
      </c>
      <c r="F15" s="228">
        <v>1.2141392043463799</v>
      </c>
      <c r="G15" s="228">
        <v>1.116484035878212</v>
      </c>
      <c r="H15" s="228">
        <v>1.1733604185038069</v>
      </c>
      <c r="I15" s="228">
        <v>0.68182344277952034</v>
      </c>
      <c r="J15" s="228">
        <v>0.45966246191906229</v>
      </c>
      <c r="K15" s="228">
        <v>0.76311354307411128</v>
      </c>
      <c r="L15" s="228">
        <v>0.53530575294883231</v>
      </c>
      <c r="M15" s="228">
        <v>0.52500454291847454</v>
      </c>
      <c r="N15" s="228">
        <v>1.264239979678196</v>
      </c>
      <c r="O15" s="228">
        <v>0.79049133744556221</v>
      </c>
      <c r="P15" s="228">
        <v>0.35433557806025201</v>
      </c>
      <c r="Q15" s="228">
        <v>0.51791676573268786</v>
      </c>
      <c r="R15" s="228">
        <v>0.76292039388335753</v>
      </c>
      <c r="S15" s="228">
        <v>0.68328947498245396</v>
      </c>
      <c r="T15" s="228">
        <v>0.77953041174830473</v>
      </c>
      <c r="U15" s="228">
        <v>0.68912095234300219</v>
      </c>
      <c r="V15" s="228">
        <v>0.71098764852154517</v>
      </c>
      <c r="W15" s="228">
        <v>0.61710046845124511</v>
      </c>
      <c r="DA15" s="69" t="s">
        <v>2708</v>
      </c>
    </row>
    <row r="16" spans="1:105" ht="12" customHeight="1" x14ac:dyDescent="0.25">
      <c r="A16" s="57" t="s">
        <v>2709</v>
      </c>
      <c r="B16" s="263">
        <v>2.2955539010087969</v>
      </c>
      <c r="C16" s="263">
        <v>2.1614999714173151</v>
      </c>
      <c r="D16" s="263">
        <v>1.898671867502274</v>
      </c>
      <c r="E16" s="263">
        <v>1.8925405029302249</v>
      </c>
      <c r="F16" s="263">
        <v>1.6541234608470969</v>
      </c>
      <c r="G16" s="263">
        <v>1.381995539519449</v>
      </c>
      <c r="H16" s="263">
        <v>1.3100294124494749</v>
      </c>
      <c r="I16" s="263">
        <v>1.9224133046578831</v>
      </c>
      <c r="J16" s="263">
        <v>2.174136160862477</v>
      </c>
      <c r="K16" s="263">
        <v>1.525216699676017</v>
      </c>
      <c r="L16" s="263">
        <v>1.300952373820238</v>
      </c>
      <c r="M16" s="263">
        <v>1.443805600155142</v>
      </c>
      <c r="N16" s="263">
        <v>1.5263743529083309</v>
      </c>
      <c r="O16" s="263">
        <v>1.422818608993843</v>
      </c>
      <c r="P16" s="263">
        <v>1.404531712694856</v>
      </c>
      <c r="Q16" s="263">
        <v>1.188749253291056</v>
      </c>
      <c r="R16" s="263">
        <v>1.028461520333082</v>
      </c>
      <c r="S16" s="263">
        <v>0.99394936779941756</v>
      </c>
      <c r="T16" s="263">
        <v>0.90199837719846543</v>
      </c>
      <c r="U16" s="263">
        <v>0.78661212905982913</v>
      </c>
      <c r="V16" s="263">
        <v>0.83521621357435638</v>
      </c>
      <c r="W16" s="263">
        <v>1.0164661184861219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0.63486966865477035</v>
      </c>
      <c r="C19" s="231">
        <v>0.63486966864449235</v>
      </c>
      <c r="D19" s="231">
        <v>0.45205168650517219</v>
      </c>
      <c r="E19" s="231">
        <v>0.45205346002023872</v>
      </c>
      <c r="F19" s="231">
        <v>0.45221650368434591</v>
      </c>
      <c r="G19" s="231">
        <v>9.0516803710589885E-2</v>
      </c>
      <c r="H19" s="231">
        <v>0.181394362706569</v>
      </c>
      <c r="I19" s="231">
        <v>0.1714861350446637</v>
      </c>
      <c r="J19" s="231">
        <v>8.4193435361798533E-2</v>
      </c>
      <c r="K19" s="231">
        <v>0</v>
      </c>
      <c r="L19" s="231">
        <v>8.3698849071266471E-2</v>
      </c>
      <c r="M19" s="231">
        <v>8.1894181135620803E-2</v>
      </c>
      <c r="N19" s="231">
        <v>7.9784617287042559E-2</v>
      </c>
      <c r="O19" s="231">
        <v>8.1680477400647461E-2</v>
      </c>
      <c r="P19" s="231">
        <v>8.4083786861124318E-2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0.74668978806374897</v>
      </c>
      <c r="C20" s="231">
        <v>0.7504949277850117</v>
      </c>
      <c r="D20" s="231">
        <v>0.55506274620338703</v>
      </c>
      <c r="E20" s="231">
        <v>0.62184336377360538</v>
      </c>
      <c r="F20" s="231">
        <v>0.48739564587339013</v>
      </c>
      <c r="G20" s="231">
        <v>0.57873371783271987</v>
      </c>
      <c r="H20" s="231">
        <v>0.43249226409087038</v>
      </c>
      <c r="I20" s="231">
        <v>0.44065349990161068</v>
      </c>
      <c r="J20" s="231">
        <v>0.35904023532629742</v>
      </c>
      <c r="K20" s="231">
        <v>0.26021596471492459</v>
      </c>
      <c r="L20" s="231">
        <v>0.31511673056879819</v>
      </c>
      <c r="M20" s="231">
        <v>0.24217934138763739</v>
      </c>
      <c r="N20" s="231">
        <v>0.24695487506944311</v>
      </c>
      <c r="O20" s="231">
        <v>0.24883873420675881</v>
      </c>
      <c r="P20" s="231">
        <v>0.25088371318357178</v>
      </c>
      <c r="Q20" s="231">
        <v>0.18385498589061519</v>
      </c>
      <c r="R20" s="231">
        <v>5.821820511761798E-2</v>
      </c>
      <c r="S20" s="231">
        <v>0</v>
      </c>
      <c r="T20" s="231">
        <v>5.058866737232242E-2</v>
      </c>
      <c r="U20" s="231">
        <v>0</v>
      </c>
      <c r="V20" s="231">
        <v>0</v>
      </c>
      <c r="W20" s="231">
        <v>4.9568937761194892E-2</v>
      </c>
      <c r="DA20" s="73" t="s">
        <v>2714</v>
      </c>
    </row>
    <row r="21" spans="1:105" ht="12" customHeight="1" x14ac:dyDescent="0.25">
      <c r="A21" s="46" t="s">
        <v>70</v>
      </c>
      <c r="B21" s="231">
        <v>0.64547050023094132</v>
      </c>
      <c r="C21" s="231">
        <v>0.56479110470608684</v>
      </c>
      <c r="D21" s="231">
        <v>0.56300925133532576</v>
      </c>
      <c r="E21" s="231">
        <v>0.48257923872685887</v>
      </c>
      <c r="F21" s="231">
        <v>0.40229206102534809</v>
      </c>
      <c r="G21" s="231">
        <v>0.40263155195290268</v>
      </c>
      <c r="H21" s="231">
        <v>0.4034181792332206</v>
      </c>
      <c r="I21" s="231">
        <v>0.30510995944538333</v>
      </c>
      <c r="J21" s="231">
        <v>0.37300191491153217</v>
      </c>
      <c r="K21" s="231">
        <v>7.4319065528902856E-2</v>
      </c>
      <c r="L21" s="231">
        <v>7.4163454592797551E-2</v>
      </c>
      <c r="M21" s="231">
        <v>7.2596291171107469E-2</v>
      </c>
      <c r="N21" s="231">
        <v>7.0819494702462515E-2</v>
      </c>
      <c r="O21" s="231">
        <v>7.1226697305673062E-2</v>
      </c>
      <c r="P21" s="231">
        <v>7.3328959912477273E-2</v>
      </c>
      <c r="Q21" s="231">
        <v>7.0571410927462483E-2</v>
      </c>
      <c r="R21" s="231">
        <v>0.13554556240747781</v>
      </c>
      <c r="S21" s="231">
        <v>0.12994943932124861</v>
      </c>
      <c r="T21" s="231">
        <v>0</v>
      </c>
      <c r="U21" s="231">
        <v>0</v>
      </c>
      <c r="V21" s="231">
        <v>0</v>
      </c>
      <c r="W21" s="231">
        <v>0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0.26852394405933638</v>
      </c>
      <c r="C23" s="231">
        <v>0.21134427028172409</v>
      </c>
      <c r="D23" s="231">
        <v>0.27882091985602769</v>
      </c>
      <c r="E23" s="231">
        <v>0.28633717680738108</v>
      </c>
      <c r="F23" s="231">
        <v>0.27379474711712032</v>
      </c>
      <c r="G23" s="231">
        <v>0.28750794511251088</v>
      </c>
      <c r="H23" s="231">
        <v>0.29272460641881509</v>
      </c>
      <c r="I23" s="231">
        <v>0.34965242786388379</v>
      </c>
      <c r="J23" s="231">
        <v>0.45826919664012528</v>
      </c>
      <c r="K23" s="231">
        <v>0.54195692571164944</v>
      </c>
      <c r="L23" s="231">
        <v>0.26513818306167292</v>
      </c>
      <c r="M23" s="231">
        <v>0.32607825823761999</v>
      </c>
      <c r="N23" s="231">
        <v>0.27665720862238541</v>
      </c>
      <c r="O23" s="231">
        <v>0.29549081273022998</v>
      </c>
      <c r="P23" s="231">
        <v>0.39723777261801341</v>
      </c>
      <c r="Q23" s="231">
        <v>0.29915491543406642</v>
      </c>
      <c r="R23" s="231">
        <v>0.2017919913456232</v>
      </c>
      <c r="S23" s="231">
        <v>0.1881453047632386</v>
      </c>
      <c r="T23" s="231">
        <v>0.1303521816255577</v>
      </c>
      <c r="U23" s="231">
        <v>0.13788738537409359</v>
      </c>
      <c r="V23" s="231">
        <v>0.14354260762862689</v>
      </c>
      <c r="W23" s="231">
        <v>0.1622041075647038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4.972726360236128E-2</v>
      </c>
      <c r="E25" s="231">
        <v>4.972726360214115E-2</v>
      </c>
      <c r="F25" s="231">
        <v>3.8424503146892199E-2</v>
      </c>
      <c r="G25" s="231">
        <v>2.2605520910725551E-2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2.2621795582829728E-3</v>
      </c>
      <c r="T25" s="231">
        <v>2.2621795582914391E-3</v>
      </c>
      <c r="U25" s="231">
        <v>2.2621795582729292E-3</v>
      </c>
      <c r="V25" s="231">
        <v>2.262179558269563E-3</v>
      </c>
      <c r="W25" s="231">
        <v>4.5243591165557784E-3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0.65551128240234091</v>
      </c>
      <c r="J26" s="231">
        <v>0.89963137862272302</v>
      </c>
      <c r="K26" s="231">
        <v>0.64872474372054034</v>
      </c>
      <c r="L26" s="231">
        <v>0.56283515652570337</v>
      </c>
      <c r="M26" s="231">
        <v>0.72105752822315605</v>
      </c>
      <c r="N26" s="231">
        <v>0.85215815722699761</v>
      </c>
      <c r="O26" s="231">
        <v>0.72558188735053397</v>
      </c>
      <c r="P26" s="231">
        <v>0.59899748011966858</v>
      </c>
      <c r="Q26" s="231">
        <v>0.63516794103891216</v>
      </c>
      <c r="R26" s="231">
        <v>0.6329057614623631</v>
      </c>
      <c r="S26" s="231">
        <v>0.67359244415664743</v>
      </c>
      <c r="T26" s="231">
        <v>0.71879534864229389</v>
      </c>
      <c r="U26" s="231">
        <v>0.64646256412746261</v>
      </c>
      <c r="V26" s="231">
        <v>0.68941142638746</v>
      </c>
      <c r="W26" s="231">
        <v>0.80016871404366774</v>
      </c>
      <c r="DA26" s="73" t="s">
        <v>2720</v>
      </c>
    </row>
    <row r="27" spans="1:105" ht="12" customHeight="1" x14ac:dyDescent="0.25">
      <c r="A27" s="57" t="s">
        <v>2721</v>
      </c>
      <c r="B27" s="263">
        <v>19.512208158574779</v>
      </c>
      <c r="C27" s="263">
        <v>18.372749757047181</v>
      </c>
      <c r="D27" s="263">
        <v>16.13871087376933</v>
      </c>
      <c r="E27" s="263">
        <v>16.086594274906911</v>
      </c>
      <c r="F27" s="263">
        <v>14.060049417200331</v>
      </c>
      <c r="G27" s="263">
        <v>11.74696208591531</v>
      </c>
      <c r="H27" s="263">
        <v>11.13525000582054</v>
      </c>
      <c r="I27" s="263">
        <v>16.340513089592001</v>
      </c>
      <c r="J27" s="263">
        <v>18.480157367331049</v>
      </c>
      <c r="K27" s="263">
        <v>12.964341947246149</v>
      </c>
      <c r="L27" s="263">
        <v>11.05809517747203</v>
      </c>
      <c r="M27" s="263">
        <v>12.2723476013187</v>
      </c>
      <c r="N27" s="263">
        <v>12.974181999720811</v>
      </c>
      <c r="O27" s="263">
        <v>12.09395817644767</v>
      </c>
      <c r="P27" s="263">
        <v>11.93851955790627</v>
      </c>
      <c r="Q27" s="263">
        <v>10.10436865297398</v>
      </c>
      <c r="R27" s="263">
        <v>8.741922922831197</v>
      </c>
      <c r="S27" s="263">
        <v>8.4485696262950505</v>
      </c>
      <c r="T27" s="263">
        <v>7.6669862061869587</v>
      </c>
      <c r="U27" s="263">
        <v>6.6862030970085478</v>
      </c>
      <c r="V27" s="263">
        <v>7.0993378153820306</v>
      </c>
      <c r="W27" s="263">
        <v>8.639962007132036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5.3963921835655491</v>
      </c>
      <c r="C30" s="231">
        <v>5.3963921834781852</v>
      </c>
      <c r="D30" s="231">
        <v>3.8424393352939639</v>
      </c>
      <c r="E30" s="231">
        <v>3.8424544101720279</v>
      </c>
      <c r="F30" s="231">
        <v>3.8438402813169419</v>
      </c>
      <c r="G30" s="231">
        <v>0.7693928315400137</v>
      </c>
      <c r="H30" s="231">
        <v>1.5418520830058371</v>
      </c>
      <c r="I30" s="231">
        <v>1.457632147879641</v>
      </c>
      <c r="J30" s="231">
        <v>0.71564420057528755</v>
      </c>
      <c r="K30" s="231">
        <v>0</v>
      </c>
      <c r="L30" s="231">
        <v>0.71144021710576499</v>
      </c>
      <c r="M30" s="231">
        <v>0.69610053965277685</v>
      </c>
      <c r="N30" s="231">
        <v>0.67816924693986169</v>
      </c>
      <c r="O30" s="231">
        <v>0.69428405790550352</v>
      </c>
      <c r="P30" s="231">
        <v>0.7147121883195563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6.3468631985418673</v>
      </c>
      <c r="C31" s="231">
        <v>6.3792068861726019</v>
      </c>
      <c r="D31" s="231">
        <v>4.7180333427287904</v>
      </c>
      <c r="E31" s="231">
        <v>5.2856685920756448</v>
      </c>
      <c r="F31" s="231">
        <v>4.1428629899238167</v>
      </c>
      <c r="G31" s="231">
        <v>4.9192366015781186</v>
      </c>
      <c r="H31" s="231">
        <v>3.6761842447723989</v>
      </c>
      <c r="I31" s="231">
        <v>3.7455547491636918</v>
      </c>
      <c r="J31" s="231">
        <v>3.051842000273528</v>
      </c>
      <c r="K31" s="231">
        <v>2.2118357000768598</v>
      </c>
      <c r="L31" s="231">
        <v>2.678492209834785</v>
      </c>
      <c r="M31" s="231">
        <v>2.058524401794918</v>
      </c>
      <c r="N31" s="231">
        <v>2.0991164380902658</v>
      </c>
      <c r="O31" s="231">
        <v>2.11512924075745</v>
      </c>
      <c r="P31" s="231">
        <v>2.1325115620603601</v>
      </c>
      <c r="Q31" s="231">
        <v>1.5627673800702291</v>
      </c>
      <c r="R31" s="231">
        <v>0.49485474349975273</v>
      </c>
      <c r="S31" s="231">
        <v>0</v>
      </c>
      <c r="T31" s="231">
        <v>0.43000367266474049</v>
      </c>
      <c r="U31" s="231">
        <v>0</v>
      </c>
      <c r="V31" s="231">
        <v>0</v>
      </c>
      <c r="W31" s="231">
        <v>0.42133597097015651</v>
      </c>
      <c r="DA31" s="73" t="s">
        <v>2726</v>
      </c>
    </row>
    <row r="32" spans="1:105" ht="12" customHeight="1" x14ac:dyDescent="0.25">
      <c r="A32" s="46" t="s">
        <v>70</v>
      </c>
      <c r="B32" s="231">
        <v>5.486499251963</v>
      </c>
      <c r="C32" s="231">
        <v>4.8007243900017382</v>
      </c>
      <c r="D32" s="231">
        <v>4.7855786363502686</v>
      </c>
      <c r="E32" s="231">
        <v>4.1019235291782987</v>
      </c>
      <c r="F32" s="231">
        <v>3.4194825187154612</v>
      </c>
      <c r="G32" s="231">
        <v>3.4223681915996731</v>
      </c>
      <c r="H32" s="231">
        <v>3.4290545234823759</v>
      </c>
      <c r="I32" s="231">
        <v>2.5934346552857601</v>
      </c>
      <c r="J32" s="231">
        <v>3.1705162767480251</v>
      </c>
      <c r="K32" s="231">
        <v>0.63171205699567423</v>
      </c>
      <c r="L32" s="231">
        <v>0.63038936403877921</v>
      </c>
      <c r="M32" s="231">
        <v>0.61706847495441342</v>
      </c>
      <c r="N32" s="231">
        <v>0.60196570497093138</v>
      </c>
      <c r="O32" s="231">
        <v>0.60542692709822099</v>
      </c>
      <c r="P32" s="231">
        <v>0.62329615925605664</v>
      </c>
      <c r="Q32" s="231">
        <v>0.59985699288343142</v>
      </c>
      <c r="R32" s="231">
        <v>1.152137280463561</v>
      </c>
      <c r="S32" s="231">
        <v>1.104570234230613</v>
      </c>
      <c r="T32" s="231">
        <v>0</v>
      </c>
      <c r="U32" s="231">
        <v>0</v>
      </c>
      <c r="V32" s="231">
        <v>0</v>
      </c>
      <c r="W32" s="231">
        <v>0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2.2824535245043598</v>
      </c>
      <c r="C34" s="231">
        <v>1.796426297394655</v>
      </c>
      <c r="D34" s="231">
        <v>2.3699778187762361</v>
      </c>
      <c r="E34" s="231">
        <v>2.433866002862739</v>
      </c>
      <c r="F34" s="231">
        <v>2.3272553504955229</v>
      </c>
      <c r="G34" s="231">
        <v>2.443817533456341</v>
      </c>
      <c r="H34" s="231">
        <v>2.4881591545599302</v>
      </c>
      <c r="I34" s="231">
        <v>2.9720456368430139</v>
      </c>
      <c r="J34" s="231">
        <v>3.8952881714410661</v>
      </c>
      <c r="K34" s="231">
        <v>4.6066338685490207</v>
      </c>
      <c r="L34" s="231">
        <v>2.2536745560242202</v>
      </c>
      <c r="M34" s="231">
        <v>2.7716651950197702</v>
      </c>
      <c r="N34" s="231">
        <v>2.3515862732902759</v>
      </c>
      <c r="O34" s="231">
        <v>2.5116719082069552</v>
      </c>
      <c r="P34" s="231">
        <v>3.3765210672531119</v>
      </c>
      <c r="Q34" s="231">
        <v>2.5428167811895639</v>
      </c>
      <c r="R34" s="231">
        <v>1.7152319264377971</v>
      </c>
      <c r="S34" s="231">
        <v>1.5992350904875281</v>
      </c>
      <c r="T34" s="231">
        <v>1.107993543817241</v>
      </c>
      <c r="U34" s="231">
        <v>1.1720427756797951</v>
      </c>
      <c r="V34" s="231">
        <v>1.2201121648433291</v>
      </c>
      <c r="W34" s="231">
        <v>1.3787349142999821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0.42268174062007091</v>
      </c>
      <c r="E36" s="231">
        <v>0.4226817406181998</v>
      </c>
      <c r="F36" s="231">
        <v>0.32660827674858378</v>
      </c>
      <c r="G36" s="231">
        <v>0.1921469277411671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1.9228526245405279E-2</v>
      </c>
      <c r="T36" s="231">
        <v>1.9228526245477238E-2</v>
      </c>
      <c r="U36" s="231">
        <v>1.9228526245319899E-2</v>
      </c>
      <c r="V36" s="231">
        <v>1.922852624529129E-2</v>
      </c>
      <c r="W36" s="231">
        <v>3.8457052490724092E-2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5.5718459004198992</v>
      </c>
      <c r="J37" s="231">
        <v>7.6468667182931469</v>
      </c>
      <c r="K37" s="231">
        <v>5.514160321624594</v>
      </c>
      <c r="L37" s="231">
        <v>4.7840988304684782</v>
      </c>
      <c r="M37" s="231">
        <v>6.1289889898968273</v>
      </c>
      <c r="N37" s="231">
        <v>7.2433443364294794</v>
      </c>
      <c r="O37" s="231">
        <v>6.1674460424795399</v>
      </c>
      <c r="P37" s="231">
        <v>5.0914785810171814</v>
      </c>
      <c r="Q37" s="231">
        <v>5.3989274988307541</v>
      </c>
      <c r="R37" s="231">
        <v>5.3796989724300861</v>
      </c>
      <c r="S37" s="231">
        <v>5.7255357753315046</v>
      </c>
      <c r="T37" s="231">
        <v>6.1097604634594997</v>
      </c>
      <c r="U37" s="231">
        <v>5.4949317950834331</v>
      </c>
      <c r="V37" s="231">
        <v>5.859997124293411</v>
      </c>
      <c r="W37" s="231">
        <v>6.8014340693711732</v>
      </c>
      <c r="DA37" s="73" t="s">
        <v>2732</v>
      </c>
    </row>
    <row r="38" spans="1:105" ht="12" customHeight="1" x14ac:dyDescent="0.25">
      <c r="A38" s="57" t="s">
        <v>2733</v>
      </c>
      <c r="B38" s="263">
        <v>5.261849688223446</v>
      </c>
      <c r="C38" s="263">
        <v>5.1065973854150819</v>
      </c>
      <c r="D38" s="263">
        <v>5.0971299167792781</v>
      </c>
      <c r="E38" s="263">
        <v>4.7263315486158914</v>
      </c>
      <c r="F38" s="263">
        <v>4.5623937953286662</v>
      </c>
      <c r="G38" s="263">
        <v>4.2814095424667027</v>
      </c>
      <c r="H38" s="263">
        <v>4.1359081833342817</v>
      </c>
      <c r="I38" s="263">
        <v>3.8020842183927188</v>
      </c>
      <c r="J38" s="263">
        <v>3.4435164489279662</v>
      </c>
      <c r="K38" s="263">
        <v>3.694065608063736</v>
      </c>
      <c r="L38" s="263">
        <v>2.7908767133199528</v>
      </c>
      <c r="M38" s="263">
        <v>2.8590201454414932</v>
      </c>
      <c r="N38" s="263">
        <v>4.2001913878225992</v>
      </c>
      <c r="O38" s="263">
        <v>3.3376354066694538</v>
      </c>
      <c r="P38" s="263">
        <v>2.5092143363692281</v>
      </c>
      <c r="Q38" s="263">
        <v>2.5550295068450661</v>
      </c>
      <c r="R38" s="263">
        <v>2.5146346715552181</v>
      </c>
      <c r="S38" s="263">
        <v>2.2072295856287001</v>
      </c>
      <c r="T38" s="263">
        <v>2.2919930885564108</v>
      </c>
      <c r="U38" s="263">
        <v>1.965483799577934</v>
      </c>
      <c r="V38" s="263">
        <v>2.0472980001030812</v>
      </c>
      <c r="W38" s="263">
        <v>2.180358806488996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14.491967030589587</v>
      </c>
      <c r="C39" s="263">
        <f t="shared" si="0"/>
        <v>13.887516307446187</v>
      </c>
      <c r="D39" s="263">
        <f t="shared" si="0"/>
        <v>13.163212402953736</v>
      </c>
      <c r="E39" s="263">
        <f t="shared" si="0"/>
        <v>12.556675983139105</v>
      </c>
      <c r="F39" s="263">
        <f t="shared" si="0"/>
        <v>11.662347102847482</v>
      </c>
      <c r="G39" s="263">
        <f t="shared" si="0"/>
        <v>10.492282630386956</v>
      </c>
      <c r="H39" s="263">
        <f t="shared" si="0"/>
        <v>10.072766932579778</v>
      </c>
      <c r="I39" s="263">
        <f t="shared" si="0"/>
        <v>11.016527040370292</v>
      </c>
      <c r="J39" s="263">
        <f t="shared" si="0"/>
        <v>11.033380692816253</v>
      </c>
      <c r="K39" s="263">
        <f t="shared" si="0"/>
        <v>9.7727677174778496</v>
      </c>
      <c r="L39" s="263">
        <f t="shared" si="0"/>
        <v>7.7588680786304351</v>
      </c>
      <c r="M39" s="263">
        <f t="shared" si="0"/>
        <v>8.1894003801511133</v>
      </c>
      <c r="N39" s="263">
        <f t="shared" si="0"/>
        <v>10.510094130795785</v>
      </c>
      <c r="O39" s="263">
        <f t="shared" si="0"/>
        <v>8.8993514355703862</v>
      </c>
      <c r="P39" s="263">
        <f t="shared" si="0"/>
        <v>7.5721504589390811</v>
      </c>
      <c r="Q39" s="263">
        <f t="shared" si="0"/>
        <v>7.043989024911995</v>
      </c>
      <c r="R39" s="263">
        <f t="shared" si="0"/>
        <v>6.549316305293635</v>
      </c>
      <c r="S39" s="263">
        <f t="shared" si="0"/>
        <v>5.9341679925269197</v>
      </c>
      <c r="T39" s="263">
        <f t="shared" si="0"/>
        <v>5.7418317039607967</v>
      </c>
      <c r="U39" s="263">
        <f t="shared" si="0"/>
        <v>4.9293999160586441</v>
      </c>
      <c r="V39" s="263">
        <f t="shared" si="0"/>
        <v>5.1658338404003317</v>
      </c>
      <c r="W39" s="263">
        <f t="shared" si="0"/>
        <v>5.8251510392202661</v>
      </c>
      <c r="DA39" s="70"/>
    </row>
    <row r="40" spans="1:105" ht="12" customHeight="1" x14ac:dyDescent="0.25">
      <c r="A40" s="60" t="s">
        <v>2736</v>
      </c>
      <c r="B40" s="331">
        <v>3.6728862416140751</v>
      </c>
      <c r="C40" s="331">
        <v>3.4583999542677049</v>
      </c>
      <c r="D40" s="331">
        <v>3.0295067674938481</v>
      </c>
      <c r="E40" s="331">
        <v>3.0193722489705599</v>
      </c>
      <c r="F40" s="331">
        <v>2.6401451725204641</v>
      </c>
      <c r="G40" s="331">
        <v>2.2073370003280699</v>
      </c>
      <c r="H40" s="331">
        <v>2.0960470599191598</v>
      </c>
      <c r="I40" s="331">
        <v>2.917641006409851</v>
      </c>
      <c r="J40" s="331">
        <v>3.2363957622542872</v>
      </c>
      <c r="K40" s="331">
        <v>2.2693928250255349</v>
      </c>
      <c r="L40" s="331">
        <v>1.9314909721994009</v>
      </c>
      <c r="M40" s="331">
        <v>2.1012447109425798</v>
      </c>
      <c r="N40" s="331">
        <v>2.2003453393433152</v>
      </c>
      <c r="O40" s="331">
        <v>2.0722062378293069</v>
      </c>
      <c r="P40" s="331">
        <v>2.0823539938942539</v>
      </c>
      <c r="Q40" s="331">
        <v>1.711478270346374</v>
      </c>
      <c r="R40" s="331">
        <v>1.4520387718998831</v>
      </c>
      <c r="S40" s="331">
        <v>1.3627198966960501</v>
      </c>
      <c r="T40" s="331">
        <v>1.1336238592794261</v>
      </c>
      <c r="U40" s="331">
        <v>0.96367795739368078</v>
      </c>
      <c r="V40" s="331">
        <v>1.018118435766918</v>
      </c>
      <c r="W40" s="331">
        <v>1.2724308023728901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1.0157914698476329</v>
      </c>
      <c r="C42" s="297">
        <v>1.0157914698311881</v>
      </c>
      <c r="D42" s="297">
        <v>0.740689386061542</v>
      </c>
      <c r="E42" s="297">
        <v>0.74067064589458864</v>
      </c>
      <c r="F42" s="297">
        <v>0.73894781787551389</v>
      </c>
      <c r="G42" s="297">
        <v>0.1469784883269232</v>
      </c>
      <c r="H42" s="297">
        <v>0.29023098033051031</v>
      </c>
      <c r="I42" s="297">
        <v>0.39492791932423632</v>
      </c>
      <c r="J42" s="297">
        <v>0.21379541388279921</v>
      </c>
      <c r="K42" s="297">
        <v>0</v>
      </c>
      <c r="L42" s="297">
        <v>0.2190215423468734</v>
      </c>
      <c r="M42" s="297">
        <v>0.23809086686071501</v>
      </c>
      <c r="N42" s="297">
        <v>0.26038192485338801</v>
      </c>
      <c r="O42" s="297">
        <v>0.2427565696476417</v>
      </c>
      <c r="P42" s="297">
        <v>0.21736159968306831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1.1947036609019981</v>
      </c>
      <c r="C43" s="297">
        <v>1.200791884456019</v>
      </c>
      <c r="D43" s="297">
        <v>0.90947362211935046</v>
      </c>
      <c r="E43" s="297">
        <v>1.018864286252426</v>
      </c>
      <c r="F43" s="297">
        <v>0.79643256277874708</v>
      </c>
      <c r="G43" s="297">
        <v>0.9397305638723259</v>
      </c>
      <c r="H43" s="297">
        <v>0.69198762254539259</v>
      </c>
      <c r="I43" s="297">
        <v>1.014813062372421</v>
      </c>
      <c r="J43" s="297">
        <v>0.91172376304996994</v>
      </c>
      <c r="K43" s="297">
        <v>0.67374519442953695</v>
      </c>
      <c r="L43" s="297">
        <v>0.82459141450937545</v>
      </c>
      <c r="M43" s="297">
        <v>0.70408774502855909</v>
      </c>
      <c r="N43" s="297">
        <v>0.80595217360217453</v>
      </c>
      <c r="O43" s="297">
        <v>0.73955539235150491</v>
      </c>
      <c r="P43" s="297">
        <v>0.64854934902107841</v>
      </c>
      <c r="Q43" s="297">
        <v>0.56841480426150037</v>
      </c>
      <c r="R43" s="297">
        <v>0.2137121990147296</v>
      </c>
      <c r="S43" s="297">
        <v>0</v>
      </c>
      <c r="T43" s="297">
        <v>0.31694623220811358</v>
      </c>
      <c r="U43" s="297">
        <v>0</v>
      </c>
      <c r="V43" s="297">
        <v>0</v>
      </c>
      <c r="W43" s="297">
        <v>0.29783319756858401</v>
      </c>
      <c r="DA43" s="122" t="s">
        <v>2740</v>
      </c>
    </row>
    <row r="44" spans="1:105" ht="12" customHeight="1" x14ac:dyDescent="0.25">
      <c r="A44" s="59" t="s">
        <v>70</v>
      </c>
      <c r="B44" s="297">
        <v>1.0327528003695059</v>
      </c>
      <c r="C44" s="297">
        <v>0.90366576752973904</v>
      </c>
      <c r="D44" s="297">
        <v>0.92249401820063615</v>
      </c>
      <c r="E44" s="297">
        <v>0.79068585478173081</v>
      </c>
      <c r="F44" s="297">
        <v>0.65736840257122764</v>
      </c>
      <c r="G44" s="297">
        <v>0.65378111502889091</v>
      </c>
      <c r="H44" s="297">
        <v>0.64546908677315296</v>
      </c>
      <c r="I44" s="297">
        <v>0.70265996383604978</v>
      </c>
      <c r="J44" s="297">
        <v>0.94717715739832187</v>
      </c>
      <c r="K44" s="297">
        <v>0.1924252161447812</v>
      </c>
      <c r="L44" s="297">
        <v>0.1940695050281537</v>
      </c>
      <c r="M44" s="297">
        <v>0.21105912112580791</v>
      </c>
      <c r="N44" s="297">
        <v>0.2311237049797352</v>
      </c>
      <c r="O44" s="297">
        <v>0.2116876548167563</v>
      </c>
      <c r="P44" s="297">
        <v>0.18955973112862881</v>
      </c>
      <c r="Q44" s="297">
        <v>0.21818192492564389</v>
      </c>
      <c r="R44" s="297">
        <v>0.49757185317319458</v>
      </c>
      <c r="S44" s="297">
        <v>0.55670422042725454</v>
      </c>
      <c r="T44" s="297">
        <v>0</v>
      </c>
      <c r="U44" s="297">
        <v>0</v>
      </c>
      <c r="V44" s="297">
        <v>0</v>
      </c>
      <c r="W44" s="297">
        <v>0</v>
      </c>
      <c r="DA44" s="122" t="s">
        <v>2741</v>
      </c>
    </row>
    <row r="45" spans="1:105" ht="12" customHeight="1" x14ac:dyDescent="0.25">
      <c r="A45" s="59" t="s">
        <v>162</v>
      </c>
      <c r="B45" s="297">
        <v>0.42963831049493828</v>
      </c>
      <c r="C45" s="297">
        <v>0.33815083245075861</v>
      </c>
      <c r="D45" s="297">
        <v>0.45684974111231968</v>
      </c>
      <c r="E45" s="297">
        <v>0.46915146204181468</v>
      </c>
      <c r="F45" s="297">
        <v>0.44739638929497549</v>
      </c>
      <c r="G45" s="297">
        <v>0.46684683309992991</v>
      </c>
      <c r="H45" s="297">
        <v>0.46835937027010432</v>
      </c>
      <c r="I45" s="297">
        <v>0.80524006087714439</v>
      </c>
      <c r="J45" s="297">
        <v>1.163699427923196</v>
      </c>
      <c r="K45" s="297">
        <v>1.4032224144512171</v>
      </c>
      <c r="L45" s="297">
        <v>0.69380851031499835</v>
      </c>
      <c r="M45" s="297">
        <v>0.94800697792749811</v>
      </c>
      <c r="N45" s="297">
        <v>0.90288753590801729</v>
      </c>
      <c r="O45" s="297">
        <v>0.87820662101340441</v>
      </c>
      <c r="P45" s="297">
        <v>1.026883314061479</v>
      </c>
      <c r="Q45" s="297">
        <v>0.9248815411592296</v>
      </c>
      <c r="R45" s="297">
        <v>0.74075471971195839</v>
      </c>
      <c r="S45" s="297">
        <v>0.80601567626879533</v>
      </c>
      <c r="T45" s="297">
        <v>0.81667762707131253</v>
      </c>
      <c r="U45" s="297">
        <v>0.96367795739368078</v>
      </c>
      <c r="V45" s="297">
        <v>1.018118435766918</v>
      </c>
      <c r="W45" s="297">
        <v>0.97459760480430635</v>
      </c>
      <c r="DA45" s="122" t="s">
        <v>2742</v>
      </c>
    </row>
    <row r="46" spans="1:105" ht="12" customHeight="1" x14ac:dyDescent="0.25">
      <c r="A46" s="60" t="s">
        <v>2743</v>
      </c>
      <c r="B46" s="331">
        <v>2.4485908277427182</v>
      </c>
      <c r="C46" s="331">
        <v>2.3055999695118041</v>
      </c>
      <c r="D46" s="331">
        <v>2.0252499920024261</v>
      </c>
      <c r="E46" s="331">
        <v>2.0187098697922412</v>
      </c>
      <c r="F46" s="331">
        <v>1.7643983582369041</v>
      </c>
      <c r="G46" s="331">
        <v>1.4741285754874121</v>
      </c>
      <c r="H46" s="331">
        <v>1.3973647066127739</v>
      </c>
      <c r="I46" s="331">
        <v>2.050574191635075</v>
      </c>
      <c r="J46" s="331">
        <v>2.3190785715866422</v>
      </c>
      <c r="K46" s="331">
        <v>1.626897812987752</v>
      </c>
      <c r="L46" s="331">
        <v>1.3876825320749211</v>
      </c>
      <c r="M46" s="331">
        <v>1.540059306832152</v>
      </c>
      <c r="N46" s="331">
        <v>1.6281326431022209</v>
      </c>
      <c r="O46" s="331">
        <v>1.5176731829267669</v>
      </c>
      <c r="P46" s="331">
        <v>1.4981671602078459</v>
      </c>
      <c r="Q46" s="331">
        <v>1.2679992035104599</v>
      </c>
      <c r="R46" s="331">
        <v>1.0970256216886209</v>
      </c>
      <c r="S46" s="331">
        <v>1.0602126589860461</v>
      </c>
      <c r="T46" s="331">
        <v>0.96213160234503037</v>
      </c>
      <c r="U46" s="331">
        <v>0.83905293766381805</v>
      </c>
      <c r="V46" s="331">
        <v>0.89089729447931409</v>
      </c>
      <c r="W46" s="331">
        <v>1.084230526385197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0.6771943132317555</v>
      </c>
      <c r="C49" s="231">
        <v>0.67719431322079215</v>
      </c>
      <c r="D49" s="231">
        <v>0.48218846560551698</v>
      </c>
      <c r="E49" s="231">
        <v>0.48219035735492149</v>
      </c>
      <c r="F49" s="231">
        <v>0.482364270596636</v>
      </c>
      <c r="G49" s="231">
        <v>9.6551257291295906E-2</v>
      </c>
      <c r="H49" s="231">
        <v>0.19348732022034029</v>
      </c>
      <c r="I49" s="231">
        <v>0.1829185440476413</v>
      </c>
      <c r="J49" s="231">
        <v>8.980633105258512E-2</v>
      </c>
      <c r="K49" s="231">
        <v>0</v>
      </c>
      <c r="L49" s="231">
        <v>8.9278772342684262E-2</v>
      </c>
      <c r="M49" s="231">
        <v>8.7353793211328898E-2</v>
      </c>
      <c r="N49" s="231">
        <v>8.5103591772845419E-2</v>
      </c>
      <c r="O49" s="231">
        <v>8.7125842560690669E-2</v>
      </c>
      <c r="P49" s="231">
        <v>8.9689372651865926E-2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0.79646910726799924</v>
      </c>
      <c r="C50" s="231">
        <v>0.80052792297067976</v>
      </c>
      <c r="D50" s="231">
        <v>0.59206692928361282</v>
      </c>
      <c r="E50" s="231">
        <v>0.6632995880251793</v>
      </c>
      <c r="F50" s="231">
        <v>0.51988868893161644</v>
      </c>
      <c r="G50" s="231">
        <v>0.61731596568823477</v>
      </c>
      <c r="H50" s="231">
        <v>0.46132508169692849</v>
      </c>
      <c r="I50" s="231">
        <v>0.47003039989505158</v>
      </c>
      <c r="J50" s="231">
        <v>0.38297625101471738</v>
      </c>
      <c r="K50" s="231">
        <v>0.27756369569591971</v>
      </c>
      <c r="L50" s="231">
        <v>0.33612451260671822</v>
      </c>
      <c r="M50" s="231">
        <v>0.25832463081347989</v>
      </c>
      <c r="N50" s="231">
        <v>0.26341853340740612</v>
      </c>
      <c r="O50" s="231">
        <v>0.26542798315387622</v>
      </c>
      <c r="P50" s="231">
        <v>0.26760929406247658</v>
      </c>
      <c r="Q50" s="231">
        <v>0.19611198494998949</v>
      </c>
      <c r="R50" s="231">
        <v>6.2099418792125861E-2</v>
      </c>
      <c r="S50" s="231">
        <v>0</v>
      </c>
      <c r="T50" s="231">
        <v>5.3961245197143938E-2</v>
      </c>
      <c r="U50" s="231">
        <v>0</v>
      </c>
      <c r="V50" s="231">
        <v>0</v>
      </c>
      <c r="W50" s="231">
        <v>5.2873533611941227E-2</v>
      </c>
      <c r="DA50" s="73" t="s">
        <v>2748</v>
      </c>
    </row>
    <row r="51" spans="1:105" ht="12" customHeight="1" x14ac:dyDescent="0.25">
      <c r="A51" s="64" t="s">
        <v>70</v>
      </c>
      <c r="B51" s="231">
        <v>0.6885018669130043</v>
      </c>
      <c r="C51" s="231">
        <v>0.60244384501982629</v>
      </c>
      <c r="D51" s="231">
        <v>0.60054320142434758</v>
      </c>
      <c r="E51" s="231">
        <v>0.51475118797531627</v>
      </c>
      <c r="F51" s="231">
        <v>0.42911153176037181</v>
      </c>
      <c r="G51" s="231">
        <v>0.42947365541642968</v>
      </c>
      <c r="H51" s="231">
        <v>0.43031272451543529</v>
      </c>
      <c r="I51" s="231">
        <v>0.32545062340840902</v>
      </c>
      <c r="J51" s="231">
        <v>0.39786870923896778</v>
      </c>
      <c r="K51" s="231">
        <v>7.9273669897496415E-2</v>
      </c>
      <c r="L51" s="231">
        <v>7.9107684898984065E-2</v>
      </c>
      <c r="M51" s="231">
        <v>7.7436043915847977E-2</v>
      </c>
      <c r="N51" s="231">
        <v>7.554079434929338E-2</v>
      </c>
      <c r="O51" s="231">
        <v>7.5975143792717983E-2</v>
      </c>
      <c r="P51" s="231">
        <v>7.8217557239975741E-2</v>
      </c>
      <c r="Q51" s="231">
        <v>7.5276171655959997E-2</v>
      </c>
      <c r="R51" s="231">
        <v>0.144581933234643</v>
      </c>
      <c r="S51" s="231">
        <v>0.13861273527599849</v>
      </c>
      <c r="T51" s="231">
        <v>0</v>
      </c>
      <c r="U51" s="231">
        <v>0</v>
      </c>
      <c r="V51" s="231">
        <v>0</v>
      </c>
      <c r="W51" s="231">
        <v>0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0.28642554032995893</v>
      </c>
      <c r="C53" s="231">
        <v>0.22543388830050581</v>
      </c>
      <c r="D53" s="231">
        <v>0.29740898117976289</v>
      </c>
      <c r="E53" s="231">
        <v>0.30542632192787328</v>
      </c>
      <c r="F53" s="231">
        <v>0.29204773025826192</v>
      </c>
      <c r="G53" s="231">
        <v>0.30667514145334501</v>
      </c>
      <c r="H53" s="231">
        <v>0.31223958018006948</v>
      </c>
      <c r="I53" s="231">
        <v>0.37296258972147622</v>
      </c>
      <c r="J53" s="231">
        <v>0.48882047641613369</v>
      </c>
      <c r="K53" s="231">
        <v>0.57808738742575971</v>
      </c>
      <c r="L53" s="231">
        <v>0.28281406193245118</v>
      </c>
      <c r="M53" s="231">
        <v>0.34781680878679472</v>
      </c>
      <c r="N53" s="231">
        <v>0.29510102253054449</v>
      </c>
      <c r="O53" s="231">
        <v>0.31519020024557892</v>
      </c>
      <c r="P53" s="231">
        <v>0.42372029079254758</v>
      </c>
      <c r="Q53" s="231">
        <v>0.31909857646300421</v>
      </c>
      <c r="R53" s="231">
        <v>0.21524479076866479</v>
      </c>
      <c r="S53" s="231">
        <v>0.2006883250807879</v>
      </c>
      <c r="T53" s="231">
        <v>0.13904232706726169</v>
      </c>
      <c r="U53" s="231">
        <v>0.1470798777323665</v>
      </c>
      <c r="V53" s="231">
        <v>0.15311211480386869</v>
      </c>
      <c r="W53" s="231">
        <v>0.17301771473568411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5.304241450918537E-2</v>
      </c>
      <c r="E55" s="231">
        <v>5.3042414508950593E-2</v>
      </c>
      <c r="F55" s="231">
        <v>4.0986136690018382E-2</v>
      </c>
      <c r="G55" s="231">
        <v>2.4112555638107259E-2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2.4129915288351729E-3</v>
      </c>
      <c r="T55" s="231">
        <v>2.412991528844203E-3</v>
      </c>
      <c r="U55" s="231">
        <v>2.4129915288244579E-3</v>
      </c>
      <c r="V55" s="231">
        <v>2.4129915288208679E-3</v>
      </c>
      <c r="W55" s="231">
        <v>4.8259830576594959E-3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0.69921203456249725</v>
      </c>
      <c r="J56" s="231">
        <v>0.95960680386423813</v>
      </c>
      <c r="K56" s="231">
        <v>0.69197305996857672</v>
      </c>
      <c r="L56" s="231">
        <v>0.60035750029408363</v>
      </c>
      <c r="M56" s="231">
        <v>0.76912803010470021</v>
      </c>
      <c r="N56" s="231">
        <v>0.90896870104213112</v>
      </c>
      <c r="O56" s="231">
        <v>0.77395401317390344</v>
      </c>
      <c r="P56" s="231">
        <v>0.63893064546097977</v>
      </c>
      <c r="Q56" s="231">
        <v>0.67751247044150631</v>
      </c>
      <c r="R56" s="231">
        <v>0.67509947889318767</v>
      </c>
      <c r="S56" s="231">
        <v>0.71849860710042424</v>
      </c>
      <c r="T56" s="231">
        <v>0.76671503855178058</v>
      </c>
      <c r="U56" s="231">
        <v>0.68956006840262707</v>
      </c>
      <c r="V56" s="231">
        <v>0.73537218814662453</v>
      </c>
      <c r="W56" s="231">
        <v>0.85351329497991235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8.3704899612327939</v>
      </c>
      <c r="C58" s="331">
        <v>8.1235163836666793</v>
      </c>
      <c r="D58" s="331">
        <v>8.1084556434574626</v>
      </c>
      <c r="E58" s="331">
        <v>7.5185938643763022</v>
      </c>
      <c r="F58" s="331">
        <v>7.257803572090114</v>
      </c>
      <c r="G58" s="331">
        <v>6.8108170545714737</v>
      </c>
      <c r="H58" s="331">
        <v>6.5793551660478444</v>
      </c>
      <c r="I58" s="331">
        <v>6.048311842325365</v>
      </c>
      <c r="J58" s="331">
        <v>5.4779063589753241</v>
      </c>
      <c r="K58" s="331">
        <v>5.8764770794645624</v>
      </c>
      <c r="L58" s="331">
        <v>4.4396945743561131</v>
      </c>
      <c r="M58" s="331">
        <v>4.5480963623763806</v>
      </c>
      <c r="N58" s="331">
        <v>6.6816161483502503</v>
      </c>
      <c r="O58" s="331">
        <v>5.309472014814312</v>
      </c>
      <c r="P58" s="331">
        <v>3.9916293048369811</v>
      </c>
      <c r="Q58" s="331">
        <v>4.064511551055161</v>
      </c>
      <c r="R58" s="331">
        <v>4.0002519117051314</v>
      </c>
      <c r="S58" s="331">
        <v>3.511235436844824</v>
      </c>
      <c r="T58" s="331">
        <v>3.6460762423363402</v>
      </c>
      <c r="U58" s="331">
        <v>3.1266690210011459</v>
      </c>
      <c r="V58" s="331">
        <v>3.2568181101540992</v>
      </c>
      <c r="W58" s="331">
        <v>3.4684897104621788</v>
      </c>
      <c r="DA58" s="72" t="s">
        <v>2758</v>
      </c>
    </row>
    <row r="59" spans="1:105" ht="12" customHeight="1" x14ac:dyDescent="0.25">
      <c r="A59" s="132" t="s">
        <v>2759</v>
      </c>
      <c r="B59" s="318">
        <v>1.9308777382469109</v>
      </c>
      <c r="C59" s="318">
        <v>1.873906666652988</v>
      </c>
      <c r="D59" s="318">
        <v>1.8704325034766169</v>
      </c>
      <c r="E59" s="318">
        <v>1.734365082913963</v>
      </c>
      <c r="F59" s="318">
        <v>1.6742068159476959</v>
      </c>
      <c r="G59" s="318">
        <v>1.5710974018070041</v>
      </c>
      <c r="H59" s="318">
        <v>1.5177045168178629</v>
      </c>
      <c r="I59" s="318">
        <v>1.3952051486124959</v>
      </c>
      <c r="J59" s="318">
        <v>1.2636258438554839</v>
      </c>
      <c r="K59" s="318">
        <v>1.355566857448953</v>
      </c>
      <c r="L59" s="318">
        <v>1.0241344841153439</v>
      </c>
      <c r="M59" s="318">
        <v>1.0491402603893609</v>
      </c>
      <c r="N59" s="318">
        <v>1.54129375175315</v>
      </c>
      <c r="O59" s="318">
        <v>1.224771950355465</v>
      </c>
      <c r="P59" s="318">
        <v>0.92077622692812955</v>
      </c>
      <c r="Q59" s="318">
        <v>0.93758846938799512</v>
      </c>
      <c r="R59" s="318">
        <v>0.92276526218466459</v>
      </c>
      <c r="S59" s="318">
        <v>0.80996051248460266</v>
      </c>
      <c r="T59" s="318">
        <v>0.84106515638677481</v>
      </c>
      <c r="U59" s="318">
        <v>0.7212499669049508</v>
      </c>
      <c r="V59" s="318">
        <v>0.75127234075193339</v>
      </c>
      <c r="W59" s="318">
        <v>0.80010006562190961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0.99999999999999967</v>
      </c>
      <c r="C63" s="234">
        <f t="shared" si="1"/>
        <v>1.0000000000000002</v>
      </c>
      <c r="D63" s="234">
        <f t="shared" si="1"/>
        <v>0.99999999999999967</v>
      </c>
      <c r="E63" s="234">
        <f t="shared" si="1"/>
        <v>1</v>
      </c>
      <c r="F63" s="234">
        <f t="shared" si="1"/>
        <v>0.99999999999999967</v>
      </c>
      <c r="G63" s="234">
        <f t="shared" si="1"/>
        <v>1</v>
      </c>
      <c r="H63" s="234">
        <f t="shared" si="1"/>
        <v>0.99999999999999989</v>
      </c>
      <c r="I63" s="234">
        <f t="shared" si="1"/>
        <v>0.99999999999999978</v>
      </c>
      <c r="J63" s="234">
        <f t="shared" si="1"/>
        <v>1</v>
      </c>
      <c r="K63" s="234">
        <f t="shared" si="1"/>
        <v>1</v>
      </c>
      <c r="L63" s="234">
        <f t="shared" si="1"/>
        <v>0.99999999999999989</v>
      </c>
      <c r="M63" s="234">
        <f t="shared" si="1"/>
        <v>1</v>
      </c>
      <c r="N63" s="234">
        <f t="shared" si="1"/>
        <v>1</v>
      </c>
      <c r="O63" s="234">
        <f t="shared" si="1"/>
        <v>0.99999999999999978</v>
      </c>
      <c r="P63" s="234">
        <f t="shared" si="1"/>
        <v>1</v>
      </c>
      <c r="Q63" s="234">
        <f t="shared" si="1"/>
        <v>0.99999999999999989</v>
      </c>
      <c r="R63" s="234">
        <f t="shared" si="1"/>
        <v>1</v>
      </c>
      <c r="S63" s="234">
        <f t="shared" si="1"/>
        <v>1</v>
      </c>
      <c r="T63" s="234">
        <f t="shared" si="1"/>
        <v>1.0000000000000002</v>
      </c>
      <c r="U63" s="234">
        <f t="shared" si="1"/>
        <v>0.99999999999999978</v>
      </c>
      <c r="V63" s="234">
        <f t="shared" si="1"/>
        <v>0.99999999999999989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2.7381926051978339E-2</v>
      </c>
      <c r="C64" s="301">
        <f t="shared" si="2"/>
        <v>2.7875877717928547E-2</v>
      </c>
      <c r="D64" s="301">
        <f t="shared" si="2"/>
        <v>2.9997222760303158E-2</v>
      </c>
      <c r="E64" s="301">
        <f t="shared" si="2"/>
        <v>2.8767660257916595E-2</v>
      </c>
      <c r="F64" s="301">
        <f t="shared" si="2"/>
        <v>3.0427341467943431E-2</v>
      </c>
      <c r="G64" s="301">
        <f t="shared" si="2"/>
        <v>3.2249320007098223E-2</v>
      </c>
      <c r="H64" s="301">
        <f t="shared" si="2"/>
        <v>3.2595910838902127E-2</v>
      </c>
      <c r="I64" s="301">
        <f t="shared" si="2"/>
        <v>2.5140397356148342E-2</v>
      </c>
      <c r="J64" s="301">
        <f t="shared" si="2"/>
        <v>2.1757309633962215E-2</v>
      </c>
      <c r="K64" s="301">
        <f t="shared" si="2"/>
        <v>2.8389440224478597E-2</v>
      </c>
      <c r="L64" s="301">
        <f t="shared" si="2"/>
        <v>2.6468522820027214E-2</v>
      </c>
      <c r="M64" s="301">
        <f t="shared" si="2"/>
        <v>2.5272111457005295E-2</v>
      </c>
      <c r="N64" s="301">
        <f t="shared" si="2"/>
        <v>3.0719421029018867E-2</v>
      </c>
      <c r="O64" s="301">
        <f t="shared" si="2"/>
        <v>2.8037209428062985E-2</v>
      </c>
      <c r="P64" s="301">
        <f t="shared" si="2"/>
        <v>2.3525324685799136E-2</v>
      </c>
      <c r="Q64" s="301">
        <f t="shared" si="2"/>
        <v>2.6607937866597917E-2</v>
      </c>
      <c r="R64" s="301">
        <f t="shared" si="2"/>
        <v>2.8924297276632673E-2</v>
      </c>
      <c r="S64" s="301">
        <f t="shared" si="2"/>
        <v>2.7515682489853234E-2</v>
      </c>
      <c r="T64" s="301">
        <f t="shared" si="2"/>
        <v>2.9845131950680365E-2</v>
      </c>
      <c r="U64" s="301">
        <f t="shared" si="2"/>
        <v>2.9651953087384615E-2</v>
      </c>
      <c r="V64" s="301">
        <f t="shared" si="2"/>
        <v>2.9356990219449895E-2</v>
      </c>
      <c r="W64" s="301">
        <f t="shared" si="2"/>
        <v>2.7108024233863073E-2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2.246722137598223E-2</v>
      </c>
      <c r="C65" s="235">
        <f t="shared" si="3"/>
        <v>2.2872515050608031E-2</v>
      </c>
      <c r="D65" s="235">
        <f t="shared" si="3"/>
        <v>2.4613105854607718E-2</v>
      </c>
      <c r="E65" s="235">
        <f t="shared" si="3"/>
        <v>2.3604234057777708E-2</v>
      </c>
      <c r="F65" s="235">
        <f t="shared" si="3"/>
        <v>2.4966023768568973E-2</v>
      </c>
      <c r="G65" s="235">
        <f t="shared" si="3"/>
        <v>2.6460980518644688E-2</v>
      </c>
      <c r="H65" s="235">
        <f t="shared" si="3"/>
        <v>2.6745362739612019E-2</v>
      </c>
      <c r="I65" s="235">
        <f t="shared" si="3"/>
        <v>2.0628018343506319E-2</v>
      </c>
      <c r="J65" s="235">
        <f t="shared" si="3"/>
        <v>1.7852151494533106E-2</v>
      </c>
      <c r="K65" s="235">
        <f t="shared" si="3"/>
        <v>2.3293899671367045E-2</v>
      </c>
      <c r="L65" s="235">
        <f t="shared" si="3"/>
        <v>2.1717762313868478E-2</v>
      </c>
      <c r="M65" s="235">
        <f t="shared" si="3"/>
        <v>2.0736091451901782E-2</v>
      </c>
      <c r="N65" s="235">
        <f t="shared" si="3"/>
        <v>2.5205678793041114E-2</v>
      </c>
      <c r="O65" s="235">
        <f t="shared" si="3"/>
        <v>2.3004889787128599E-2</v>
      </c>
      <c r="P65" s="235">
        <f t="shared" si="3"/>
        <v>1.9302830511424934E-2</v>
      </c>
      <c r="Q65" s="235">
        <f t="shared" si="3"/>
        <v>2.1832154146952137E-2</v>
      </c>
      <c r="R65" s="235">
        <f t="shared" si="3"/>
        <v>2.3732756739801165E-2</v>
      </c>
      <c r="S65" s="235">
        <f t="shared" si="3"/>
        <v>2.2576970248084704E-2</v>
      </c>
      <c r="T65" s="235">
        <f t="shared" si="3"/>
        <v>2.4488313395430037E-2</v>
      </c>
      <c r="U65" s="235">
        <f t="shared" si="3"/>
        <v>2.4329807661443784E-2</v>
      </c>
      <c r="V65" s="235">
        <f t="shared" si="3"/>
        <v>2.4087786846728125E-2</v>
      </c>
      <c r="W65" s="235">
        <f t="shared" si="3"/>
        <v>2.2242481422656873E-2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1.6148315363987233E-2</v>
      </c>
      <c r="C66" s="235">
        <f t="shared" si="4"/>
        <v>1.6439620192624526E-2</v>
      </c>
      <c r="D66" s="235">
        <f t="shared" si="4"/>
        <v>1.7690669832999308E-2</v>
      </c>
      <c r="E66" s="235">
        <f t="shared" si="4"/>
        <v>1.6965543229027734E-2</v>
      </c>
      <c r="F66" s="235">
        <f t="shared" si="4"/>
        <v>1.7944329583658949E-2</v>
      </c>
      <c r="G66" s="235">
        <f t="shared" si="4"/>
        <v>1.9018829747775867E-2</v>
      </c>
      <c r="H66" s="235">
        <f t="shared" si="4"/>
        <v>1.9223229469096138E-2</v>
      </c>
      <c r="I66" s="235">
        <f t="shared" si="4"/>
        <v>1.4826388184395165E-2</v>
      </c>
      <c r="J66" s="235">
        <f t="shared" si="4"/>
        <v>1.2831233886695669E-2</v>
      </c>
      <c r="K66" s="235">
        <f t="shared" si="4"/>
        <v>1.6742490388795064E-2</v>
      </c>
      <c r="L66" s="235">
        <f t="shared" si="4"/>
        <v>1.5609641663092973E-2</v>
      </c>
      <c r="M66" s="235">
        <f t="shared" si="4"/>
        <v>1.4904065731054406E-2</v>
      </c>
      <c r="N66" s="235">
        <f t="shared" si="4"/>
        <v>1.8116581632498303E-2</v>
      </c>
      <c r="O66" s="235">
        <f t="shared" si="4"/>
        <v>1.6534764534498682E-2</v>
      </c>
      <c r="P66" s="235">
        <f t="shared" si="4"/>
        <v>1.3873909430086671E-2</v>
      </c>
      <c r="Q66" s="235">
        <f t="shared" si="4"/>
        <v>1.5691860793121848E-2</v>
      </c>
      <c r="R66" s="235">
        <f t="shared" si="4"/>
        <v>1.705791890673209E-2</v>
      </c>
      <c r="S66" s="235">
        <f t="shared" si="4"/>
        <v>1.6227197365810887E-2</v>
      </c>
      <c r="T66" s="235">
        <f t="shared" si="4"/>
        <v>1.7600975252965348E-2</v>
      </c>
      <c r="U66" s="235">
        <f t="shared" si="4"/>
        <v>1.748704925666272E-2</v>
      </c>
      <c r="V66" s="235">
        <f t="shared" si="4"/>
        <v>1.7313096796085833E-2</v>
      </c>
      <c r="W66" s="235">
        <f t="shared" si="4"/>
        <v>1.5986783522534631E-2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3.1594530059975014E-2</v>
      </c>
      <c r="C67" s="235">
        <f t="shared" si="5"/>
        <v>3.2164474289917547E-2</v>
      </c>
      <c r="D67" s="235">
        <f t="shared" si="5"/>
        <v>3.4612180108042116E-2</v>
      </c>
      <c r="E67" s="235">
        <f t="shared" si="5"/>
        <v>3.3193454143749905E-2</v>
      </c>
      <c r="F67" s="235">
        <f t="shared" si="5"/>
        <v>3.5108470924550113E-2</v>
      </c>
      <c r="G67" s="235">
        <f t="shared" si="5"/>
        <v>3.7210753854344095E-2</v>
      </c>
      <c r="H67" s="235">
        <f t="shared" si="5"/>
        <v>3.761066635257939E-2</v>
      </c>
      <c r="I67" s="235">
        <f t="shared" si="5"/>
        <v>2.9008150795555757E-2</v>
      </c>
      <c r="J67" s="235">
        <f t="shared" si="5"/>
        <v>2.5104588039187171E-2</v>
      </c>
      <c r="K67" s="235">
        <f t="shared" si="5"/>
        <v>3.2757046412859925E-2</v>
      </c>
      <c r="L67" s="235">
        <f t="shared" si="5"/>
        <v>3.054060325387755E-2</v>
      </c>
      <c r="M67" s="235">
        <f t="shared" si="5"/>
        <v>2.9160128604236876E-2</v>
      </c>
      <c r="N67" s="235">
        <f t="shared" si="5"/>
        <v>3.5445485802714075E-2</v>
      </c>
      <c r="O67" s="235">
        <f t="shared" si="5"/>
        <v>3.2350626263149586E-2</v>
      </c>
      <c r="P67" s="235">
        <f t="shared" si="5"/>
        <v>2.7144605406691315E-2</v>
      </c>
      <c r="Q67" s="235">
        <f t="shared" si="5"/>
        <v>3.0701466769151441E-2</v>
      </c>
      <c r="R67" s="235">
        <f t="shared" si="5"/>
        <v>3.3374189165345389E-2</v>
      </c>
      <c r="S67" s="235">
        <f t="shared" si="5"/>
        <v>3.1748864411369114E-2</v>
      </c>
      <c r="T67" s="235">
        <f t="shared" si="5"/>
        <v>3.4436690712323498E-2</v>
      </c>
      <c r="U67" s="235">
        <f t="shared" si="5"/>
        <v>3.4213792023905322E-2</v>
      </c>
      <c r="V67" s="235">
        <f t="shared" si="5"/>
        <v>3.3873450253211423E-2</v>
      </c>
      <c r="W67" s="235">
        <f t="shared" si="5"/>
        <v>3.1278489500611233E-2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7.8339664126165831E-2</v>
      </c>
      <c r="C68" s="302">
        <f t="shared" si="6"/>
        <v>7.7751754436463733E-2</v>
      </c>
      <c r="D68" s="302">
        <f t="shared" si="6"/>
        <v>7.5224353249761622E-2</v>
      </c>
      <c r="E68" s="302">
        <f t="shared" si="6"/>
        <v>7.7561678932159844E-2</v>
      </c>
      <c r="F68" s="302">
        <f t="shared" si="6"/>
        <v>7.5340263384880285E-2</v>
      </c>
      <c r="G68" s="302">
        <f t="shared" si="6"/>
        <v>7.6722329648392415E-2</v>
      </c>
      <c r="H68" s="302">
        <f t="shared" si="6"/>
        <v>7.5420943084876291E-2</v>
      </c>
      <c r="I68" s="302">
        <f t="shared" si="6"/>
        <v>8.0354465578737794E-2</v>
      </c>
      <c r="J68" s="302">
        <f t="shared" si="6"/>
        <v>8.5183229289099174E-2</v>
      </c>
      <c r="K68" s="302">
        <f t="shared" si="6"/>
        <v>7.8615160504402148E-2</v>
      </c>
      <c r="L68" s="302">
        <f t="shared" si="6"/>
        <v>7.9228657771513972E-2</v>
      </c>
      <c r="M68" s="302">
        <f t="shared" si="6"/>
        <v>7.9123669554441153E-2</v>
      </c>
      <c r="N68" s="302">
        <f t="shared" si="6"/>
        <v>7.1590028680029602E-2</v>
      </c>
      <c r="O68" s="302">
        <f t="shared" si="6"/>
        <v>7.491282543740431E-2</v>
      </c>
      <c r="P68" s="302">
        <f t="shared" si="6"/>
        <v>8.5088674618449642E-2</v>
      </c>
      <c r="Q68" s="302">
        <f t="shared" si="6"/>
        <v>7.7439244741746044E-2</v>
      </c>
      <c r="R68" s="302">
        <f t="shared" si="6"/>
        <v>6.9473970362701823E-2</v>
      </c>
      <c r="S68" s="302">
        <f t="shared" si="6"/>
        <v>6.7040249854366629E-2</v>
      </c>
      <c r="T68" s="302">
        <f t="shared" si="6"/>
        <v>6.6588171806241575E-2</v>
      </c>
      <c r="U68" s="302">
        <f t="shared" si="6"/>
        <v>6.5485300640891295E-2</v>
      </c>
      <c r="V68" s="302">
        <f t="shared" si="6"/>
        <v>6.5283092753525965E-2</v>
      </c>
      <c r="W68" s="302">
        <f t="shared" si="6"/>
        <v>6.7640205370496323E-2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4.3494744859902262E-2</v>
      </c>
      <c r="C69" s="303">
        <f t="shared" si="7"/>
        <v>4.2961150543004985E-2</v>
      </c>
      <c r="D69" s="303">
        <f t="shared" si="7"/>
        <v>4.0684501399447348E-2</v>
      </c>
      <c r="E69" s="303">
        <f t="shared" si="7"/>
        <v>4.1942013668786665E-2</v>
      </c>
      <c r="F69" s="303">
        <f t="shared" si="7"/>
        <v>4.0166399098123667E-2</v>
      </c>
      <c r="G69" s="303">
        <f t="shared" si="7"/>
        <v>3.7902178077398457E-2</v>
      </c>
      <c r="H69" s="303">
        <f t="shared" si="7"/>
        <v>3.7592137114317206E-2</v>
      </c>
      <c r="I69" s="303">
        <f t="shared" si="7"/>
        <v>4.6282936526494733E-2</v>
      </c>
      <c r="J69" s="303">
        <f t="shared" si="7"/>
        <v>5.0016524113626941E-2</v>
      </c>
      <c r="K69" s="303">
        <f t="shared" si="7"/>
        <v>4.2678339514112609E-2</v>
      </c>
      <c r="L69" s="303">
        <f t="shared" si="7"/>
        <v>4.4923562356825424E-2</v>
      </c>
      <c r="M69" s="303">
        <f t="shared" si="7"/>
        <v>4.6468298671394202E-2</v>
      </c>
      <c r="N69" s="303">
        <f t="shared" si="7"/>
        <v>4.0647023037911151E-2</v>
      </c>
      <c r="O69" s="303">
        <f t="shared" si="7"/>
        <v>4.3518023844284416E-2</v>
      </c>
      <c r="P69" s="303">
        <f t="shared" si="7"/>
        <v>4.7946085193948676E-2</v>
      </c>
      <c r="Q69" s="303">
        <f t="shared" si="7"/>
        <v>4.507433127968917E-2</v>
      </c>
      <c r="R69" s="303">
        <f t="shared" si="7"/>
        <v>4.3072462527138554E-2</v>
      </c>
      <c r="S69" s="303">
        <f t="shared" si="7"/>
        <v>4.5114981100697137E-2</v>
      </c>
      <c r="T69" s="303">
        <f t="shared" si="7"/>
        <v>4.2765119820374953E-2</v>
      </c>
      <c r="U69" s="303">
        <f t="shared" si="7"/>
        <v>4.3208402696733102E-2</v>
      </c>
      <c r="V69" s="303">
        <f t="shared" si="7"/>
        <v>4.3606689728892707E-2</v>
      </c>
      <c r="W69" s="303">
        <f t="shared" si="7"/>
        <v>4.6013634802417935E-2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0.36970533130916933</v>
      </c>
      <c r="C70" s="303">
        <f t="shared" si="8"/>
        <v>0.36516977961554242</v>
      </c>
      <c r="D70" s="303">
        <f t="shared" si="8"/>
        <v>0.34581826189530251</v>
      </c>
      <c r="E70" s="303">
        <f t="shared" si="8"/>
        <v>0.35650711618468661</v>
      </c>
      <c r="F70" s="303">
        <f t="shared" si="8"/>
        <v>0.3414143923340513</v>
      </c>
      <c r="G70" s="303">
        <f t="shared" si="8"/>
        <v>0.32216851365788673</v>
      </c>
      <c r="H70" s="303">
        <f t="shared" si="8"/>
        <v>0.3195331654716963</v>
      </c>
      <c r="I70" s="303">
        <f t="shared" si="8"/>
        <v>0.39340496047520512</v>
      </c>
      <c r="J70" s="303">
        <f t="shared" si="8"/>
        <v>0.42514045496582886</v>
      </c>
      <c r="K70" s="303">
        <f t="shared" si="8"/>
        <v>0.36276588586995728</v>
      </c>
      <c r="L70" s="303">
        <f t="shared" si="8"/>
        <v>0.3818502800330163</v>
      </c>
      <c r="M70" s="303">
        <f t="shared" si="8"/>
        <v>0.39498053870685046</v>
      </c>
      <c r="N70" s="303">
        <f t="shared" si="8"/>
        <v>0.34549969582224477</v>
      </c>
      <c r="O70" s="303">
        <f t="shared" si="8"/>
        <v>0.36990320267641763</v>
      </c>
      <c r="P70" s="303">
        <f t="shared" si="8"/>
        <v>0.40754172414856354</v>
      </c>
      <c r="Q70" s="303">
        <f t="shared" si="8"/>
        <v>0.38313181587735812</v>
      </c>
      <c r="R70" s="303">
        <f t="shared" si="8"/>
        <v>0.36611593148067773</v>
      </c>
      <c r="S70" s="303">
        <f t="shared" si="8"/>
        <v>0.38347733935592576</v>
      </c>
      <c r="T70" s="303">
        <f t="shared" si="8"/>
        <v>0.36350351847318724</v>
      </c>
      <c r="U70" s="303">
        <f t="shared" si="8"/>
        <v>0.36727142292223136</v>
      </c>
      <c r="V70" s="303">
        <f t="shared" si="8"/>
        <v>0.37065686269558806</v>
      </c>
      <c r="W70" s="303">
        <f t="shared" si="8"/>
        <v>0.39111589582055245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9.9698294855921146E-2</v>
      </c>
      <c r="C71" s="303">
        <f t="shared" si="9"/>
        <v>0.10149678553707316</v>
      </c>
      <c r="D71" s="303">
        <f t="shared" si="9"/>
        <v>0.1092206572298218</v>
      </c>
      <c r="E71" s="303">
        <f t="shared" si="9"/>
        <v>0.1047437886313886</v>
      </c>
      <c r="F71" s="303">
        <f t="shared" si="9"/>
        <v>0.11078673047302481</v>
      </c>
      <c r="G71" s="303">
        <f t="shared" si="9"/>
        <v>0.11742060105148575</v>
      </c>
      <c r="H71" s="303">
        <f t="shared" si="9"/>
        <v>0.11868254715702831</v>
      </c>
      <c r="I71" s="303">
        <f t="shared" si="9"/>
        <v>9.1536831399309238E-2</v>
      </c>
      <c r="J71" s="303">
        <f t="shared" si="9"/>
        <v>7.921892225699062E-2</v>
      </c>
      <c r="K71" s="303">
        <f t="shared" si="9"/>
        <v>0.10336667979169124</v>
      </c>
      <c r="L71" s="303">
        <f t="shared" si="9"/>
        <v>9.6372570267791377E-2</v>
      </c>
      <c r="M71" s="303">
        <f t="shared" si="9"/>
        <v>9.2016405817814104E-2</v>
      </c>
      <c r="N71" s="303">
        <f t="shared" si="9"/>
        <v>0.11185019964411995</v>
      </c>
      <c r="O71" s="303">
        <f t="shared" si="9"/>
        <v>0.10208419843038315</v>
      </c>
      <c r="P71" s="303">
        <f t="shared" si="9"/>
        <v>8.5656310394448099E-2</v>
      </c>
      <c r="Q71" s="303">
        <f t="shared" si="9"/>
        <v>9.6880184027100122E-2</v>
      </c>
      <c r="R71" s="303">
        <f t="shared" si="9"/>
        <v>0.10531410803286764</v>
      </c>
      <c r="S71" s="303">
        <f t="shared" si="9"/>
        <v>0.10018530547587591</v>
      </c>
      <c r="T71" s="303">
        <f t="shared" si="9"/>
        <v>0.10866689069222078</v>
      </c>
      <c r="U71" s="303">
        <f t="shared" si="9"/>
        <v>0.10796352149765677</v>
      </c>
      <c r="V71" s="303">
        <f t="shared" si="9"/>
        <v>0.10688955413235604</v>
      </c>
      <c r="W71" s="303">
        <f t="shared" si="9"/>
        <v>9.8701011313039919E-2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0.27458488700117611</v>
      </c>
      <c r="C72" s="303">
        <f t="shared" si="10"/>
        <v>0.27602298711177903</v>
      </c>
      <c r="D72" s="303">
        <f t="shared" si="10"/>
        <v>0.28205965580229603</v>
      </c>
      <c r="E72" s="303">
        <f t="shared" si="10"/>
        <v>0.27827794168945319</v>
      </c>
      <c r="F72" s="303">
        <f t="shared" si="10"/>
        <v>0.28319197402225782</v>
      </c>
      <c r="G72" s="303">
        <f t="shared" si="10"/>
        <v>0.28775806673992854</v>
      </c>
      <c r="H72" s="303">
        <f t="shared" si="10"/>
        <v>0.28904452987974677</v>
      </c>
      <c r="I72" s="303">
        <f t="shared" si="10"/>
        <v>0.26522768049746204</v>
      </c>
      <c r="J72" s="303">
        <f t="shared" si="10"/>
        <v>0.25382557054667237</v>
      </c>
      <c r="K72" s="303">
        <f t="shared" si="10"/>
        <v>0.2734598294968022</v>
      </c>
      <c r="L72" s="303">
        <f t="shared" si="10"/>
        <v>0.26792371570467582</v>
      </c>
      <c r="M72" s="303">
        <f t="shared" si="10"/>
        <v>0.26357253550173232</v>
      </c>
      <c r="N72" s="303">
        <f t="shared" si="10"/>
        <v>0.27988156211553405</v>
      </c>
      <c r="O72" s="303">
        <f t="shared" si="10"/>
        <v>0.27219364824423287</v>
      </c>
      <c r="P72" s="303">
        <f t="shared" si="10"/>
        <v>0.25848826888294468</v>
      </c>
      <c r="Q72" s="303">
        <f t="shared" si="10"/>
        <v>0.26709004776269651</v>
      </c>
      <c r="R72" s="303">
        <f t="shared" si="10"/>
        <v>0.27428851304692181</v>
      </c>
      <c r="S72" s="303">
        <f t="shared" si="10"/>
        <v>0.26934961226841958</v>
      </c>
      <c r="T72" s="303">
        <f t="shared" si="10"/>
        <v>0.27222900507977643</v>
      </c>
      <c r="U72" s="303">
        <f t="shared" si="10"/>
        <v>0.27077067433586988</v>
      </c>
      <c r="V72" s="303">
        <f t="shared" si="10"/>
        <v>0.26970850159303922</v>
      </c>
      <c r="W72" s="303">
        <f t="shared" si="10"/>
        <v>0.26369435017352838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6.959159177584362E-2</v>
      </c>
      <c r="C73" s="304">
        <f t="shared" si="11"/>
        <v>6.8737840868807992E-2</v>
      </c>
      <c r="D73" s="304">
        <f t="shared" si="11"/>
        <v>6.4915889065065666E-2</v>
      </c>
      <c r="E73" s="304">
        <f t="shared" si="11"/>
        <v>6.6914579604190019E-2</v>
      </c>
      <c r="F73" s="304">
        <f t="shared" si="11"/>
        <v>6.4109558437756828E-2</v>
      </c>
      <c r="G73" s="304">
        <f t="shared" si="11"/>
        <v>6.0537735232022903E-2</v>
      </c>
      <c r="H73" s="304">
        <f t="shared" si="11"/>
        <v>6.0147419382907526E-2</v>
      </c>
      <c r="I73" s="304">
        <f t="shared" si="11"/>
        <v>7.0243476353175183E-2</v>
      </c>
      <c r="J73" s="304">
        <f t="shared" si="11"/>
        <v>7.4454061156784532E-2</v>
      </c>
      <c r="K73" s="304">
        <f t="shared" si="11"/>
        <v>6.3501742078948126E-2</v>
      </c>
      <c r="L73" s="304">
        <f t="shared" si="11"/>
        <v>6.6696872904307189E-2</v>
      </c>
      <c r="M73" s="304">
        <f t="shared" si="11"/>
        <v>6.7627710267417776E-2</v>
      </c>
      <c r="N73" s="304">
        <f t="shared" si="11"/>
        <v>5.8594726470105656E-2</v>
      </c>
      <c r="O73" s="304">
        <f t="shared" si="11"/>
        <v>6.3380054139087316E-2</v>
      </c>
      <c r="P73" s="304">
        <f t="shared" si="11"/>
        <v>7.1084704669038851E-2</v>
      </c>
      <c r="Q73" s="304">
        <f t="shared" si="11"/>
        <v>6.4894878648301318E-2</v>
      </c>
      <c r="R73" s="304">
        <f t="shared" si="11"/>
        <v>6.0812081302132323E-2</v>
      </c>
      <c r="S73" s="304">
        <f t="shared" si="11"/>
        <v>6.185333416037038E-2</v>
      </c>
      <c r="T73" s="304">
        <f t="shared" si="11"/>
        <v>5.3746837465377881E-2</v>
      </c>
      <c r="U73" s="304">
        <f t="shared" si="11"/>
        <v>5.2934583277782554E-2</v>
      </c>
      <c r="V73" s="304">
        <f t="shared" si="11"/>
        <v>5.3156025965725676E-2</v>
      </c>
      <c r="W73" s="304">
        <f t="shared" si="11"/>
        <v>5.7600706198583616E-2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4.6394394517229105E-2</v>
      </c>
      <c r="C74" s="304">
        <f t="shared" si="12"/>
        <v>4.5825227245872006E-2</v>
      </c>
      <c r="D74" s="304">
        <f t="shared" si="12"/>
        <v>4.3396801492743851E-2</v>
      </c>
      <c r="E74" s="304">
        <f t="shared" si="12"/>
        <v>4.4738147913372467E-2</v>
      </c>
      <c r="F74" s="304">
        <f t="shared" si="12"/>
        <v>4.284415903799859E-2</v>
      </c>
      <c r="G74" s="304">
        <f t="shared" si="12"/>
        <v>4.0428989949225017E-2</v>
      </c>
      <c r="H74" s="304">
        <f t="shared" si="12"/>
        <v>4.0098279588605033E-2</v>
      </c>
      <c r="I74" s="304">
        <f t="shared" si="12"/>
        <v>4.9368465628261048E-2</v>
      </c>
      <c r="J74" s="304">
        <f t="shared" si="12"/>
        <v>5.3350959054535407E-2</v>
      </c>
      <c r="K74" s="304">
        <f t="shared" si="12"/>
        <v>4.5523562148386792E-2</v>
      </c>
      <c r="L74" s="304">
        <f t="shared" si="12"/>
        <v>4.7918466513947135E-2</v>
      </c>
      <c r="M74" s="304">
        <f t="shared" si="12"/>
        <v>4.9566185249487166E-2</v>
      </c>
      <c r="N74" s="304">
        <f t="shared" si="12"/>
        <v>4.3356824573771935E-2</v>
      </c>
      <c r="O74" s="304">
        <f t="shared" si="12"/>
        <v>4.6419225433903401E-2</v>
      </c>
      <c r="P74" s="304">
        <f t="shared" si="12"/>
        <v>5.1142490873545235E-2</v>
      </c>
      <c r="Q74" s="304">
        <f t="shared" si="12"/>
        <v>4.8079286698335125E-2</v>
      </c>
      <c r="R74" s="304">
        <f t="shared" si="12"/>
        <v>4.5943960028947795E-2</v>
      </c>
      <c r="S74" s="304">
        <f t="shared" si="12"/>
        <v>4.8122646507410313E-2</v>
      </c>
      <c r="T74" s="304">
        <f t="shared" si="12"/>
        <v>4.5616127808399978E-2</v>
      </c>
      <c r="U74" s="304">
        <f t="shared" si="12"/>
        <v>4.6088962876515323E-2</v>
      </c>
      <c r="V74" s="304">
        <f t="shared" si="12"/>
        <v>4.6513802377485584E-2</v>
      </c>
      <c r="W74" s="304">
        <f t="shared" si="12"/>
        <v>4.9081210455912475E-2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0.15859890070810337</v>
      </c>
      <c r="C76" s="304">
        <f t="shared" si="14"/>
        <v>0.16145991899709908</v>
      </c>
      <c r="D76" s="304">
        <f t="shared" si="14"/>
        <v>0.17374696524448652</v>
      </c>
      <c r="E76" s="304">
        <f t="shared" si="14"/>
        <v>0.16662521417189066</v>
      </c>
      <c r="F76" s="304">
        <f t="shared" si="14"/>
        <v>0.17623825654650238</v>
      </c>
      <c r="G76" s="304">
        <f t="shared" si="14"/>
        <v>0.18679134155868057</v>
      </c>
      <c r="H76" s="304">
        <f t="shared" si="14"/>
        <v>0.18879883090823418</v>
      </c>
      <c r="I76" s="304">
        <f t="shared" si="14"/>
        <v>0.14561573851602577</v>
      </c>
      <c r="J76" s="304">
        <f t="shared" si="14"/>
        <v>0.12602055033535242</v>
      </c>
      <c r="K76" s="304">
        <f t="shared" si="14"/>
        <v>0.16443452526946725</v>
      </c>
      <c r="L76" s="304">
        <f t="shared" si="14"/>
        <v>0.15330837628642152</v>
      </c>
      <c r="M76" s="304">
        <f t="shared" si="14"/>
        <v>0.14637863998482739</v>
      </c>
      <c r="N76" s="304">
        <f t="shared" si="14"/>
        <v>0.17793001107165649</v>
      </c>
      <c r="O76" s="304">
        <f t="shared" si="14"/>
        <v>0.16239436867124213</v>
      </c>
      <c r="P76" s="304">
        <f t="shared" si="14"/>
        <v>0.13626107334036058</v>
      </c>
      <c r="Q76" s="304">
        <f t="shared" si="14"/>
        <v>0.15411588241606006</v>
      </c>
      <c r="R76" s="304">
        <f t="shared" si="14"/>
        <v>0.16753247171584171</v>
      </c>
      <c r="S76" s="304">
        <f t="shared" si="14"/>
        <v>0.15937363160063889</v>
      </c>
      <c r="T76" s="304">
        <f t="shared" si="14"/>
        <v>0.1728660398059986</v>
      </c>
      <c r="U76" s="304">
        <f t="shared" si="14"/>
        <v>0.17174712818157203</v>
      </c>
      <c r="V76" s="304">
        <f t="shared" si="14"/>
        <v>0.17003867324982797</v>
      </c>
      <c r="W76" s="304">
        <f t="shared" si="14"/>
        <v>0.1570124335190323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3.6585084995742249E-2</v>
      </c>
      <c r="C77" s="237">
        <f t="shared" si="15"/>
        <v>3.724505550505823E-2</v>
      </c>
      <c r="D77" s="237">
        <f t="shared" si="15"/>
        <v>4.0079391867418129E-2</v>
      </c>
      <c r="E77" s="237">
        <f t="shared" si="15"/>
        <v>3.8436569205053187E-2</v>
      </c>
      <c r="F77" s="237">
        <f t="shared" si="15"/>
        <v>4.0654074942940523E-2</v>
      </c>
      <c r="G77" s="237">
        <f t="shared" si="15"/>
        <v>4.3088426697045122E-2</v>
      </c>
      <c r="H77" s="237">
        <f t="shared" si="15"/>
        <v>4.3551507892145194E-2</v>
      </c>
      <c r="I77" s="237">
        <f t="shared" si="15"/>
        <v>3.3590170843185344E-2</v>
      </c>
      <c r="J77" s="237">
        <f t="shared" si="15"/>
        <v>2.9070015773403898E-2</v>
      </c>
      <c r="K77" s="237">
        <f t="shared" si="15"/>
        <v>3.7931228125534011E-2</v>
      </c>
      <c r="L77" s="237">
        <f t="shared" si="15"/>
        <v>3.5364683815310917E-2</v>
      </c>
      <c r="M77" s="237">
        <f t="shared" si="15"/>
        <v>3.376615450356929E-2</v>
      </c>
      <c r="N77" s="237">
        <f t="shared" si="15"/>
        <v>4.1044323442888261E-2</v>
      </c>
      <c r="O77" s="237">
        <f t="shared" si="15"/>
        <v>3.7460611354437588E-2</v>
      </c>
      <c r="P77" s="237">
        <f t="shared" si="15"/>
        <v>3.1432266727643536E-2</v>
      </c>
      <c r="Q77" s="237">
        <f t="shared" si="15"/>
        <v>3.5550956735586593E-2</v>
      </c>
      <c r="R77" s="237">
        <f t="shared" si="15"/>
        <v>3.8645852461180963E-2</v>
      </c>
      <c r="S77" s="237">
        <f t="shared" si="15"/>
        <v>3.6763797429597025E-2</v>
      </c>
      <c r="T77" s="237">
        <f t="shared" si="15"/>
        <v>3.9876182816799881E-2</v>
      </c>
      <c r="U77" s="237">
        <f t="shared" si="15"/>
        <v>3.9618075877220833E-2</v>
      </c>
      <c r="V77" s="237">
        <f t="shared" si="15"/>
        <v>3.9223974981122608E-2</v>
      </c>
      <c r="W77" s="237">
        <f t="shared" si="15"/>
        <v>3.621912384029928E-2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101.96020815151093</v>
      </c>
      <c r="D81" s="324">
        <f t="shared" si="16"/>
        <v>105.91575251106612</v>
      </c>
      <c r="E81" s="324">
        <f t="shared" si="16"/>
        <v>110.51549896555093</v>
      </c>
      <c r="F81" s="324">
        <f t="shared" si="16"/>
        <v>108.23895091441842</v>
      </c>
      <c r="G81" s="324">
        <f t="shared" si="16"/>
        <v>93.792151207448072</v>
      </c>
      <c r="H81" s="324">
        <f t="shared" si="16"/>
        <v>87.072392026222275</v>
      </c>
      <c r="I81" s="324">
        <f t="shared" si="16"/>
        <v>78.761382371411045</v>
      </c>
      <c r="J81" s="324">
        <f t="shared" si="16"/>
        <v>73.776272626744387</v>
      </c>
      <c r="K81" s="324">
        <f t="shared" si="16"/>
        <v>73.572826684531691</v>
      </c>
      <c r="L81" s="324">
        <f t="shared" si="16"/>
        <v>69.265196416860107</v>
      </c>
      <c r="M81" s="324">
        <f t="shared" si="16"/>
        <v>61.803524648485684</v>
      </c>
      <c r="N81" s="324">
        <f t="shared" si="16"/>
        <v>62.692661169633624</v>
      </c>
      <c r="O81" s="324">
        <f t="shared" si="16"/>
        <v>61.096521775308659</v>
      </c>
      <c r="P81" s="324">
        <f t="shared" si="16"/>
        <v>57.728719467414052</v>
      </c>
      <c r="Q81" s="324">
        <f t="shared" si="16"/>
        <v>57.269464265562753</v>
      </c>
      <c r="R81" s="324">
        <f t="shared" si="16"/>
        <v>56.553604333322589</v>
      </c>
      <c r="S81" s="324">
        <f t="shared" si="16"/>
        <v>56.254919671339728</v>
      </c>
      <c r="T81" s="324">
        <f t="shared" si="16"/>
        <v>56.061305827116101</v>
      </c>
      <c r="U81" s="324">
        <f t="shared" si="16"/>
        <v>55.610520508608687</v>
      </c>
      <c r="V81" s="324">
        <f t="shared" si="16"/>
        <v>58.373479610767852</v>
      </c>
      <c r="W81" s="324">
        <f t="shared" si="16"/>
        <v>55.716544641725662</v>
      </c>
      <c r="DA81" s="95"/>
    </row>
    <row r="82" spans="1:105" ht="12" customHeight="1" x14ac:dyDescent="0.25">
      <c r="A82" s="55" t="s">
        <v>92</v>
      </c>
      <c r="B82" s="336">
        <f>IF(B$6=0,0,B$6/TEL!B$5*1000)</f>
        <v>2.8266330966249043</v>
      </c>
      <c r="C82" s="336">
        <f>IF(C$6=0,0,C$6/TEL!C$5*1000)</f>
        <v>2.8422302945260598</v>
      </c>
      <c r="D82" s="336">
        <f>IF(D$6=0,0,D$6/TEL!D$5*1000)</f>
        <v>3.1771784218995891</v>
      </c>
      <c r="E82" s="336">
        <f>IF(E$6=0,0,E$6/TEL!E$5*1000)</f>
        <v>3.1792723274751018</v>
      </c>
      <c r="F82" s="336">
        <f>IF(F$6=0,0,F$6/TEL!F$5*1000)</f>
        <v>3.2934235196049775</v>
      </c>
      <c r="G82" s="336">
        <f>IF(G$6=0,0,G$6/TEL!G$5*1000)</f>
        <v>3.0247330984431371</v>
      </c>
      <c r="H82" s="336">
        <f>IF(H$6=0,0,H$6/TEL!H$5*1000)</f>
        <v>2.8382039270166746</v>
      </c>
      <c r="I82" s="336">
        <f>IF(I$6=0,0,I$6/TEL!I$5*1000)</f>
        <v>1.9800924491368113</v>
      </c>
      <c r="J82" s="336">
        <f>IF(J$6=0,0,J$6/TEL!J$5*1000)</f>
        <v>1.6051732071796885</v>
      </c>
      <c r="K82" s="336">
        <f>IF(K$6=0,0,K$6/TEL!K$5*1000)</f>
        <v>2.0886913653064365</v>
      </c>
      <c r="L82" s="336">
        <f>IF(L$6=0,0,L$6/TEL!L$5*1000)</f>
        <v>1.8333474319933287</v>
      </c>
      <c r="M82" s="336">
        <f>IF(M$6=0,0,M$6/TEL!M$5*1000)</f>
        <v>1.5619055633523045</v>
      </c>
      <c r="N82" s="336">
        <f>IF(N$6=0,0,N$6/TEL!N$5*1000)</f>
        <v>1.9258822538995974</v>
      </c>
      <c r="O82" s="336">
        <f>IF(O$6=0,0,O$6/TEL!O$5*1000)</f>
        <v>1.7129759763405397</v>
      </c>
      <c r="P82" s="336">
        <f>IF(P$6=0,0,P$6/TEL!P$5*1000)</f>
        <v>1.3580868691663286</v>
      </c>
      <c r="Q82" s="336">
        <f>IF(Q$6=0,0,Q$6/TEL!Q$5*1000)</f>
        <v>1.5238223468314438</v>
      </c>
      <c r="R82" s="336">
        <f>IF(R$6=0,0,R$6/TEL!R$5*1000)</f>
        <v>1.6357732638020848</v>
      </c>
      <c r="S82" s="336">
        <f>IF(S$6=0,0,S$6/TEL!S$5*1000)</f>
        <v>1.5478925081687829</v>
      </c>
      <c r="T82" s="336">
        <f>IF(T$6=0,0,T$6/TEL!T$5*1000)</f>
        <v>1.673157069737726</v>
      </c>
      <c r="U82" s="336">
        <f>IF(U$6=0,0,U$6/TEL!U$5*1000)</f>
        <v>1.6489605452863054</v>
      </c>
      <c r="V82" s="336">
        <f>IF(V$6=0,0,V$6/TEL!V$5*1000)</f>
        <v>1.7136696700085703</v>
      </c>
      <c r="W82" s="336">
        <f>IF(W$6=0,0,W$6/TEL!W$5*1000)</f>
        <v>1.5103654423750128</v>
      </c>
      <c r="DA82" s="67"/>
    </row>
    <row r="83" spans="1:105" ht="12" customHeight="1" x14ac:dyDescent="0.25">
      <c r="A83" s="202" t="s">
        <v>93</v>
      </c>
      <c r="B83" s="337">
        <f>IF(B$7=0,0,B$7/TEL!B$5*1000)</f>
        <v>2.3192886946665885</v>
      </c>
      <c r="C83" s="337">
        <f>IF(C$7=0,0,C$7/TEL!C$5*1000)</f>
        <v>2.3320863955085609</v>
      </c>
      <c r="D83" s="337">
        <f>IF(D$7=0,0,D$7/TEL!D$5*1000)</f>
        <v>2.6069156282253036</v>
      </c>
      <c r="E83" s="337">
        <f>IF(E$7=0,0,E$7/TEL!E$5*1000)</f>
        <v>2.6086337045949541</v>
      </c>
      <c r="F83" s="337">
        <f>IF(F$7=0,0,F$7/TEL!F$5*1000)</f>
        <v>2.7022962212143411</v>
      </c>
      <c r="G83" s="337">
        <f>IF(G$7=0,0,G$7/TEL!G$5*1000)</f>
        <v>2.4818322859020605</v>
      </c>
      <c r="H83" s="337">
        <f>IF(H$7=0,0,H$7/TEL!H$5*1000)</f>
        <v>2.3287827093470161</v>
      </c>
      <c r="I83" s="337">
        <f>IF(I$7=0,0,I$7/TEL!I$5*1000)</f>
        <v>1.6246912403173825</v>
      </c>
      <c r="J83" s="337">
        <f>IF(J$7=0,0,J$7/TEL!J$5*1000)</f>
        <v>1.3170651956346164</v>
      </c>
      <c r="K83" s="337">
        <f>IF(K$7=0,0,K$7/TEL!K$5*1000)</f>
        <v>1.7137980433283573</v>
      </c>
      <c r="L83" s="337">
        <f>IF(L$7=0,0,L$7/TEL!L$5*1000)</f>
        <v>1.504285072404782</v>
      </c>
      <c r="M83" s="337">
        <f>IF(M$7=0,0,M$7/TEL!M$5*1000)</f>
        <v>1.2815635391608651</v>
      </c>
      <c r="N83" s="337">
        <f>IF(N$7=0,0,N$7/TEL!N$5*1000)</f>
        <v>1.580211080122746</v>
      </c>
      <c r="O83" s="337">
        <f>IF(O$7=0,0,O$7/TEL!O$5*1000)</f>
        <v>1.4055187498178785</v>
      </c>
      <c r="P83" s="337">
        <f>IF(P$7=0,0,P$7/TEL!P$5*1000)</f>
        <v>1.1143276875210901</v>
      </c>
      <c r="Q83" s="337">
        <f>IF(Q$7=0,0,Q$7/TEL!Q$5*1000)</f>
        <v>1.2503157717591333</v>
      </c>
      <c r="R83" s="337">
        <f>IF(R$7=0,0,R$7/TEL!R$5*1000)</f>
        <v>1.3421729344017104</v>
      </c>
      <c r="S83" s="337">
        <f>IF(S$7=0,0,S$7/TEL!S$5*1000)</f>
        <v>1.2700656477282322</v>
      </c>
      <c r="T83" s="337">
        <f>IF(T$7=0,0,T$7/TEL!T$5*1000)</f>
        <v>1.3728468264514673</v>
      </c>
      <c r="U83" s="337">
        <f>IF(U$7=0,0,U$7/TEL!U$5*1000)</f>
        <v>1.3529932679272247</v>
      </c>
      <c r="V83" s="337">
        <f>IF(V$7=0,0,V$7/TEL!V$5*1000)</f>
        <v>1.4060879343660064</v>
      </c>
      <c r="W83" s="337">
        <f>IF(W$7=0,0,W$7/TEL!W$5*1000)</f>
        <v>1.2392742091282152</v>
      </c>
      <c r="DA83" s="174"/>
    </row>
    <row r="84" spans="1:105" ht="12" customHeight="1" x14ac:dyDescent="0.25">
      <c r="A84" s="202" t="s">
        <v>94</v>
      </c>
      <c r="B84" s="337">
        <f>IF(B$8=0,0,B$8/TEL!B$5*1000)</f>
        <v>1.6669887492916109</v>
      </c>
      <c r="C84" s="337">
        <f>IF(C$8=0,0,C$8/TEL!C$5*1000)</f>
        <v>1.6761870967717787</v>
      </c>
      <c r="D84" s="337">
        <f>IF(D$8=0,0,D$8/TEL!D$5*1000)</f>
        <v>1.8737206077869384</v>
      </c>
      <c r="E84" s="337">
        <f>IF(E$8=0,0,E$8/TEL!E$5*1000)</f>
        <v>1.8749554751776241</v>
      </c>
      <c r="F84" s="337">
        <f>IF(F$8=0,0,F$8/TEL!F$5*1000)</f>
        <v>1.9422754089978076</v>
      </c>
      <c r="G84" s="337">
        <f>IF(G$8=0,0,G$8/TEL!G$5*1000)</f>
        <v>1.7838169554921059</v>
      </c>
      <c r="H84" s="337">
        <f>IF(H$8=0,0,H$8/TEL!H$5*1000)</f>
        <v>1.6738125723431678</v>
      </c>
      <c r="I84" s="337">
        <f>IF(I$8=0,0,I$8/TEL!I$5*1000)</f>
        <v>1.1677468289781185</v>
      </c>
      <c r="J84" s="337">
        <f>IF(J$8=0,0,J$8/TEL!J$5*1000)</f>
        <v>0.9466406093623807</v>
      </c>
      <c r="K84" s="337">
        <f>IF(K$8=0,0,K$8/TEL!K$5*1000)</f>
        <v>1.2317923436422569</v>
      </c>
      <c r="L84" s="337">
        <f>IF(L$8=0,0,L$8/TEL!L$5*1000)</f>
        <v>1.0812048957909375</v>
      </c>
      <c r="M84" s="337">
        <f>IF(M$8=0,0,M$8/TEL!M$5*1000)</f>
        <v>0.92112379377187181</v>
      </c>
      <c r="N84" s="337">
        <f>IF(N$8=0,0,N$8/TEL!N$5*1000)</f>
        <v>1.135776713838224</v>
      </c>
      <c r="O84" s="337">
        <f>IF(O$8=0,0,O$8/TEL!O$5*1000)</f>
        <v>1.0102166014316003</v>
      </c>
      <c r="P84" s="337">
        <f>IF(P$8=0,0,P$8/TEL!P$5*1000)</f>
        <v>0.80092302540578364</v>
      </c>
      <c r="Q84" s="337">
        <f>IF(Q$8=0,0,Q$8/TEL!Q$5*1000)</f>
        <v>0.89866446095187713</v>
      </c>
      <c r="R84" s="337">
        <f>IF(R$8=0,0,R$8/TEL!R$5*1000)</f>
        <v>0.96468679660122947</v>
      </c>
      <c r="S84" s="337">
        <f>IF(S$8=0,0,S$8/TEL!S$5*1000)</f>
        <v>0.91285968430466713</v>
      </c>
      <c r="T84" s="337">
        <f>IF(T$8=0,0,T$8/TEL!T$5*1000)</f>
        <v>0.98673365651199241</v>
      </c>
      <c r="U84" s="337">
        <f>IF(U$8=0,0,U$8/TEL!U$5*1000)</f>
        <v>0.97246391132269283</v>
      </c>
      <c r="V84" s="337">
        <f>IF(V$8=0,0,V$8/TEL!V$5*1000)</f>
        <v>1.010625702825567</v>
      </c>
      <c r="W84" s="337">
        <f>IF(W$8=0,0,W$8/TEL!W$5*1000)</f>
        <v>0.89072833781090477</v>
      </c>
      <c r="DA84" s="174"/>
    </row>
    <row r="85" spans="1:105" ht="12" customHeight="1" x14ac:dyDescent="0.25">
      <c r="A85" s="202" t="s">
        <v>95</v>
      </c>
      <c r="B85" s="337">
        <f>IF(B$9=0,0,B$9/TEL!B$5*1000)</f>
        <v>3.2614997268748898</v>
      </c>
      <c r="C85" s="337">
        <f>IF(C$9=0,0,C$9/TEL!C$5*1000)</f>
        <v>3.2794964936839142</v>
      </c>
      <c r="D85" s="337">
        <f>IF(D$9=0,0,D$9/TEL!D$5*1000)</f>
        <v>3.665975102191835</v>
      </c>
      <c r="E85" s="337">
        <f>IF(E$9=0,0,E$9/TEL!E$5*1000)</f>
        <v>3.6683911470866546</v>
      </c>
      <c r="F85" s="337">
        <f>IF(F$9=0,0,F$9/TEL!F$5*1000)</f>
        <v>3.8001040610826662</v>
      </c>
      <c r="G85" s="337">
        <f>IF(G$9=0,0,G$9/TEL!G$5*1000)</f>
        <v>3.490076652049773</v>
      </c>
      <c r="H85" s="337">
        <f>IF(H$9=0,0,H$9/TEL!H$5*1000)</f>
        <v>3.2748506850192403</v>
      </c>
      <c r="I85" s="337">
        <f>IF(I$9=0,0,I$9/TEL!I$5*1000)</f>
        <v>2.2847220566963187</v>
      </c>
      <c r="J85" s="337">
        <f>IF(J$9=0,0,J$9/TEL!J$5*1000)</f>
        <v>1.8521229313611791</v>
      </c>
      <c r="K85" s="337">
        <f>IF(K$9=0,0,K$9/TEL!K$5*1000)</f>
        <v>2.4100284984305036</v>
      </c>
      <c r="L85" s="337">
        <f>IF(L$9=0,0,L$9/TEL!L$5*1000)</f>
        <v>2.115400883069225</v>
      </c>
      <c r="M85" s="337">
        <f>IF(M$9=0,0,M$9/TEL!M$5*1000)</f>
        <v>1.8021987269449664</v>
      </c>
      <c r="N85" s="337">
        <f>IF(N$9=0,0,N$9/TEL!N$5*1000)</f>
        <v>2.2221718314226124</v>
      </c>
      <c r="O85" s="337">
        <f>IF(O$9=0,0,O$9/TEL!O$5*1000)</f>
        <v>1.9765107419313912</v>
      </c>
      <c r="P85" s="337">
        <f>IF(P$9=0,0,P$9/TEL!P$5*1000)</f>
        <v>1.567023310576533</v>
      </c>
      <c r="Q85" s="337">
        <f>IF(Q$9=0,0,Q$9/TEL!Q$5*1000)</f>
        <v>1.7582565540362811</v>
      </c>
      <c r="R85" s="337">
        <f>IF(R$9=0,0,R$9/TEL!R$5*1000)</f>
        <v>1.8874306890024053</v>
      </c>
      <c r="S85" s="337">
        <f>IF(S$9=0,0,S$9/TEL!S$5*1000)</f>
        <v>1.7860298171178264</v>
      </c>
      <c r="T85" s="337">
        <f>IF(T$9=0,0,T$9/TEL!T$5*1000)</f>
        <v>1.9305658496973761</v>
      </c>
      <c r="U85" s="337">
        <f>IF(U$9=0,0,U$9/TEL!U$5*1000)</f>
        <v>1.9026467830226597</v>
      </c>
      <c r="V85" s="337">
        <f>IF(V$9=0,0,V$9/TEL!V$5*1000)</f>
        <v>1.9773111577021967</v>
      </c>
      <c r="W85" s="337">
        <f>IF(W$9=0,0,W$9/TEL!W$5*1000)</f>
        <v>1.7427293565865529</v>
      </c>
      <c r="DA85" s="174"/>
    </row>
    <row r="86" spans="1:105" ht="12" customHeight="1" x14ac:dyDescent="0.25">
      <c r="A86" s="56" t="s">
        <v>96</v>
      </c>
      <c r="B86" s="338">
        <f>IF(B$10=0,0,B$10/TEL!B$5*1000)</f>
        <v>8.08699457361584</v>
      </c>
      <c r="C86" s="338">
        <f>IF(C$10=0,0,C$10/TEL!C$5*1000)</f>
        <v>7.9275850664870058</v>
      </c>
      <c r="D86" s="338">
        <f>IF(D$10=0,0,D$10/TEL!D$5*1000)</f>
        <v>7.9674439816067659</v>
      </c>
      <c r="E86" s="338">
        <f>IF(E$10=0,0,E$10/TEL!E$5*1000)</f>
        <v>8.5717676477935036</v>
      </c>
      <c r="F86" s="338">
        <f>IF(F$10=0,0,F$10/TEL!F$5*1000)</f>
        <v>8.1547510703954131</v>
      </c>
      <c r="G86" s="338">
        <f>IF(G$10=0,0,G$10/TEL!G$5*1000)</f>
        <v>7.195952343369699</v>
      </c>
      <c r="H86" s="338">
        <f>IF(H$10=0,0,H$10/TEL!H$5*1000)</f>
        <v>6.5670819232737481</v>
      </c>
      <c r="I86" s="338">
        <f>IF(I$10=0,0,I$10/TEL!I$5*1000)</f>
        <v>6.328828788697356</v>
      </c>
      <c r="J86" s="338">
        <f>IF(J$10=0,0,J$10/TEL!J$5*1000)</f>
        <v>6.284501147259058</v>
      </c>
      <c r="K86" s="338">
        <f>IF(K$10=0,0,K$10/TEL!K$5*1000)</f>
        <v>5.7839395785670202</v>
      </c>
      <c r="L86" s="338">
        <f>IF(L$10=0,0,L$10/TEL!L$5*1000)</f>
        <v>5.4877885423881034</v>
      </c>
      <c r="M86" s="338">
        <f>IF(M$10=0,0,M$10/TEL!M$5*1000)</f>
        <v>4.8901216615865399</v>
      </c>
      <c r="N86" s="338">
        <f>IF(N$10=0,0,N$10/TEL!N$5*1000)</f>
        <v>4.488169411161449</v>
      </c>
      <c r="O86" s="338">
        <f>IF(O$10=0,0,O$10/TEL!O$5*1000)</f>
        <v>4.5769130705862695</v>
      </c>
      <c r="P86" s="338">
        <f>IF(P$10=0,0,P$10/TEL!P$5*1000)</f>
        <v>4.9120602269025513</v>
      </c>
      <c r="Q86" s="338">
        <f>IF(Q$10=0,0,Q$10/TEL!Q$5*1000)</f>
        <v>4.4349040594895941</v>
      </c>
      <c r="R86" s="338">
        <f>IF(R$10=0,0,R$10/TEL!R$5*1000)</f>
        <v>3.9290034313572195</v>
      </c>
      <c r="S86" s="338">
        <f>IF(S$10=0,0,S$10/TEL!S$5*1000)</f>
        <v>3.7713438703039395</v>
      </c>
      <c r="T86" s="338">
        <f>IF(T$10=0,0,T$10/TEL!T$5*1000)</f>
        <v>3.7330198640982588</v>
      </c>
      <c r="U86" s="338">
        <f>IF(U$10=0,0,U$10/TEL!U$5*1000)</f>
        <v>3.6416716543026921</v>
      </c>
      <c r="V86" s="338">
        <f>IF(V$10=0,0,V$10/TEL!V$5*1000)</f>
        <v>3.8108012837758158</v>
      </c>
      <c r="W86" s="338">
        <f>IF(W$10=0,0,W$10/TEL!W$5*1000)</f>
        <v>3.7686785221007493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4.4899575404913126</v>
      </c>
      <c r="C87" s="351">
        <f>IF(C$16=0,0,C$16/TEL!C$5*1000)</f>
        <v>4.3803278517931847</v>
      </c>
      <c r="D87" s="351">
        <f>IF(D$16=0,0,D$16/TEL!D$5*1000)</f>
        <v>4.309129581259989</v>
      </c>
      <c r="E87" s="351">
        <f>IF(E$16=0,0,E$16/TEL!E$5*1000)</f>
        <v>4.6352425682259142</v>
      </c>
      <c r="F87" s="351">
        <f>IF(F$16=0,0,F$16/TEL!F$5*1000)</f>
        <v>4.3475689003907485</v>
      </c>
      <c r="G87" s="351">
        <f>IF(G$16=0,0,G$16/TEL!G$5*1000)</f>
        <v>3.5549268173269803</v>
      </c>
      <c r="H87" s="351">
        <f>IF(H$16=0,0,H$16/TEL!H$5*1000)</f>
        <v>3.2732372999213282</v>
      </c>
      <c r="I87" s="351">
        <f>IF(I$16=0,0,I$16/TEL!I$5*1000)</f>
        <v>3.6453080610349993</v>
      </c>
      <c r="J87" s="351">
        <f>IF(J$16=0,0,J$16/TEL!J$5*1000)</f>
        <v>3.6900327188490754</v>
      </c>
      <c r="K87" s="351">
        <f>IF(K$16=0,0,K$16/TEL!K$5*1000)</f>
        <v>3.1399660762554071</v>
      </c>
      <c r="L87" s="351">
        <f>IF(L$16=0,0,L$16/TEL!L$5*1000)</f>
        <v>3.1116393703905754</v>
      </c>
      <c r="M87" s="351">
        <f>IF(M$16=0,0,M$16/TEL!M$5*1000)</f>
        <v>2.8719046423107062</v>
      </c>
      <c r="N87" s="351">
        <f>IF(N$16=0,0,N$16/TEL!N$5*1000)</f>
        <v>2.5482700428700555</v>
      </c>
      <c r="O87" s="351">
        <f>IF(O$16=0,0,O$16/TEL!O$5*1000)</f>
        <v>2.6587998914207245</v>
      </c>
      <c r="P87" s="351">
        <f>IF(P$16=0,0,P$16/TEL!P$5*1000)</f>
        <v>2.7678661017221966</v>
      </c>
      <c r="Q87" s="351">
        <f>IF(Q$16=0,0,Q$16/TEL!Q$5*1000)</f>
        <v>2.5813828045162968</v>
      </c>
      <c r="R87" s="351">
        <f>IF(R$16=0,0,R$16/TEL!R$5*1000)</f>
        <v>2.4359030034216587</v>
      </c>
      <c r="S87" s="351">
        <f>IF(S$16=0,0,S$16/TEL!S$5*1000)</f>
        <v>2.5379396377937273</v>
      </c>
      <c r="T87" s="351">
        <f>IF(T$16=0,0,T$16/TEL!T$5*1000)</f>
        <v>2.3974684609833048</v>
      </c>
      <c r="U87" s="351">
        <f>IF(U$16=0,0,U$16/TEL!U$5*1000)</f>
        <v>2.4028417643108999</v>
      </c>
      <c r="V87" s="351">
        <f>IF(V$16=0,0,V$16/TEL!V$5*1000)</f>
        <v>2.5454742137825992</v>
      </c>
      <c r="W87" s="351">
        <f>IF(W$16=0,0,W$16/TEL!W$5*1000)</f>
        <v>2.5637207375969804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38.164639094176167</v>
      </c>
      <c r="C88" s="351">
        <f>IF(C$27=0,0,C$27/TEL!C$5*1000)</f>
        <v>37.232786740242069</v>
      </c>
      <c r="D88" s="351">
        <f>IF(D$27=0,0,D$27/TEL!D$5*1000)</f>
        <v>36.62760144070991</v>
      </c>
      <c r="E88" s="351">
        <f>IF(E$27=0,0,E$27/TEL!E$5*1000)</f>
        <v>39.39956182992028</v>
      </c>
      <c r="F88" s="351">
        <f>IF(F$27=0,0,F$27/TEL!F$5*1000)</f>
        <v>36.954335653321372</v>
      </c>
      <c r="G88" s="351">
        <f>IF(G$27=0,0,G$27/TEL!G$5*1000)</f>
        <v>30.216877947279318</v>
      </c>
      <c r="H88" s="351">
        <f>IF(H$27=0,0,H$27/TEL!H$5*1000)</f>
        <v>27.822517049331296</v>
      </c>
      <c r="I88" s="351">
        <f>IF(I$27=0,0,I$27/TEL!I$5*1000)</f>
        <v>30.985118518797485</v>
      </c>
      <c r="J88" s="351">
        <f>IF(J$27=0,0,J$27/TEL!J$5*1000)</f>
        <v>31.36527811021713</v>
      </c>
      <c r="K88" s="351">
        <f>IF(K$27=0,0,K$27/TEL!K$5*1000)</f>
        <v>26.68971164817097</v>
      </c>
      <c r="L88" s="351">
        <f>IF(L$27=0,0,L$27/TEL!L$5*1000)</f>
        <v>26.448934648319906</v>
      </c>
      <c r="M88" s="351">
        <f>IF(M$27=0,0,M$27/TEL!M$5*1000)</f>
        <v>24.411189459640987</v>
      </c>
      <c r="N88" s="351">
        <f>IF(N$27=0,0,N$27/TEL!N$5*1000)</f>
        <v>21.66029536439547</v>
      </c>
      <c r="O88" s="351">
        <f>IF(O$27=0,0,O$27/TEL!O$5*1000)</f>
        <v>22.599799077076167</v>
      </c>
      <c r="P88" s="351">
        <f>IF(P$27=0,0,P$27/TEL!P$5*1000)</f>
        <v>23.526861864638658</v>
      </c>
      <c r="Q88" s="351">
        <f>IF(Q$27=0,0,Q$27/TEL!Q$5*1000)</f>
        <v>21.941753838388529</v>
      </c>
      <c r="R88" s="351">
        <f>IF(R$27=0,0,R$27/TEL!R$5*1000)</f>
        <v>20.705175529084094</v>
      </c>
      <c r="S88" s="351">
        <f>IF(S$27=0,0,S$27/TEL!S$5*1000)</f>
        <v>21.572486921246689</v>
      </c>
      <c r="T88" s="351">
        <f>IF(T$27=0,0,T$27/TEL!T$5*1000)</f>
        <v>20.378481918358094</v>
      </c>
      <c r="U88" s="351">
        <f>IF(U$27=0,0,U$27/TEL!U$5*1000)</f>
        <v>20.424154996642649</v>
      </c>
      <c r="V88" s="351">
        <f>IF(V$27=0,0,V$27/TEL!V$5*1000)</f>
        <v>21.636530817152092</v>
      </c>
      <c r="W88" s="351">
        <f>IF(W$27=0,0,W$27/TEL!W$5*1000)</f>
        <v>21.79162626957433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10.291843582582986</v>
      </c>
      <c r="C89" s="351">
        <f>IF(C$38=0,0,C$38/TEL!C$5*1000)</f>
        <v>10.348633380069241</v>
      </c>
      <c r="D89" s="351">
        <f>IF(D$38=0,0,D$38/TEL!D$5*1000)</f>
        <v>11.568188100249792</v>
      </c>
      <c r="E89" s="351">
        <f>IF(E$38=0,0,E$38/TEL!E$5*1000)</f>
        <v>11.575812064140111</v>
      </c>
      <c r="F89" s="351">
        <f>IF(F$38=0,0,F$38/TEL!F$5*1000)</f>
        <v>11.991439481638638</v>
      </c>
      <c r="G89" s="351">
        <f>IF(G$38=0,0,G$38/TEL!G$5*1000)</f>
        <v>11.013130768690388</v>
      </c>
      <c r="H89" s="351">
        <f>IF(H$38=0,0,H$38/TEL!H$5*1000)</f>
        <v>10.333973272727382</v>
      </c>
      <c r="I89" s="351">
        <f>IF(I$38=0,0,I$38/TEL!I$5*1000)</f>
        <v>7.209567378908381</v>
      </c>
      <c r="J89" s="351">
        <f>IF(J$38=0,0,J$38/TEL!J$5*1000)</f>
        <v>5.8444768056286085</v>
      </c>
      <c r="K89" s="351">
        <f>IF(K$38=0,0,K$38/TEL!K$5*1000)</f>
        <v>7.6049788172695836</v>
      </c>
      <c r="L89" s="351">
        <f>IF(L$38=0,0,L$38/TEL!L$5*1000)</f>
        <v>6.6752650087962211</v>
      </c>
      <c r="M89" s="351">
        <f>IF(M$38=0,0,M$38/TEL!M$5*1000)</f>
        <v>5.686938205026336</v>
      </c>
      <c r="N89" s="351">
        <f>IF(N$38=0,0,N$38/TEL!N$5*1000)</f>
        <v>7.0121866680446869</v>
      </c>
      <c r="O89" s="351">
        <f>IF(O$38=0,0,O$38/TEL!O$5*1000)</f>
        <v>6.2369894523168341</v>
      </c>
      <c r="P89" s="351">
        <f>IF(P$38=0,0,P$38/TEL!P$5*1000)</f>
        <v>4.9448291133748361</v>
      </c>
      <c r="Q89" s="351">
        <f>IF(Q$38=0,0,Q$38/TEL!Q$5*1000)</f>
        <v>5.5482762371811543</v>
      </c>
      <c r="R89" s="351">
        <f>IF(R$38=0,0,R$38/TEL!R$5*1000)</f>
        <v>5.9558923964075881</v>
      </c>
      <c r="S89" s="351">
        <f>IF(S$38=0,0,S$38/TEL!S$5*1000)</f>
        <v>5.6359163117940314</v>
      </c>
      <c r="T89" s="351">
        <f>IF(T$38=0,0,T$38/TEL!T$5*1000)</f>
        <v>6.0920077923783849</v>
      </c>
      <c r="U89" s="351">
        <f>IF(U$38=0,0,U$38/TEL!U$5*1000)</f>
        <v>6.0039076264270586</v>
      </c>
      <c r="V89" s="351">
        <f>IF(V$38=0,0,V$38/TEL!V$5*1000)</f>
        <v>6.2395152087491539</v>
      </c>
      <c r="W89" s="351">
        <f>IF(W$38=0,0,W$38/TEL!W$5*1000)</f>
        <v>5.4992793030064577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28.345366500413039</v>
      </c>
      <c r="C90" s="351">
        <f>IF(C$39=0,0,C$39/TEL!C$5*1000)</f>
        <v>28.143361220518806</v>
      </c>
      <c r="D90" s="351">
        <f>IF(D$39=0,0,D$39/TEL!D$5*1000)</f>
        <v>29.874560697312482</v>
      </c>
      <c r="E90" s="351">
        <f>IF(E$39=0,0,E$39/TEL!E$5*1000)</f>
        <v>30.754025576916401</v>
      </c>
      <c r="F90" s="351">
        <f>IF(F$39=0,0,F$39/TEL!F$5*1000)</f>
        <v>30.652402175552421</v>
      </c>
      <c r="G90" s="351">
        <f>IF(G$39=0,0,G$39/TEL!G$5*1000)</f>
        <v>26.989448106834313</v>
      </c>
      <c r="H90" s="351">
        <f>IF(H$39=0,0,H$39/TEL!H$5*1000)</f>
        <v>25.167798618724429</v>
      </c>
      <c r="I90" s="351">
        <f>IF(I$39=0,0,I$39/TEL!I$5*1000)</f>
        <v>20.889698759143048</v>
      </c>
      <c r="J90" s="351">
        <f>IF(J$39=0,0,J$39/TEL!J$5*1000)</f>
        <v>18.72630449229024</v>
      </c>
      <c r="K90" s="351">
        <f>IF(K$39=0,0,K$39/TEL!K$5*1000)</f>
        <v>20.119212640749812</v>
      </c>
      <c r="L90" s="351">
        <f>IF(L$39=0,0,L$39/TEL!L$5*1000)</f>
        <v>18.557788793019355</v>
      </c>
      <c r="M90" s="351">
        <f>IF(M$39=0,0,M$39/TEL!M$5*1000)</f>
        <v>16.289711694545183</v>
      </c>
      <c r="N90" s="351">
        <f>IF(N$39=0,0,N$39/TEL!N$5*1000)</f>
        <v>17.546519941336939</v>
      </c>
      <c r="O90" s="351">
        <f>IF(O$39=0,0,O$39/TEL!O$5*1000)</f>
        <v>16.630085157054481</v>
      </c>
      <c r="P90" s="351">
        <f>IF(P$39=0,0,P$39/TEL!P$5*1000)</f>
        <v>14.922196759961002</v>
      </c>
      <c r="Q90" s="351">
        <f>IF(Q$39=0,0,Q$39/TEL!Q$5*1000)</f>
        <v>15.296103946033199</v>
      </c>
      <c r="R90" s="351">
        <f>IF(R$39=0,0,R$39/TEL!R$5*1000)</f>
        <v>15.512004040031011</v>
      </c>
      <c r="S90" s="351">
        <f>IF(S$39=0,0,S$39/TEL!S$5*1000)</f>
        <v>15.152240801666444</v>
      </c>
      <c r="T90" s="351">
        <f>IF(T$39=0,0,T$39/TEL!T$5*1000)</f>
        <v>15.261513508788891</v>
      </c>
      <c r="U90" s="351">
        <f>IF(U$39=0,0,U$39/TEL!U$5*1000)</f>
        <v>15.057698138284701</v>
      </c>
      <c r="V90" s="351">
        <f>IF(V$39=0,0,V$39/TEL!V$5*1000)</f>
        <v>15.743823718592029</v>
      </c>
      <c r="W90" s="351">
        <f>IF(W$39=0,0,W$39/TEL!W$5*1000)</f>
        <v>14.692138033214231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3.7766741424797874</v>
      </c>
      <c r="C91" s="339">
        <f>IF(C$59=0,0,C$59/TEL!C$5*1000)</f>
        <v>3.7975136119103148</v>
      </c>
      <c r="D91" s="339">
        <f>IF(D$59=0,0,D$59/TEL!D$5*1000)</f>
        <v>4.2450389498234955</v>
      </c>
      <c r="E91" s="339">
        <f>IF(E$59=0,0,E$59/TEL!E$5*1000)</f>
        <v>4.2478366242203816</v>
      </c>
      <c r="F91" s="339">
        <f>IF(F$59=0,0,F$59/TEL!F$5*1000)</f>
        <v>4.4003544222200279</v>
      </c>
      <c r="G91" s="339">
        <f>IF(G$59=0,0,G$59/TEL!G$5*1000)</f>
        <v>4.0413562320602994</v>
      </c>
      <c r="H91" s="339">
        <f>IF(H$59=0,0,H$59/TEL!H$5*1000)</f>
        <v>3.7921339685179802</v>
      </c>
      <c r="I91" s="339">
        <f>IF(I$59=0,0,I$59/TEL!I$5*1000)</f>
        <v>2.6456082897011437</v>
      </c>
      <c r="J91" s="339">
        <f>IF(J$59=0,0,J$59/TEL!J$5*1000)</f>
        <v>2.1446774089624054</v>
      </c>
      <c r="K91" s="339">
        <f>IF(K$59=0,0,K$59/TEL!K$5*1000)</f>
        <v>2.7907076728113478</v>
      </c>
      <c r="L91" s="339">
        <f>IF(L$59=0,0,L$59/TEL!L$5*1000)</f>
        <v>2.4495417706876639</v>
      </c>
      <c r="M91" s="339">
        <f>IF(M$59=0,0,M$59/TEL!M$5*1000)</f>
        <v>2.0868673621459206</v>
      </c>
      <c r="N91" s="339">
        <f>IF(N$59=0,0,N$59/TEL!N$5*1000)</f>
        <v>2.5731778625418436</v>
      </c>
      <c r="O91" s="339">
        <f>IF(O$59=0,0,O$59/TEL!O$5*1000)</f>
        <v>2.2887130573327714</v>
      </c>
      <c r="P91" s="339">
        <f>IF(P$59=0,0,P$59/TEL!P$5*1000)</f>
        <v>1.814544508145066</v>
      </c>
      <c r="Q91" s="339">
        <f>IF(Q$59=0,0,Q$59/TEL!Q$5*1000)</f>
        <v>2.0359842463752442</v>
      </c>
      <c r="R91" s="339">
        <f>IF(R$59=0,0,R$59/TEL!R$5*1000)</f>
        <v>2.1855622492135898</v>
      </c>
      <c r="S91" s="339">
        <f>IF(S$59=0,0,S$59/TEL!S$5*1000)</f>
        <v>2.0681444712153865</v>
      </c>
      <c r="T91" s="339">
        <f>IF(T$59=0,0,T$59/TEL!T$5*1000)</f>
        <v>2.2355108801106098</v>
      </c>
      <c r="U91" s="339">
        <f>IF(U$59=0,0,U$59/TEL!U$5*1000)</f>
        <v>2.2031818210818046</v>
      </c>
      <c r="V91" s="339">
        <f>IF(V$59=0,0,V$59/TEL!V$5*1000)</f>
        <v>2.2896399038138298</v>
      </c>
      <c r="W91" s="339">
        <f>IF(W$59=0,0,W$59/TEL!W$5*1000)</f>
        <v>2.0180044303322249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FI: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24.352083499943689</v>
      </c>
      <c r="C5" s="225">
        <v>23.240675516915491</v>
      </c>
      <c r="D5" s="225">
        <v>21.624262086649249</v>
      </c>
      <c r="E5" s="225">
        <v>20.891504543071171</v>
      </c>
      <c r="F5" s="225">
        <v>19.166417445539508</v>
      </c>
      <c r="G5" s="225">
        <v>16.96671667411616</v>
      </c>
      <c r="H5" s="225">
        <v>16.263570379103321</v>
      </c>
      <c r="I5" s="225">
        <v>19.568160593543531</v>
      </c>
      <c r="J5" s="225">
        <v>20.529066170243741</v>
      </c>
      <c r="K5" s="225">
        <v>17.150860636485739</v>
      </c>
      <c r="L5" s="225">
        <v>13.79949344751298</v>
      </c>
      <c r="M5" s="225">
        <v>14.875473078553121</v>
      </c>
      <c r="N5" s="225">
        <v>18.088332010525111</v>
      </c>
      <c r="O5" s="225">
        <v>15.677014886852939</v>
      </c>
      <c r="P5" s="225">
        <v>13.998842501413311</v>
      </c>
      <c r="Q5" s="225">
        <v>12.6580435533646</v>
      </c>
      <c r="R5" s="225">
        <v>11.48097897555073</v>
      </c>
      <c r="S5" s="225">
        <v>10.62295005830426</v>
      </c>
      <c r="T5" s="225">
        <v>10.30081734062853</v>
      </c>
      <c r="U5" s="225">
        <v>8.9271493476585899</v>
      </c>
      <c r="V5" s="225">
        <v>9.3914289836862892</v>
      </c>
      <c r="W5" s="225">
        <v>10.76745961664693</v>
      </c>
      <c r="DA5" s="89" t="s">
        <v>2761</v>
      </c>
    </row>
    <row r="6" spans="1:105" ht="12" customHeight="1" x14ac:dyDescent="0.25">
      <c r="A6" s="55" t="s">
        <v>92</v>
      </c>
      <c r="B6" s="261">
        <v>0.6860739983000349</v>
      </c>
      <c r="C6" s="261">
        <v>0.665831198819956</v>
      </c>
      <c r="D6" s="261">
        <v>0.66459676901948428</v>
      </c>
      <c r="E6" s="261">
        <v>0.61624967929201746</v>
      </c>
      <c r="F6" s="261">
        <v>0.5948744145972048</v>
      </c>
      <c r="G6" s="261">
        <v>0.5582378701797911</v>
      </c>
      <c r="H6" s="261">
        <v>0.53926646180955806</v>
      </c>
      <c r="I6" s="261">
        <v>0.49574033394079459</v>
      </c>
      <c r="J6" s="261">
        <v>0.44898794878452702</v>
      </c>
      <c r="K6" s="261">
        <v>0.48165616881439749</v>
      </c>
      <c r="L6" s="261">
        <v>0.36389255849616542</v>
      </c>
      <c r="M6" s="261">
        <v>0.37277753995775059</v>
      </c>
      <c r="N6" s="261">
        <v>0.54764812182267975</v>
      </c>
      <c r="O6" s="261">
        <v>0.43518249360988509</v>
      </c>
      <c r="P6" s="261">
        <v>0.3271675958736549</v>
      </c>
      <c r="Q6" s="261">
        <v>0.33314127415289269</v>
      </c>
      <c r="R6" s="261">
        <v>0.32787433423630741</v>
      </c>
      <c r="S6" s="261">
        <v>0.28779287070241077</v>
      </c>
      <c r="T6" s="261">
        <v>0.29884488450160518</v>
      </c>
      <c r="U6" s="261">
        <v>0.25627249139943792</v>
      </c>
      <c r="V6" s="261">
        <v>0.26693995607400539</v>
      </c>
      <c r="W6" s="261">
        <v>0.28428928470620229</v>
      </c>
      <c r="DA6" s="67" t="s">
        <v>2762</v>
      </c>
    </row>
    <row r="7" spans="1:105" ht="12" customHeight="1" x14ac:dyDescent="0.25">
      <c r="A7" s="202" t="s">
        <v>93</v>
      </c>
      <c r="B7" s="226">
        <v>0.14460425954168471</v>
      </c>
      <c r="C7" s="226">
        <v>0.140337671626794</v>
      </c>
      <c r="D7" s="226">
        <v>0.1400774900608176</v>
      </c>
      <c r="E7" s="226">
        <v>0.1298873427467398</v>
      </c>
      <c r="F7" s="226">
        <v>0.12538206440743579</v>
      </c>
      <c r="G7" s="226">
        <v>0.11766015628852559</v>
      </c>
      <c r="H7" s="226">
        <v>0.11366154029865</v>
      </c>
      <c r="I7" s="226">
        <v>0.104487510227878</v>
      </c>
      <c r="J7" s="226">
        <v>9.4633479825791345E-2</v>
      </c>
      <c r="K7" s="226">
        <v>0.101518981651643</v>
      </c>
      <c r="L7" s="226">
        <v>7.6697869478293684E-2</v>
      </c>
      <c r="M7" s="226">
        <v>7.857056275697448E-2</v>
      </c>
      <c r="N7" s="226">
        <v>0.1154281481907006</v>
      </c>
      <c r="O7" s="226">
        <v>9.1723695126019064E-2</v>
      </c>
      <c r="P7" s="226">
        <v>6.8957325397213776E-2</v>
      </c>
      <c r="Q7" s="226">
        <v>7.0216401424653685E-2</v>
      </c>
      <c r="R7" s="226">
        <v>6.9106285098170642E-2</v>
      </c>
      <c r="S7" s="226">
        <v>6.0658289153086797E-2</v>
      </c>
      <c r="T7" s="226">
        <v>6.2987729236571893E-2</v>
      </c>
      <c r="U7" s="226">
        <v>5.4014718458273582E-2</v>
      </c>
      <c r="V7" s="226">
        <v>5.6263106874501451E-2</v>
      </c>
      <c r="W7" s="226">
        <v>5.9919836070798739E-2</v>
      </c>
      <c r="DA7" s="174" t="s">
        <v>2763</v>
      </c>
    </row>
    <row r="8" spans="1:105" ht="12" customHeight="1" x14ac:dyDescent="0.25">
      <c r="A8" s="202" t="s">
        <v>94</v>
      </c>
      <c r="B8" s="226">
        <v>0.56033072805424544</v>
      </c>
      <c r="C8" s="226">
        <v>0.54379801788211557</v>
      </c>
      <c r="D8" s="226">
        <v>0.54278983370585465</v>
      </c>
      <c r="E8" s="226">
        <v>0.50330377235763224</v>
      </c>
      <c r="F8" s="226">
        <v>0.48584615458101671</v>
      </c>
      <c r="G8" s="226">
        <v>0.45592433615083661</v>
      </c>
      <c r="H8" s="226">
        <v>0.44042999721560971</v>
      </c>
      <c r="I8" s="226">
        <v>0.40488131445177072</v>
      </c>
      <c r="J8" s="226">
        <v>0.36669768108598999</v>
      </c>
      <c r="K8" s="226">
        <v>0.39337848746974752</v>
      </c>
      <c r="L8" s="226">
        <v>0.29719852776946148</v>
      </c>
      <c r="M8" s="226">
        <v>0.30445507464844879</v>
      </c>
      <c r="N8" s="226">
        <v>0.44727547112817978</v>
      </c>
      <c r="O8" s="226">
        <v>0.35542248224695089</v>
      </c>
      <c r="P8" s="226">
        <v>0.26720449637485238</v>
      </c>
      <c r="Q8" s="226">
        <v>0.27208332213950898</v>
      </c>
      <c r="R8" s="226">
        <v>0.26778170411377</v>
      </c>
      <c r="S8" s="226">
        <v>0.23504634947407091</v>
      </c>
      <c r="T8" s="226">
        <v>0.24407275617934279</v>
      </c>
      <c r="U8" s="226">
        <v>0.20930300819143441</v>
      </c>
      <c r="V8" s="226">
        <v>0.2180153457270414</v>
      </c>
      <c r="W8" s="226">
        <v>0.23218489881871809</v>
      </c>
      <c r="DA8" s="174" t="s">
        <v>2764</v>
      </c>
    </row>
    <row r="9" spans="1:105" ht="12" customHeight="1" x14ac:dyDescent="0.25">
      <c r="A9" s="202" t="s">
        <v>95</v>
      </c>
      <c r="B9" s="226">
        <v>0.78809132423047934</v>
      </c>
      <c r="C9" s="226">
        <v>0.76483847586730513</v>
      </c>
      <c r="D9" s="226">
        <v>0.76342048973383581</v>
      </c>
      <c r="E9" s="226">
        <v>0.70788432007805691</v>
      </c>
      <c r="F9" s="226">
        <v>0.68333061202199874</v>
      </c>
      <c r="G9" s="226">
        <v>0.64124631371497887</v>
      </c>
      <c r="H9" s="226">
        <v>0.6194539088401978</v>
      </c>
      <c r="I9" s="226">
        <v>0.56945556487771787</v>
      </c>
      <c r="J9" s="226">
        <v>0.51575122799855921</v>
      </c>
      <c r="K9" s="226">
        <v>0.55327712294194176</v>
      </c>
      <c r="L9" s="226">
        <v>0.41800238605959361</v>
      </c>
      <c r="M9" s="226">
        <v>0.42820853994849478</v>
      </c>
      <c r="N9" s="226">
        <v>0.62908189875871667</v>
      </c>
      <c r="O9" s="226">
        <v>0.49989293942160301</v>
      </c>
      <c r="P9" s="226">
        <v>0.37581652200235832</v>
      </c>
      <c r="Q9" s="226">
        <v>0.38267846989322207</v>
      </c>
      <c r="R9" s="226">
        <v>0.37662835042536708</v>
      </c>
      <c r="S9" s="226">
        <v>0.33058688295714489</v>
      </c>
      <c r="T9" s="226">
        <v>0.34328230096162021</v>
      </c>
      <c r="U9" s="226">
        <v>0.29437950951539038</v>
      </c>
      <c r="V9" s="226">
        <v>0.30663319699282388</v>
      </c>
      <c r="W9" s="226">
        <v>0.32656232331175827</v>
      </c>
      <c r="DA9" s="174" t="s">
        <v>2765</v>
      </c>
    </row>
    <row r="10" spans="1:105" ht="12" customHeight="1" x14ac:dyDescent="0.25">
      <c r="A10" s="56" t="s">
        <v>96</v>
      </c>
      <c r="B10" s="262">
        <v>2.767937536348227</v>
      </c>
      <c r="C10" s="262">
        <v>2.6254781638942082</v>
      </c>
      <c r="D10" s="262">
        <v>2.4417268037300981</v>
      </c>
      <c r="E10" s="262">
        <v>2.3785895417682301</v>
      </c>
      <c r="F10" s="262">
        <v>2.1663951948285551</v>
      </c>
      <c r="G10" s="262">
        <v>1.9547052460889469</v>
      </c>
      <c r="H10" s="262">
        <v>1.8689119614702481</v>
      </c>
      <c r="I10" s="262">
        <v>2.217369875594065</v>
      </c>
      <c r="J10" s="262">
        <v>2.4259797213565091</v>
      </c>
      <c r="K10" s="262">
        <v>1.935170388639325</v>
      </c>
      <c r="L10" s="262">
        <v>1.539197145216566</v>
      </c>
      <c r="M10" s="262">
        <v>1.6543449483253041</v>
      </c>
      <c r="N10" s="262">
        <v>1.9360590204223971</v>
      </c>
      <c r="O10" s="262">
        <v>1.6956831593661319</v>
      </c>
      <c r="P10" s="262">
        <v>1.648932286981877</v>
      </c>
      <c r="Q10" s="262">
        <v>1.394392775868742</v>
      </c>
      <c r="R10" s="262">
        <v>1.2057898851528579</v>
      </c>
      <c r="S10" s="262">
        <v>1.085873665162</v>
      </c>
      <c r="T10" s="262">
        <v>1.042256901300707</v>
      </c>
      <c r="U10" s="262">
        <v>0.89881294504131137</v>
      </c>
      <c r="V10" s="262">
        <v>0.94079840173179996</v>
      </c>
      <c r="W10" s="262">
        <v>1.0731225068587329</v>
      </c>
      <c r="DA10" s="68" t="s">
        <v>2766</v>
      </c>
    </row>
    <row r="11" spans="1:105" ht="12" customHeight="1" x14ac:dyDescent="0.25">
      <c r="A11" s="37" t="s">
        <v>160</v>
      </c>
      <c r="B11" s="228">
        <v>1.316483025574489</v>
      </c>
      <c r="C11" s="228">
        <v>1.28893845627988</v>
      </c>
      <c r="D11" s="228">
        <v>0.85776592735344792</v>
      </c>
      <c r="E11" s="228">
        <v>0.98387536101843087</v>
      </c>
      <c r="F11" s="228">
        <v>0.71944988723990622</v>
      </c>
      <c r="G11" s="228">
        <v>0.66818327863292082</v>
      </c>
      <c r="H11" s="228">
        <v>0.51623931350049546</v>
      </c>
      <c r="I11" s="228">
        <v>0.88102712422233487</v>
      </c>
      <c r="J11" s="228">
        <v>0.84764187876681996</v>
      </c>
      <c r="K11" s="228">
        <v>0.39495641331956138</v>
      </c>
      <c r="L11" s="228">
        <v>0.56837634965728856</v>
      </c>
      <c r="M11" s="228">
        <v>0.49024560150901758</v>
      </c>
      <c r="N11" s="228">
        <v>0.39961653172385853</v>
      </c>
      <c r="O11" s="228">
        <v>0.45116781579038401</v>
      </c>
      <c r="P11" s="228">
        <v>0.49245708224034768</v>
      </c>
      <c r="Q11" s="228">
        <v>0.3452317312293926</v>
      </c>
      <c r="R11" s="228">
        <v>0.1193554583114234</v>
      </c>
      <c r="S11" s="228">
        <v>0</v>
      </c>
      <c r="T11" s="228">
        <v>0.10395609652732481</v>
      </c>
      <c r="U11" s="228">
        <v>0</v>
      </c>
      <c r="V11" s="228">
        <v>0</v>
      </c>
      <c r="W11" s="228">
        <v>0.1221478766790605</v>
      </c>
      <c r="DA11" s="69" t="s">
        <v>2767</v>
      </c>
    </row>
    <row r="12" spans="1:105" ht="12" customHeight="1" x14ac:dyDescent="0.25">
      <c r="A12" s="37" t="s">
        <v>162</v>
      </c>
      <c r="B12" s="228">
        <v>0.5252344730207692</v>
      </c>
      <c r="C12" s="228">
        <v>0.40268926425707968</v>
      </c>
      <c r="D12" s="228">
        <v>0.47802126829370839</v>
      </c>
      <c r="E12" s="228">
        <v>0.5026109809071283</v>
      </c>
      <c r="F12" s="228">
        <v>0.44837270705194587</v>
      </c>
      <c r="G12" s="228">
        <v>0.36826616682498592</v>
      </c>
      <c r="H12" s="228">
        <v>0.38763868787870481</v>
      </c>
      <c r="I12" s="228">
        <v>0.77557492019889329</v>
      </c>
      <c r="J12" s="228">
        <v>1.200287007624087</v>
      </c>
      <c r="K12" s="228">
        <v>0.9125888459405328</v>
      </c>
      <c r="L12" s="228">
        <v>0.53055689839590503</v>
      </c>
      <c r="M12" s="228">
        <v>0.73230771218415081</v>
      </c>
      <c r="N12" s="228">
        <v>0.4966643481933532</v>
      </c>
      <c r="O12" s="228">
        <v>0.59437326126015577</v>
      </c>
      <c r="P12" s="228">
        <v>0.86505079609080782</v>
      </c>
      <c r="Q12" s="228">
        <v>0.62319877460651085</v>
      </c>
      <c r="R12" s="228">
        <v>0.45896815362055288</v>
      </c>
      <c r="S12" s="228">
        <v>0.52390009120109227</v>
      </c>
      <c r="T12" s="228">
        <v>0.29717357021051749</v>
      </c>
      <c r="U12" s="228">
        <v>0.33204325421666409</v>
      </c>
      <c r="V12" s="228">
        <v>0.3560443779822402</v>
      </c>
      <c r="W12" s="228">
        <v>0.44343841244793952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0.92622003775296846</v>
      </c>
      <c r="C15" s="228">
        <v>0.93385044335724798</v>
      </c>
      <c r="D15" s="228">
        <v>1.105939608082942</v>
      </c>
      <c r="E15" s="228">
        <v>0.89210319984267072</v>
      </c>
      <c r="F15" s="228">
        <v>0.9985726005367026</v>
      </c>
      <c r="G15" s="228">
        <v>0.91825580063104029</v>
      </c>
      <c r="H15" s="228">
        <v>0.96503396009104736</v>
      </c>
      <c r="I15" s="228">
        <v>0.56076783117283702</v>
      </c>
      <c r="J15" s="228">
        <v>0.37805083496560249</v>
      </c>
      <c r="K15" s="228">
        <v>0.62762512937923032</v>
      </c>
      <c r="L15" s="228">
        <v>0.44026389716337228</v>
      </c>
      <c r="M15" s="228">
        <v>0.43179163463213582</v>
      </c>
      <c r="N15" s="228">
        <v>1.0397781405051849</v>
      </c>
      <c r="O15" s="228">
        <v>0.6501420823155919</v>
      </c>
      <c r="P15" s="228">
        <v>0.29142440865072178</v>
      </c>
      <c r="Q15" s="228">
        <v>0.42596227003283849</v>
      </c>
      <c r="R15" s="228">
        <v>0.627466273220882</v>
      </c>
      <c r="S15" s="228">
        <v>0.56197357396090719</v>
      </c>
      <c r="T15" s="228">
        <v>0.64112723456286458</v>
      </c>
      <c r="U15" s="228">
        <v>0.56676969082464723</v>
      </c>
      <c r="V15" s="228">
        <v>0.58475402374955976</v>
      </c>
      <c r="W15" s="228">
        <v>0.50753621773173296</v>
      </c>
      <c r="DA15" s="69" t="s">
        <v>2771</v>
      </c>
    </row>
    <row r="16" spans="1:105" ht="12" customHeight="1" x14ac:dyDescent="0.25">
      <c r="A16" s="57" t="s">
        <v>2709</v>
      </c>
      <c r="B16" s="263">
        <v>1.1453182219308</v>
      </c>
      <c r="C16" s="263">
        <v>1.0797639538416079</v>
      </c>
      <c r="D16" s="263">
        <v>0.94392462660472976</v>
      </c>
      <c r="E16" s="263">
        <v>0.94496708579834243</v>
      </c>
      <c r="F16" s="263">
        <v>0.82862664081486059</v>
      </c>
      <c r="G16" s="263">
        <v>0.68750858772217494</v>
      </c>
      <c r="H16" s="263">
        <v>0.65371056424868723</v>
      </c>
      <c r="I16" s="263">
        <v>1.005311988871004</v>
      </c>
      <c r="J16" s="263">
        <v>1.1446582098998599</v>
      </c>
      <c r="K16" s="263">
        <v>0.81898522455441769</v>
      </c>
      <c r="L16" s="263">
        <v>0.69369618232503616</v>
      </c>
      <c r="M16" s="263">
        <v>0.77642000515086695</v>
      </c>
      <c r="N16" s="263">
        <v>0.82385488568229037</v>
      </c>
      <c r="O16" s="263">
        <v>0.76519621094119983</v>
      </c>
      <c r="P16" s="263">
        <v>0.75206891266378029</v>
      </c>
      <c r="Q16" s="263">
        <v>0.64102478252727169</v>
      </c>
      <c r="R16" s="263">
        <v>0.55378442840167486</v>
      </c>
      <c r="S16" s="263">
        <v>0.53829875545032169</v>
      </c>
      <c r="T16" s="263">
        <v>0.49886500283439872</v>
      </c>
      <c r="U16" s="263">
        <v>0.436838472064769</v>
      </c>
      <c r="V16" s="263">
        <v>0.46391485885300238</v>
      </c>
      <c r="W16" s="263">
        <v>0.5619937727065506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0.32935551150462627</v>
      </c>
      <c r="C19" s="231">
        <v>0.32935551149929437</v>
      </c>
      <c r="D19" s="231">
        <v>0.2345138250988032</v>
      </c>
      <c r="E19" s="231">
        <v>0.23451474515687301</v>
      </c>
      <c r="F19" s="231">
        <v>0.23459932839031589</v>
      </c>
      <c r="G19" s="231">
        <v>4.6957997298932991E-2</v>
      </c>
      <c r="H19" s="231">
        <v>9.4103145988794962E-2</v>
      </c>
      <c r="I19" s="231">
        <v>8.8962989590071748E-2</v>
      </c>
      <c r="J19" s="231">
        <v>4.3677581932167628E-2</v>
      </c>
      <c r="K19" s="231">
        <v>0</v>
      </c>
      <c r="L19" s="231">
        <v>4.3421002150924468E-2</v>
      </c>
      <c r="M19" s="231">
        <v>4.2484782702450867E-2</v>
      </c>
      <c r="N19" s="231">
        <v>4.139039039690514E-2</v>
      </c>
      <c r="O19" s="231">
        <v>4.2373918211016402E-2</v>
      </c>
      <c r="P19" s="231">
        <v>4.362069885866722E-2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0.37733131650908119</v>
      </c>
      <c r="C20" s="231">
        <v>0.37925420122436332</v>
      </c>
      <c r="D20" s="231">
        <v>0.28049473840157668</v>
      </c>
      <c r="E20" s="231">
        <v>0.31424157510387363</v>
      </c>
      <c r="F20" s="231">
        <v>0.2462999275711252</v>
      </c>
      <c r="G20" s="231">
        <v>0.29245659864223489</v>
      </c>
      <c r="H20" s="231">
        <v>0.21855511887015211</v>
      </c>
      <c r="I20" s="231">
        <v>0.22267930792702029</v>
      </c>
      <c r="J20" s="231">
        <v>0.18143695928493889</v>
      </c>
      <c r="K20" s="231">
        <v>0.1314972216202055</v>
      </c>
      <c r="L20" s="231">
        <v>0.15924070839095311</v>
      </c>
      <c r="M20" s="231">
        <v>0.1223826161518331</v>
      </c>
      <c r="N20" s="231">
        <v>0.1247958785802131</v>
      </c>
      <c r="O20" s="231">
        <v>0.12574786568351101</v>
      </c>
      <c r="P20" s="231">
        <v>0.12678127289208579</v>
      </c>
      <c r="Q20" s="231">
        <v>9.2909056721881308E-2</v>
      </c>
      <c r="R20" s="231">
        <v>2.9419917525309761E-2</v>
      </c>
      <c r="S20" s="231">
        <v>0</v>
      </c>
      <c r="T20" s="231">
        <v>2.5564416127261552E-2</v>
      </c>
      <c r="U20" s="231">
        <v>0</v>
      </c>
      <c r="V20" s="231">
        <v>0</v>
      </c>
      <c r="W20" s="231">
        <v>2.5049107196028129E-2</v>
      </c>
      <c r="DA20" s="73" t="s">
        <v>2776</v>
      </c>
    </row>
    <row r="21" spans="1:105" ht="12" customHeight="1" x14ac:dyDescent="0.25">
      <c r="A21" s="46" t="s">
        <v>70</v>
      </c>
      <c r="B21" s="231">
        <v>0.29478164865974382</v>
      </c>
      <c r="C21" s="231">
        <v>0.25793595979064921</v>
      </c>
      <c r="D21" s="231">
        <v>0.25712220041029799</v>
      </c>
      <c r="E21" s="231">
        <v>0.22039040289210779</v>
      </c>
      <c r="F21" s="231">
        <v>0.1837238370294986</v>
      </c>
      <c r="G21" s="231">
        <v>0.18387888004896069</v>
      </c>
      <c r="H21" s="231">
        <v>0.1842381269649544</v>
      </c>
      <c r="I21" s="231">
        <v>0.13934148320587531</v>
      </c>
      <c r="J21" s="231">
        <v>0.17034724188250699</v>
      </c>
      <c r="K21" s="231">
        <v>3.394097275649801E-2</v>
      </c>
      <c r="L21" s="231">
        <v>3.3869906382003427E-2</v>
      </c>
      <c r="M21" s="231">
        <v>3.3154194328548242E-2</v>
      </c>
      <c r="N21" s="231">
        <v>3.2342744398346043E-2</v>
      </c>
      <c r="O21" s="231">
        <v>3.252871084401629E-2</v>
      </c>
      <c r="P21" s="231">
        <v>3.3488798775111142E-2</v>
      </c>
      <c r="Q21" s="231">
        <v>3.2229446355795568E-2</v>
      </c>
      <c r="R21" s="231">
        <v>6.1902665328148393E-2</v>
      </c>
      <c r="S21" s="231">
        <v>5.9346956912548793E-2</v>
      </c>
      <c r="T21" s="231">
        <v>0</v>
      </c>
      <c r="U21" s="231">
        <v>0</v>
      </c>
      <c r="V21" s="231">
        <v>0</v>
      </c>
      <c r="W21" s="231">
        <v>0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0.143849745257349</v>
      </c>
      <c r="C23" s="231">
        <v>0.1132182813273008</v>
      </c>
      <c r="D23" s="231">
        <v>0.149365891500709</v>
      </c>
      <c r="E23" s="231">
        <v>0.15339239145224429</v>
      </c>
      <c r="F23" s="231">
        <v>0.1466733432788212</v>
      </c>
      <c r="G23" s="231">
        <v>0.15401957843565561</v>
      </c>
      <c r="H23" s="231">
        <v>0.15681417242478571</v>
      </c>
      <c r="I23" s="231">
        <v>0.18731071768303431</v>
      </c>
      <c r="J23" s="231">
        <v>0.24549731468790381</v>
      </c>
      <c r="K23" s="231">
        <v>0.29032928879835629</v>
      </c>
      <c r="L23" s="231">
        <v>0.14203597457584671</v>
      </c>
      <c r="M23" s="231">
        <v>0.17468190609876011</v>
      </c>
      <c r="N23" s="231">
        <v>0.14820677956057929</v>
      </c>
      <c r="O23" s="231">
        <v>0.15829604427282609</v>
      </c>
      <c r="P23" s="231">
        <v>0.21280244708855831</v>
      </c>
      <c r="Q23" s="231">
        <v>0.1602589241284384</v>
      </c>
      <c r="R23" s="231">
        <v>0.10810107326453811</v>
      </c>
      <c r="S23" s="231">
        <v>0.1007904686353691</v>
      </c>
      <c r="T23" s="231">
        <v>6.9830376528480759E-2</v>
      </c>
      <c r="U23" s="231">
        <v>7.3867026382877288E-2</v>
      </c>
      <c r="V23" s="231">
        <v>7.6896559870246808E-2</v>
      </c>
      <c r="W23" s="231">
        <v>8.6893627436525053E-2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2.2427971193342951E-2</v>
      </c>
      <c r="E25" s="231">
        <v>2.2427971193243669E-2</v>
      </c>
      <c r="F25" s="231">
        <v>1.7330204545099721E-2</v>
      </c>
      <c r="G25" s="231">
        <v>1.0195533296390551E-2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1.0202873492707249E-3</v>
      </c>
      <c r="T25" s="231">
        <v>1.020287349274543E-3</v>
      </c>
      <c r="U25" s="231">
        <v>1.0202873492661951E-3</v>
      </c>
      <c r="V25" s="231">
        <v>1.0202873492646759E-3</v>
      </c>
      <c r="W25" s="231">
        <v>2.0405746985368641E-3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0.36701749046500248</v>
      </c>
      <c r="J26" s="231">
        <v>0.50369911211234275</v>
      </c>
      <c r="K26" s="231">
        <v>0.36321774137935781</v>
      </c>
      <c r="L26" s="231">
        <v>0.31512859082530842</v>
      </c>
      <c r="M26" s="231">
        <v>0.40371650586927471</v>
      </c>
      <c r="N26" s="231">
        <v>0.47711909274624692</v>
      </c>
      <c r="O26" s="231">
        <v>0.40624967192983003</v>
      </c>
      <c r="P26" s="231">
        <v>0.33537569504935788</v>
      </c>
      <c r="Q26" s="231">
        <v>0.35562735532115652</v>
      </c>
      <c r="R26" s="231">
        <v>0.35436077228367852</v>
      </c>
      <c r="S26" s="231">
        <v>0.37714104255313308</v>
      </c>
      <c r="T26" s="231">
        <v>0.4024499228293818</v>
      </c>
      <c r="U26" s="231">
        <v>0.36195115833262548</v>
      </c>
      <c r="V26" s="231">
        <v>0.3859980116334909</v>
      </c>
      <c r="W26" s="231">
        <v>0.44801046337546058</v>
      </c>
      <c r="DA26" s="73" t="s">
        <v>2782</v>
      </c>
    </row>
    <row r="27" spans="1:105" ht="12" customHeight="1" x14ac:dyDescent="0.25">
      <c r="A27" s="57" t="s">
        <v>2721</v>
      </c>
      <c r="B27" s="263">
        <v>8.6119120149027495</v>
      </c>
      <c r="C27" s="263">
        <v>8.1189943452320872</v>
      </c>
      <c r="D27" s="263">
        <v>7.0975870962009493</v>
      </c>
      <c r="E27" s="263">
        <v>7.1054255874452261</v>
      </c>
      <c r="F27" s="263">
        <v>6.2306349338194336</v>
      </c>
      <c r="G27" s="263">
        <v>5.1695357269109667</v>
      </c>
      <c r="H27" s="263">
        <v>4.9154005888699377</v>
      </c>
      <c r="I27" s="263">
        <v>7.5591728393954369</v>
      </c>
      <c r="J27" s="263">
        <v>8.6069492321316421</v>
      </c>
      <c r="K27" s="263">
        <v>6.1581389000149489</v>
      </c>
      <c r="L27" s="263">
        <v>5.2160616786363292</v>
      </c>
      <c r="M27" s="263">
        <v>5.8380811925767109</v>
      </c>
      <c r="N27" s="263">
        <v>6.1947550058033736</v>
      </c>
      <c r="O27" s="263">
        <v>5.7536868938078669</v>
      </c>
      <c r="P27" s="263">
        <v>5.654979708683423</v>
      </c>
      <c r="Q27" s="263">
        <v>4.8200132686185233</v>
      </c>
      <c r="R27" s="263">
        <v>4.1640329135587457</v>
      </c>
      <c r="S27" s="263">
        <v>4.0475925650206888</v>
      </c>
      <c r="T27" s="263">
        <v>3.7510810790048059</v>
      </c>
      <c r="U27" s="263">
        <v>3.2846892803331671</v>
      </c>
      <c r="V27" s="263">
        <v>3.488282880990845</v>
      </c>
      <c r="W27" s="263">
        <v>4.2257608678511769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2.4765000961213248</v>
      </c>
      <c r="C30" s="231">
        <v>2.476500096081232</v>
      </c>
      <c r="D30" s="231">
        <v>1.7633635694929239</v>
      </c>
      <c r="E30" s="231">
        <v>1.763370487621871</v>
      </c>
      <c r="F30" s="231">
        <v>1.7640064884733371</v>
      </c>
      <c r="G30" s="231">
        <v>0.35308801815159202</v>
      </c>
      <c r="H30" s="231">
        <v>0.70758327080036221</v>
      </c>
      <c r="I30" s="231">
        <v>0.66893324864842407</v>
      </c>
      <c r="J30" s="231">
        <v>0.32842181798995268</v>
      </c>
      <c r="K30" s="231">
        <v>0</v>
      </c>
      <c r="L30" s="231">
        <v>0.32649253540406659</v>
      </c>
      <c r="M30" s="231">
        <v>0.31945288532035171</v>
      </c>
      <c r="N30" s="231">
        <v>0.31122389702288272</v>
      </c>
      <c r="O30" s="231">
        <v>0.31861926962514242</v>
      </c>
      <c r="P30" s="231">
        <v>0.32799410103343979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2.8372412452894369</v>
      </c>
      <c r="C31" s="231">
        <v>2.851699859206271</v>
      </c>
      <c r="D31" s="231">
        <v>2.1091046675964709</v>
      </c>
      <c r="E31" s="231">
        <v>2.3628549204925871</v>
      </c>
      <c r="F31" s="231">
        <v>1.851985993852115</v>
      </c>
      <c r="G31" s="231">
        <v>2.1990486551752659</v>
      </c>
      <c r="H31" s="231">
        <v>1.6433663745813361</v>
      </c>
      <c r="I31" s="231">
        <v>1.6743771038358639</v>
      </c>
      <c r="J31" s="231">
        <v>1.364266366930984</v>
      </c>
      <c r="K31" s="231">
        <v>0.98875795487500728</v>
      </c>
      <c r="L31" s="231">
        <v>1.1973676342473589</v>
      </c>
      <c r="M31" s="231">
        <v>0.92022313298782188</v>
      </c>
      <c r="N31" s="231">
        <v>0.9383690100935248</v>
      </c>
      <c r="O31" s="231">
        <v>0.94552722081255414</v>
      </c>
      <c r="P31" s="231">
        <v>0.95329764809241391</v>
      </c>
      <c r="Q31" s="231">
        <v>0.69860463804337669</v>
      </c>
      <c r="R31" s="231">
        <v>0.2212151490845406</v>
      </c>
      <c r="S31" s="231">
        <v>0</v>
      </c>
      <c r="T31" s="231">
        <v>0.1922247443415244</v>
      </c>
      <c r="U31" s="231">
        <v>0</v>
      </c>
      <c r="V31" s="231">
        <v>0</v>
      </c>
      <c r="W31" s="231">
        <v>0.1883500175701345</v>
      </c>
      <c r="DA31" s="73" t="s">
        <v>2787</v>
      </c>
    </row>
    <row r="32" spans="1:105" ht="12" customHeight="1" x14ac:dyDescent="0.25">
      <c r="A32" s="46" t="s">
        <v>70</v>
      </c>
      <c r="B32" s="231">
        <v>2.2165312428069188</v>
      </c>
      <c r="C32" s="231">
        <v>1.9394800053489201</v>
      </c>
      <c r="D32" s="231">
        <v>1.933361160777433</v>
      </c>
      <c r="E32" s="231">
        <v>1.657166298669503</v>
      </c>
      <c r="F32" s="231">
        <v>1.381461928433346</v>
      </c>
      <c r="G32" s="231">
        <v>1.38262773267584</v>
      </c>
      <c r="H32" s="231">
        <v>1.385328993140331</v>
      </c>
      <c r="I32" s="231">
        <v>1.0477407679518711</v>
      </c>
      <c r="J32" s="231">
        <v>1.280880222616543</v>
      </c>
      <c r="K32" s="231">
        <v>0.25521000668828309</v>
      </c>
      <c r="L32" s="231">
        <v>0.25467564221852579</v>
      </c>
      <c r="M32" s="231">
        <v>0.249294038124276</v>
      </c>
      <c r="N32" s="231">
        <v>0.24319255884140961</v>
      </c>
      <c r="O32" s="231">
        <v>0.2445908834617378</v>
      </c>
      <c r="P32" s="231">
        <v>0.2518100061743932</v>
      </c>
      <c r="Q32" s="231">
        <v>0.24234064471377059</v>
      </c>
      <c r="R32" s="231">
        <v>0.465460425832808</v>
      </c>
      <c r="S32" s="231">
        <v>0.44624346447704949</v>
      </c>
      <c r="T32" s="231">
        <v>0</v>
      </c>
      <c r="U32" s="231">
        <v>0</v>
      </c>
      <c r="V32" s="231">
        <v>0</v>
      </c>
      <c r="W32" s="231">
        <v>0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1.0816394306850661</v>
      </c>
      <c r="C34" s="231">
        <v>0.85131438459566489</v>
      </c>
      <c r="D34" s="231">
        <v>1.1231166072457159</v>
      </c>
      <c r="E34" s="231">
        <v>1.1533927895736049</v>
      </c>
      <c r="F34" s="231">
        <v>1.10287071580806</v>
      </c>
      <c r="G34" s="231">
        <v>1.1581087532373331</v>
      </c>
      <c r="H34" s="231">
        <v>1.179121950347908</v>
      </c>
      <c r="I34" s="231">
        <v>1.40843251180897</v>
      </c>
      <c r="J34" s="231">
        <v>1.8459509623648149</v>
      </c>
      <c r="K34" s="231">
        <v>2.183052921541488</v>
      </c>
      <c r="L34" s="231">
        <v>1.0680012703683861</v>
      </c>
      <c r="M34" s="231">
        <v>1.313473563165676</v>
      </c>
      <c r="N34" s="231">
        <v>1.114400977080509</v>
      </c>
      <c r="O34" s="231">
        <v>1.19026448674375</v>
      </c>
      <c r="P34" s="231">
        <v>1.6001107079158901</v>
      </c>
      <c r="Q34" s="231">
        <v>1.2050238333503731</v>
      </c>
      <c r="R34" s="231">
        <v>0.81283691627758459</v>
      </c>
      <c r="S34" s="231">
        <v>0.75786679300825632</v>
      </c>
      <c r="T34" s="231">
        <v>0.5250707158199226</v>
      </c>
      <c r="U34" s="231">
        <v>0.55542321760971181</v>
      </c>
      <c r="V34" s="231">
        <v>0.57820297902435602</v>
      </c>
      <c r="W34" s="231">
        <v>0.65337323707079387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0.16864109108840561</v>
      </c>
      <c r="E36" s="231">
        <v>0.1686410910876591</v>
      </c>
      <c r="F36" s="231">
        <v>0.13030980725257679</v>
      </c>
      <c r="G36" s="231">
        <v>7.6662567670936599E-2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7.6717760300933358E-3</v>
      </c>
      <c r="T36" s="231">
        <v>7.6717760301220463E-3</v>
      </c>
      <c r="U36" s="231">
        <v>7.6717760300592736E-3</v>
      </c>
      <c r="V36" s="231">
        <v>7.6717760300478582E-3</v>
      </c>
      <c r="W36" s="231">
        <v>1.534355206015218E-2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2.759689207150307</v>
      </c>
      <c r="J37" s="231">
        <v>3.787429862229347</v>
      </c>
      <c r="K37" s="231">
        <v>2.731118016910171</v>
      </c>
      <c r="L37" s="231">
        <v>2.3695245963979921</v>
      </c>
      <c r="M37" s="231">
        <v>3.0356375729785849</v>
      </c>
      <c r="N37" s="231">
        <v>3.587568562765048</v>
      </c>
      <c r="O37" s="231">
        <v>3.0546850331646831</v>
      </c>
      <c r="P37" s="231">
        <v>2.5217672454672861</v>
      </c>
      <c r="Q37" s="231">
        <v>2.6740441525110028</v>
      </c>
      <c r="R37" s="231">
        <v>2.6645204223638128</v>
      </c>
      <c r="S37" s="231">
        <v>2.8358105315052899</v>
      </c>
      <c r="T37" s="231">
        <v>3.026113842813237</v>
      </c>
      <c r="U37" s="231">
        <v>2.7215942866933962</v>
      </c>
      <c r="V37" s="231">
        <v>2.9024081259364412</v>
      </c>
      <c r="W37" s="231">
        <v>3.3686940611500962</v>
      </c>
      <c r="DA37" s="73" t="s">
        <v>2793</v>
      </c>
    </row>
    <row r="38" spans="1:105" ht="12" customHeight="1" x14ac:dyDescent="0.25">
      <c r="A38" s="57" t="s">
        <v>2733</v>
      </c>
      <c r="B38" s="263">
        <v>3.0527644789918669</v>
      </c>
      <c r="C38" s="263">
        <v>2.9626918346980151</v>
      </c>
      <c r="D38" s="263">
        <v>2.9571990985558112</v>
      </c>
      <c r="E38" s="263">
        <v>2.7420732104615961</v>
      </c>
      <c r="F38" s="263">
        <v>2.6469615330753991</v>
      </c>
      <c r="G38" s="263">
        <v>2.483943051530237</v>
      </c>
      <c r="H38" s="263">
        <v>2.3995276069388378</v>
      </c>
      <c r="I38" s="263">
        <v>2.205853138302714</v>
      </c>
      <c r="J38" s="263">
        <v>1.9978230700202211</v>
      </c>
      <c r="K38" s="263">
        <v>2.1431840397497068</v>
      </c>
      <c r="L38" s="263">
        <v>1.6191814286784161</v>
      </c>
      <c r="M38" s="263">
        <v>1.658716166723635</v>
      </c>
      <c r="N38" s="263">
        <v>2.4368227588123159</v>
      </c>
      <c r="O38" s="263">
        <v>1.936394123174999</v>
      </c>
      <c r="P38" s="263">
        <v>1.455769520248569</v>
      </c>
      <c r="Q38" s="263">
        <v>1.482350082848185</v>
      </c>
      <c r="R38" s="263">
        <v>1.45891423317282</v>
      </c>
      <c r="S38" s="263">
        <v>1.280567191242254</v>
      </c>
      <c r="T38" s="263">
        <v>1.3297443867504759</v>
      </c>
      <c r="U38" s="263">
        <v>1.140313669699546</v>
      </c>
      <c r="V38" s="263">
        <v>1.187779770032908</v>
      </c>
      <c r="W38" s="263">
        <v>1.264977585886534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5.7088033492303651</v>
      </c>
      <c r="C39" s="263">
        <f t="shared" si="0"/>
        <v>5.4788432422119069</v>
      </c>
      <c r="D39" s="263">
        <f t="shared" si="0"/>
        <v>5.2144358615844855</v>
      </c>
      <c r="E39" s="263">
        <f t="shared" si="0"/>
        <v>4.9670731492996314</v>
      </c>
      <c r="F39" s="263">
        <f t="shared" si="0"/>
        <v>4.6359269000670373</v>
      </c>
      <c r="G39" s="263">
        <f t="shared" si="0"/>
        <v>4.1768422586167908</v>
      </c>
      <c r="H39" s="263">
        <f t="shared" si="0"/>
        <v>4.0166012572911125</v>
      </c>
      <c r="I39" s="263">
        <f t="shared" si="0"/>
        <v>4.3655071410932251</v>
      </c>
      <c r="J39" s="263">
        <f t="shared" si="0"/>
        <v>4.3475978896182728</v>
      </c>
      <c r="K39" s="263">
        <f t="shared" si="0"/>
        <v>3.9433638922648169</v>
      </c>
      <c r="L39" s="263">
        <f t="shared" si="0"/>
        <v>3.1055013582456761</v>
      </c>
      <c r="M39" s="263">
        <f t="shared" si="0"/>
        <v>3.2823574121096986</v>
      </c>
      <c r="N39" s="263">
        <f t="shared" si="0"/>
        <v>4.2499730579547537</v>
      </c>
      <c r="O39" s="263">
        <f t="shared" si="0"/>
        <v>3.5816786077876777</v>
      </c>
      <c r="P39" s="263">
        <f t="shared" si="0"/>
        <v>3.0253219066924411</v>
      </c>
      <c r="Q39" s="263">
        <f t="shared" si="0"/>
        <v>2.8318023503385543</v>
      </c>
      <c r="R39" s="263">
        <f t="shared" si="0"/>
        <v>2.6335296737683951</v>
      </c>
      <c r="S39" s="263">
        <f t="shared" si="0"/>
        <v>2.3847722239514755</v>
      </c>
      <c r="T39" s="263">
        <f t="shared" si="0"/>
        <v>2.3436444105709269</v>
      </c>
      <c r="U39" s="263">
        <f t="shared" si="0"/>
        <v>2.0214809661258988</v>
      </c>
      <c r="V39" s="263">
        <f t="shared" si="0"/>
        <v>2.117977303260909</v>
      </c>
      <c r="W39" s="263">
        <f t="shared" si="0"/>
        <v>2.3714130911891687</v>
      </c>
      <c r="DA39" s="70"/>
    </row>
    <row r="40" spans="1:105" ht="12" customHeight="1" x14ac:dyDescent="0.25">
      <c r="A40" s="60" t="s">
        <v>2736</v>
      </c>
      <c r="B40" s="331">
        <v>1.3047009365059461</v>
      </c>
      <c r="C40" s="331">
        <v>1.2291820201084911</v>
      </c>
      <c r="D40" s="331">
        <v>1.0758798213930989</v>
      </c>
      <c r="E40" s="331">
        <v>1.0758167617031209</v>
      </c>
      <c r="F40" s="331">
        <v>0.94409366312954179</v>
      </c>
      <c r="G40" s="331">
        <v>0.78185929703483126</v>
      </c>
      <c r="H40" s="331">
        <v>0.74504204282952757</v>
      </c>
      <c r="I40" s="331">
        <v>1.046127919336727</v>
      </c>
      <c r="J40" s="331">
        <v>1.160663535458524</v>
      </c>
      <c r="K40" s="331">
        <v>0.83997113835848303</v>
      </c>
      <c r="L40" s="331">
        <v>0.70307155945097854</v>
      </c>
      <c r="M40" s="331">
        <v>0.77052898469295583</v>
      </c>
      <c r="N40" s="331">
        <v>0.80417225765964262</v>
      </c>
      <c r="O40" s="331">
        <v>0.75826220025136848</v>
      </c>
      <c r="P40" s="331">
        <v>0.76633245998625066</v>
      </c>
      <c r="Q40" s="331">
        <v>0.62780400932291025</v>
      </c>
      <c r="R40" s="331">
        <v>0.52384670808338496</v>
      </c>
      <c r="S40" s="331">
        <v>0.49271989090708701</v>
      </c>
      <c r="T40" s="331">
        <v>0.42529079308399448</v>
      </c>
      <c r="U40" s="331">
        <v>0.36943686035044571</v>
      </c>
      <c r="V40" s="331">
        <v>0.39030723437101578</v>
      </c>
      <c r="W40" s="331">
        <v>0.47906463572403363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0.37620325199621563</v>
      </c>
      <c r="C42" s="297">
        <v>0.37620325199012522</v>
      </c>
      <c r="D42" s="297">
        <v>0.27431787333007401</v>
      </c>
      <c r="E42" s="297">
        <v>0.27431093281919139</v>
      </c>
      <c r="F42" s="297">
        <v>0.27367287518369732</v>
      </c>
      <c r="G42" s="297">
        <v>5.4434189421151878E-2</v>
      </c>
      <c r="H42" s="297">
        <v>0.1074884381995897</v>
      </c>
      <c r="I42" s="297">
        <v>0.14626345265151969</v>
      </c>
      <c r="J42" s="297">
        <v>7.9180158873208895E-2</v>
      </c>
      <c r="K42" s="297">
        <v>0</v>
      </c>
      <c r="L42" s="297">
        <v>8.1115680662764381E-2</v>
      </c>
      <c r="M42" s="297">
        <v>8.817809662945332E-2</v>
      </c>
      <c r="N42" s="297">
        <v>9.6433697071281924E-2</v>
      </c>
      <c r="O42" s="297">
        <v>8.9906062076488366E-2</v>
      </c>
      <c r="P42" s="297">
        <v>8.0500912920774589E-2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0.42295980555214918</v>
      </c>
      <c r="C43" s="297">
        <v>0.42511521357075571</v>
      </c>
      <c r="D43" s="297">
        <v>0.32198008506643711</v>
      </c>
      <c r="E43" s="297">
        <v>0.3607075582843679</v>
      </c>
      <c r="F43" s="297">
        <v>0.28196026589051459</v>
      </c>
      <c r="G43" s="297">
        <v>0.33269192149856047</v>
      </c>
      <c r="H43" s="297">
        <v>0.24498372262065249</v>
      </c>
      <c r="I43" s="297">
        <v>0.35927330733108842</v>
      </c>
      <c r="J43" s="297">
        <v>0.3227767003289711</v>
      </c>
      <c r="K43" s="297">
        <v>0.2385253730724006</v>
      </c>
      <c r="L43" s="297">
        <v>0.29192931749915058</v>
      </c>
      <c r="M43" s="297">
        <v>0.2492675175232088</v>
      </c>
      <c r="N43" s="297">
        <v>0.28533048469420452</v>
      </c>
      <c r="O43" s="297">
        <v>0.26182409511315219</v>
      </c>
      <c r="P43" s="297">
        <v>0.22960531178570651</v>
      </c>
      <c r="Q43" s="297">
        <v>0.20123535480078231</v>
      </c>
      <c r="R43" s="297">
        <v>7.566032740800907E-2</v>
      </c>
      <c r="S43" s="297">
        <v>0</v>
      </c>
      <c r="T43" s="297">
        <v>0.1122081744053738</v>
      </c>
      <c r="U43" s="297">
        <v>0</v>
      </c>
      <c r="V43" s="297">
        <v>0</v>
      </c>
      <c r="W43" s="297">
        <v>0.1054416048541066</v>
      </c>
      <c r="DA43" s="122" t="s">
        <v>2798</v>
      </c>
    </row>
    <row r="44" spans="1:105" ht="12" customHeight="1" x14ac:dyDescent="0.25">
      <c r="A44" s="59" t="s">
        <v>70</v>
      </c>
      <c r="B44" s="297">
        <v>0.34083116620387433</v>
      </c>
      <c r="C44" s="297">
        <v>0.29822960276213489</v>
      </c>
      <c r="D44" s="297">
        <v>0.30444334009738561</v>
      </c>
      <c r="E44" s="297">
        <v>0.26094374364295531</v>
      </c>
      <c r="F44" s="297">
        <v>0.21694604865149389</v>
      </c>
      <c r="G44" s="297">
        <v>0.21576216476744561</v>
      </c>
      <c r="H44" s="297">
        <v>0.2130190124052258</v>
      </c>
      <c r="I44" s="297">
        <v>0.23189326122701101</v>
      </c>
      <c r="J44" s="297">
        <v>0.31258931957602742</v>
      </c>
      <c r="K44" s="297">
        <v>6.3504558692257282E-2</v>
      </c>
      <c r="L44" s="297">
        <v>6.404721023238906E-2</v>
      </c>
      <c r="M44" s="297">
        <v>6.9654157670195865E-2</v>
      </c>
      <c r="N44" s="297">
        <v>7.6275912180939084E-2</v>
      </c>
      <c r="O44" s="297">
        <v>6.9861587629047303E-2</v>
      </c>
      <c r="P44" s="297">
        <v>6.2558885536546149E-2</v>
      </c>
      <c r="Q44" s="297">
        <v>7.200483977424911E-2</v>
      </c>
      <c r="R44" s="297">
        <v>0.16420966849624269</v>
      </c>
      <c r="S44" s="297">
        <v>0.18372465183435241</v>
      </c>
      <c r="T44" s="297">
        <v>0</v>
      </c>
      <c r="U44" s="297">
        <v>0</v>
      </c>
      <c r="V44" s="297">
        <v>0</v>
      </c>
      <c r="W44" s="297">
        <v>0</v>
      </c>
      <c r="DA44" s="122" t="s">
        <v>2799</v>
      </c>
    </row>
    <row r="45" spans="1:105" ht="12" customHeight="1" x14ac:dyDescent="0.25">
      <c r="A45" s="59" t="s">
        <v>162</v>
      </c>
      <c r="B45" s="297">
        <v>0.16470671275370691</v>
      </c>
      <c r="C45" s="297">
        <v>0.1296339517854754</v>
      </c>
      <c r="D45" s="297">
        <v>0.17513852289920201</v>
      </c>
      <c r="E45" s="297">
        <v>0.17985452695660659</v>
      </c>
      <c r="F45" s="297">
        <v>0.17151447340383599</v>
      </c>
      <c r="G45" s="297">
        <v>0.17897102134767329</v>
      </c>
      <c r="H45" s="297">
        <v>0.1795508696040595</v>
      </c>
      <c r="I45" s="297">
        <v>0.30869789812710802</v>
      </c>
      <c r="J45" s="297">
        <v>0.4461173566803161</v>
      </c>
      <c r="K45" s="297">
        <v>0.53794120659382516</v>
      </c>
      <c r="L45" s="297">
        <v>0.26597935105667447</v>
      </c>
      <c r="M45" s="297">
        <v>0.36342921287009788</v>
      </c>
      <c r="N45" s="297">
        <v>0.34613216371321709</v>
      </c>
      <c r="O45" s="297">
        <v>0.33667045543268059</v>
      </c>
      <c r="P45" s="297">
        <v>0.39366734974322343</v>
      </c>
      <c r="Q45" s="297">
        <v>0.35456381474787879</v>
      </c>
      <c r="R45" s="297">
        <v>0.28397671217913317</v>
      </c>
      <c r="S45" s="297">
        <v>0.30899523907273457</v>
      </c>
      <c r="T45" s="297">
        <v>0.31308261867862069</v>
      </c>
      <c r="U45" s="297">
        <v>0.36943686035044571</v>
      </c>
      <c r="V45" s="297">
        <v>0.39030723437101578</v>
      </c>
      <c r="W45" s="297">
        <v>0.37362303086992699</v>
      </c>
      <c r="DA45" s="122" t="s">
        <v>2800</v>
      </c>
    </row>
    <row r="46" spans="1:105" ht="12" customHeight="1" x14ac:dyDescent="0.25">
      <c r="A46" s="60" t="s">
        <v>2743</v>
      </c>
      <c r="B46" s="331">
        <v>0.88336338758149957</v>
      </c>
      <c r="C46" s="331">
        <v>0.83280255721937357</v>
      </c>
      <c r="D46" s="331">
        <v>0.72803212226334024</v>
      </c>
      <c r="E46" s="331">
        <v>0.7288361523285678</v>
      </c>
      <c r="F46" s="331">
        <v>0.63910485527464156</v>
      </c>
      <c r="G46" s="331">
        <v>0.53026303381238515</v>
      </c>
      <c r="H46" s="331">
        <v>0.50419522493847468</v>
      </c>
      <c r="I46" s="331">
        <v>0.77537909295486696</v>
      </c>
      <c r="J46" s="331">
        <v>0.88285433214840503</v>
      </c>
      <c r="K46" s="331">
        <v>0.63166860396402291</v>
      </c>
      <c r="L46" s="331">
        <v>0.53503541447018188</v>
      </c>
      <c r="M46" s="331">
        <v>0.59883881422918162</v>
      </c>
      <c r="N46" s="331">
        <v>0.63542448618777692</v>
      </c>
      <c r="O46" s="331">
        <v>0.59018210320798214</v>
      </c>
      <c r="P46" s="331">
        <v>0.58005725366478234</v>
      </c>
      <c r="Q46" s="331">
        <v>0.49441090919026492</v>
      </c>
      <c r="R46" s="331">
        <v>0.42712398990570222</v>
      </c>
      <c r="S46" s="331">
        <v>0.41518016830629961</v>
      </c>
      <c r="T46" s="331">
        <v>0.38476562269894149</v>
      </c>
      <c r="U46" s="331">
        <v>0.33692567281303221</v>
      </c>
      <c r="V46" s="331">
        <v>0.35780920395636723</v>
      </c>
      <c r="W46" s="331">
        <v>0.43345570982084719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0.25402599451433749</v>
      </c>
      <c r="C49" s="231">
        <v>0.25402599451022501</v>
      </c>
      <c r="D49" s="231">
        <v>0.18087630407620511</v>
      </c>
      <c r="E49" s="231">
        <v>0.18087701370048051</v>
      </c>
      <c r="F49" s="231">
        <v>0.18094225123027449</v>
      </c>
      <c r="G49" s="231">
        <v>3.6217860480818057E-2</v>
      </c>
      <c r="H49" s="231">
        <v>7.2580067470332105E-2</v>
      </c>
      <c r="I49" s="231">
        <v>6.8615557099214325E-2</v>
      </c>
      <c r="J49" s="231">
        <v>3.3687734987682107E-2</v>
      </c>
      <c r="K49" s="231">
        <v>0</v>
      </c>
      <c r="L49" s="231">
        <v>3.3489839607687387E-2</v>
      </c>
      <c r="M49" s="231">
        <v>3.2767750351018532E-2</v>
      </c>
      <c r="N49" s="231">
        <v>3.1923665208689923E-2</v>
      </c>
      <c r="O49" s="231">
        <v>3.2682242558650598E-2</v>
      </c>
      <c r="P49" s="231">
        <v>3.3643862094069478E-2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0.29102887181008108</v>
      </c>
      <c r="C50" s="231">
        <v>0.29251195827766302</v>
      </c>
      <c r="D50" s="231">
        <v>0.2163405572081904</v>
      </c>
      <c r="E50" s="231">
        <v>0.24236888664421841</v>
      </c>
      <c r="F50" s="231">
        <v>0.1899667133676782</v>
      </c>
      <c r="G50" s="231">
        <v>0.22556652531175461</v>
      </c>
      <c r="H50" s="231">
        <v>0.16856764040036351</v>
      </c>
      <c r="I50" s="231">
        <v>0.17174855339601969</v>
      </c>
      <c r="J50" s="231">
        <v>0.13993907013566581</v>
      </c>
      <c r="K50" s="231">
        <v>0.1014214468291227</v>
      </c>
      <c r="L50" s="231">
        <v>0.12281950021538129</v>
      </c>
      <c r="M50" s="231">
        <v>9.4391515226849743E-2</v>
      </c>
      <c r="N50" s="231">
        <v>9.6252821222892554E-2</v>
      </c>
      <c r="O50" s="231">
        <v>9.6987071788718265E-2</v>
      </c>
      <c r="P50" s="231">
        <v>9.7784120220357429E-2</v>
      </c>
      <c r="Q50" s="231">
        <v>7.1659087851133035E-2</v>
      </c>
      <c r="R50" s="231">
        <v>2.2691054337469679E-2</v>
      </c>
      <c r="S50" s="231">
        <v>0</v>
      </c>
      <c r="T50" s="231">
        <v>1.9717375310462259E-2</v>
      </c>
      <c r="U50" s="231">
        <v>0</v>
      </c>
      <c r="V50" s="231">
        <v>0</v>
      </c>
      <c r="W50" s="231">
        <v>1.931992678093657E-2</v>
      </c>
      <c r="DA50" s="73" t="s">
        <v>2805</v>
      </c>
    </row>
    <row r="51" spans="1:105" ht="12" customHeight="1" x14ac:dyDescent="0.25">
      <c r="A51" s="64" t="s">
        <v>70</v>
      </c>
      <c r="B51" s="231">
        <v>0.22735979465859221</v>
      </c>
      <c r="C51" s="231">
        <v>0.19894137616673671</v>
      </c>
      <c r="D51" s="231">
        <v>0.19831373816260939</v>
      </c>
      <c r="E51" s="231">
        <v>0.1699831620255027</v>
      </c>
      <c r="F51" s="231">
        <v>0.14170289789352111</v>
      </c>
      <c r="G51" s="231">
        <v>0.14182247979160881</v>
      </c>
      <c r="H51" s="231">
        <v>0.14209956048989311</v>
      </c>
      <c r="I51" s="231">
        <v>0.10747158499571111</v>
      </c>
      <c r="J51" s="231">
        <v>0.1313857701493798</v>
      </c>
      <c r="K51" s="231">
        <v>2.6178063090140018E-2</v>
      </c>
      <c r="L51" s="231">
        <v>2.6123250871042659E-2</v>
      </c>
      <c r="M51" s="231">
        <v>2.5571235010326428E-2</v>
      </c>
      <c r="N51" s="231">
        <v>2.4945378243647419E-2</v>
      </c>
      <c r="O51" s="231">
        <v>2.508881082533361E-2</v>
      </c>
      <c r="P51" s="231">
        <v>2.5829309414239551E-2</v>
      </c>
      <c r="Q51" s="231">
        <v>2.4857993496982839E-2</v>
      </c>
      <c r="R51" s="231">
        <v>4.7744414694120621E-2</v>
      </c>
      <c r="S51" s="231">
        <v>4.5773242664858167E-2</v>
      </c>
      <c r="T51" s="231">
        <v>0</v>
      </c>
      <c r="U51" s="231">
        <v>0</v>
      </c>
      <c r="V51" s="231">
        <v>0</v>
      </c>
      <c r="W51" s="231">
        <v>0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0.1109487265984887</v>
      </c>
      <c r="C53" s="231">
        <v>8.7323228264748906E-2</v>
      </c>
      <c r="D53" s="231">
        <v>0.11520323118823909</v>
      </c>
      <c r="E53" s="231">
        <v>0.1183087983303464</v>
      </c>
      <c r="F53" s="231">
        <v>0.1131265170724858</v>
      </c>
      <c r="G53" s="231">
        <v>0.11879253639344919</v>
      </c>
      <c r="H53" s="231">
        <v>0.120947956577886</v>
      </c>
      <c r="I53" s="231">
        <v>0.14446939456168401</v>
      </c>
      <c r="J53" s="231">
        <v>0.18934767245672171</v>
      </c>
      <c r="K53" s="231">
        <v>0.22392576941165551</v>
      </c>
      <c r="L53" s="231">
        <v>0.1095497978267044</v>
      </c>
      <c r="M53" s="231">
        <v>0.1347290188577103</v>
      </c>
      <c r="N53" s="231">
        <v>0.11430922895339039</v>
      </c>
      <c r="O53" s="231">
        <v>0.1220908977365798</v>
      </c>
      <c r="P53" s="231">
        <v>0.1641307079083035</v>
      </c>
      <c r="Q53" s="231">
        <v>0.1236048317380366</v>
      </c>
      <c r="R53" s="231">
        <v>8.3376417533264316E-2</v>
      </c>
      <c r="S53" s="231">
        <v>7.7737879398766765E-2</v>
      </c>
      <c r="T53" s="231">
        <v>5.3858916050684671E-2</v>
      </c>
      <c r="U53" s="231">
        <v>5.6972311630690997E-2</v>
      </c>
      <c r="V53" s="231">
        <v>5.9308936433257048E-2</v>
      </c>
      <c r="W53" s="231">
        <v>6.7019495212581381E-2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1.7298291628096301E-2</v>
      </c>
      <c r="E55" s="231">
        <v>1.7298291628019741E-2</v>
      </c>
      <c r="F55" s="231">
        <v>1.3366475710682051E-2</v>
      </c>
      <c r="G55" s="231">
        <v>7.8636318347545565E-3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7.8692931964265188E-4</v>
      </c>
      <c r="T55" s="231">
        <v>7.869293196455969E-4</v>
      </c>
      <c r="U55" s="231">
        <v>7.869293196391576E-4</v>
      </c>
      <c r="V55" s="231">
        <v>7.8692931963798667E-4</v>
      </c>
      <c r="W55" s="231">
        <v>1.5738586392817649E-3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0.28307400290223789</v>
      </c>
      <c r="J56" s="231">
        <v>0.38849408441895572</v>
      </c>
      <c r="K56" s="231">
        <v>0.28014332463310482</v>
      </c>
      <c r="L56" s="231">
        <v>0.24305302594936609</v>
      </c>
      <c r="M56" s="231">
        <v>0.31137929478327658</v>
      </c>
      <c r="N56" s="231">
        <v>0.36799339255915658</v>
      </c>
      <c r="O56" s="231">
        <v>0.31333308029869977</v>
      </c>
      <c r="P56" s="231">
        <v>0.25866925402781238</v>
      </c>
      <c r="Q56" s="231">
        <v>0.27428899610411239</v>
      </c>
      <c r="R56" s="231">
        <v>0.27331210334084749</v>
      </c>
      <c r="S56" s="231">
        <v>0.29088211692303201</v>
      </c>
      <c r="T56" s="231">
        <v>0.310402402018149</v>
      </c>
      <c r="U56" s="231">
        <v>0.27916643186270201</v>
      </c>
      <c r="V56" s="231">
        <v>0.29771333820347218</v>
      </c>
      <c r="W56" s="231">
        <v>0.34554242918804751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3.52073902514292</v>
      </c>
      <c r="C58" s="331">
        <v>3.4168586648840429</v>
      </c>
      <c r="D58" s="331">
        <v>3.410523917928046</v>
      </c>
      <c r="E58" s="331">
        <v>3.1624202352679429</v>
      </c>
      <c r="F58" s="331">
        <v>3.0527283816628539</v>
      </c>
      <c r="G58" s="331">
        <v>2.8647199277695741</v>
      </c>
      <c r="H58" s="331">
        <v>2.7673639895231101</v>
      </c>
      <c r="I58" s="331">
        <v>2.5440001288016312</v>
      </c>
      <c r="J58" s="331">
        <v>2.3040800220113442</v>
      </c>
      <c r="K58" s="331">
        <v>2.471724149942311</v>
      </c>
      <c r="L58" s="331">
        <v>1.867394384324516</v>
      </c>
      <c r="M58" s="331">
        <v>1.912989613187561</v>
      </c>
      <c r="N58" s="331">
        <v>2.8103763141073341</v>
      </c>
      <c r="O58" s="331">
        <v>2.2332343043283269</v>
      </c>
      <c r="P58" s="331">
        <v>1.6789321930414081</v>
      </c>
      <c r="Q58" s="331">
        <v>1.709587431825379</v>
      </c>
      <c r="R58" s="331">
        <v>1.682558975779308</v>
      </c>
      <c r="S58" s="331">
        <v>1.4768721647380889</v>
      </c>
      <c r="T58" s="331">
        <v>1.5335879947879909</v>
      </c>
      <c r="U58" s="331">
        <v>1.315118432962421</v>
      </c>
      <c r="V58" s="331">
        <v>1.369860864933526</v>
      </c>
      <c r="W58" s="331">
        <v>1.4588927456442879</v>
      </c>
      <c r="DA58" s="72" t="s">
        <v>2813</v>
      </c>
    </row>
    <row r="59" spans="1:105" ht="12" customHeight="1" x14ac:dyDescent="0.25">
      <c r="A59" s="132" t="s">
        <v>2759</v>
      </c>
      <c r="B59" s="318">
        <v>0.88624758841323537</v>
      </c>
      <c r="C59" s="318">
        <v>0.86009861284149691</v>
      </c>
      <c r="D59" s="318">
        <v>0.85850401745317961</v>
      </c>
      <c r="E59" s="318">
        <v>0.79605085382369623</v>
      </c>
      <c r="F59" s="318">
        <v>0.76843899732656762</v>
      </c>
      <c r="G59" s="318">
        <v>0.72111312691290985</v>
      </c>
      <c r="H59" s="318">
        <v>0.69660649212047909</v>
      </c>
      <c r="I59" s="318">
        <v>0.6403808867889268</v>
      </c>
      <c r="J59" s="318">
        <v>0.57998770952237078</v>
      </c>
      <c r="K59" s="318">
        <v>0.62218743038479063</v>
      </c>
      <c r="L59" s="318">
        <v>0.47006431260744719</v>
      </c>
      <c r="M59" s="318">
        <v>0.48154163635523112</v>
      </c>
      <c r="N59" s="318">
        <v>0.70743364194970249</v>
      </c>
      <c r="O59" s="318">
        <v>0.56215428137061219</v>
      </c>
      <c r="P59" s="318">
        <v>0.42262422649514342</v>
      </c>
      <c r="Q59" s="318">
        <v>0.43034082555304248</v>
      </c>
      <c r="R59" s="318">
        <v>0.42353716762261923</v>
      </c>
      <c r="S59" s="318">
        <v>0.37176126519080283</v>
      </c>
      <c r="T59" s="318">
        <v>0.38603788928808019</v>
      </c>
      <c r="U59" s="318">
        <v>0.3310442868293611</v>
      </c>
      <c r="V59" s="318">
        <v>0.34482416314845232</v>
      </c>
      <c r="W59" s="318">
        <v>0.36723544924728652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0.99999999999999978</v>
      </c>
      <c r="E63" s="234">
        <f t="shared" si="1"/>
        <v>0.99999999999999978</v>
      </c>
      <c r="F63" s="234">
        <f t="shared" si="1"/>
        <v>1.0000000000000002</v>
      </c>
      <c r="G63" s="234">
        <f t="shared" si="1"/>
        <v>1</v>
      </c>
      <c r="H63" s="234">
        <f t="shared" si="1"/>
        <v>0.99999999999999978</v>
      </c>
      <c r="I63" s="234">
        <f t="shared" si="1"/>
        <v>1</v>
      </c>
      <c r="J63" s="234">
        <f t="shared" si="1"/>
        <v>1</v>
      </c>
      <c r="K63" s="234">
        <f t="shared" si="1"/>
        <v>1</v>
      </c>
      <c r="L63" s="234">
        <f t="shared" si="1"/>
        <v>1.0000000000000004</v>
      </c>
      <c r="M63" s="234">
        <f t="shared" si="1"/>
        <v>0.99999999999999956</v>
      </c>
      <c r="N63" s="234">
        <f t="shared" si="1"/>
        <v>1</v>
      </c>
      <c r="O63" s="234">
        <f t="shared" si="1"/>
        <v>1.0000000000000004</v>
      </c>
      <c r="P63" s="234">
        <f t="shared" si="1"/>
        <v>1.0000000000000002</v>
      </c>
      <c r="Q63" s="234">
        <f t="shared" si="1"/>
        <v>0.99999999999999978</v>
      </c>
      <c r="R63" s="234">
        <f t="shared" si="1"/>
        <v>0.99999999999999967</v>
      </c>
      <c r="S63" s="234">
        <f t="shared" si="1"/>
        <v>0.99999999999999956</v>
      </c>
      <c r="T63" s="234">
        <f t="shared" si="1"/>
        <v>1.0000000000000004</v>
      </c>
      <c r="U63" s="234">
        <f t="shared" si="1"/>
        <v>0.99999999999999989</v>
      </c>
      <c r="V63" s="234">
        <f t="shared" si="1"/>
        <v>1</v>
      </c>
      <c r="W63" s="234">
        <f t="shared" si="1"/>
        <v>0.99999999999999978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2.8173112920774165E-2</v>
      </c>
      <c r="C64" s="301">
        <f t="shared" si="2"/>
        <v>2.8649390949731107E-2</v>
      </c>
      <c r="D64" s="301">
        <f t="shared" si="2"/>
        <v>3.0733847303386328E-2</v>
      </c>
      <c r="E64" s="301">
        <f t="shared" si="2"/>
        <v>2.9497620816227973E-2</v>
      </c>
      <c r="F64" s="301">
        <f t="shared" si="2"/>
        <v>3.1037329552458776E-2</v>
      </c>
      <c r="G64" s="301">
        <f t="shared" si="2"/>
        <v>3.2901938595545688E-2</v>
      </c>
      <c r="H64" s="301">
        <f t="shared" si="2"/>
        <v>3.3157938216472373E-2</v>
      </c>
      <c r="I64" s="301">
        <f t="shared" si="2"/>
        <v>2.533402828390334E-2</v>
      </c>
      <c r="J64" s="301">
        <f t="shared" si="2"/>
        <v>2.1870841326203209E-2</v>
      </c>
      <c r="K64" s="301">
        <f t="shared" si="2"/>
        <v>2.8083498491600491E-2</v>
      </c>
      <c r="L64" s="301">
        <f t="shared" si="2"/>
        <v>2.6369993933490952E-2</v>
      </c>
      <c r="M64" s="301">
        <f t="shared" si="2"/>
        <v>2.5059877960802925E-2</v>
      </c>
      <c r="N64" s="301">
        <f t="shared" si="2"/>
        <v>3.0276319646500193E-2</v>
      </c>
      <c r="O64" s="301">
        <f t="shared" si="2"/>
        <v>2.7759270291618968E-2</v>
      </c>
      <c r="P64" s="301">
        <f t="shared" si="2"/>
        <v>2.3371046273334695E-2</v>
      </c>
      <c r="Q64" s="301">
        <f t="shared" si="2"/>
        <v>2.631854383723789E-2</v>
      </c>
      <c r="R64" s="301">
        <f t="shared" si="2"/>
        <v>2.8558046742749969E-2</v>
      </c>
      <c r="S64" s="301">
        <f t="shared" si="2"/>
        <v>2.7091614770177231E-2</v>
      </c>
      <c r="T64" s="301">
        <f t="shared" si="2"/>
        <v>2.9011764272617459E-2</v>
      </c>
      <c r="U64" s="301">
        <f t="shared" si="2"/>
        <v>2.8707091303076832E-2</v>
      </c>
      <c r="V64" s="301">
        <f t="shared" si="2"/>
        <v>2.8423784765630747E-2</v>
      </c>
      <c r="W64" s="301">
        <f t="shared" si="2"/>
        <v>2.6402633009802938E-2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5.9380651984878045E-3</v>
      </c>
      <c r="C65" s="235">
        <f t="shared" si="3"/>
        <v>6.0384506261296341E-3</v>
      </c>
      <c r="D65" s="235">
        <f t="shared" si="3"/>
        <v>6.4777928374860471E-3</v>
      </c>
      <c r="E65" s="235">
        <f t="shared" si="3"/>
        <v>6.2172325826967759E-3</v>
      </c>
      <c r="F65" s="235">
        <f t="shared" si="3"/>
        <v>6.5417579870470392E-3</v>
      </c>
      <c r="G65" s="235">
        <f t="shared" si="3"/>
        <v>6.9347628388245494E-3</v>
      </c>
      <c r="H65" s="235">
        <f t="shared" si="3"/>
        <v>6.9887200441971237E-3</v>
      </c>
      <c r="I65" s="235">
        <f t="shared" si="3"/>
        <v>5.3396694967003389E-3</v>
      </c>
      <c r="J65" s="235">
        <f t="shared" si="3"/>
        <v>4.6097313458397689E-3</v>
      </c>
      <c r="K65" s="235">
        <f t="shared" si="3"/>
        <v>5.9191771073970161E-3</v>
      </c>
      <c r="L65" s="235">
        <f t="shared" si="3"/>
        <v>5.5580206454691706E-3</v>
      </c>
      <c r="M65" s="235">
        <f t="shared" si="3"/>
        <v>5.2818866561127704E-3</v>
      </c>
      <c r="N65" s="235">
        <f t="shared" si="3"/>
        <v>6.3813594378705615E-3</v>
      </c>
      <c r="O65" s="235">
        <f t="shared" si="3"/>
        <v>5.8508393203696198E-3</v>
      </c>
      <c r="P65" s="235">
        <f t="shared" si="3"/>
        <v>4.9259305110584614E-3</v>
      </c>
      <c r="Q65" s="235">
        <f t="shared" si="3"/>
        <v>5.5471764754664362E-3</v>
      </c>
      <c r="R65" s="235">
        <f t="shared" si="3"/>
        <v>6.01919794865365E-3</v>
      </c>
      <c r="S65" s="235">
        <f t="shared" si="3"/>
        <v>5.7101171350860767E-3</v>
      </c>
      <c r="T65" s="235">
        <f t="shared" si="3"/>
        <v>6.1148282853376503E-3</v>
      </c>
      <c r="U65" s="235">
        <f t="shared" si="3"/>
        <v>6.0506121668548705E-3</v>
      </c>
      <c r="V65" s="235">
        <f t="shared" si="3"/>
        <v>5.9908994650585395E-3</v>
      </c>
      <c r="W65" s="235">
        <f t="shared" si="3"/>
        <v>5.5649000046547881E-3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2.300956006723372E-2</v>
      </c>
      <c r="C66" s="235">
        <f t="shared" si="4"/>
        <v>2.3398546117401695E-2</v>
      </c>
      <c r="D66" s="235">
        <f t="shared" si="4"/>
        <v>2.5100964441277806E-2</v>
      </c>
      <c r="E66" s="235">
        <f t="shared" si="4"/>
        <v>2.4091312874091532E-2</v>
      </c>
      <c r="F66" s="235">
        <f t="shared" si="4"/>
        <v>2.5348824628365012E-2</v>
      </c>
      <c r="G66" s="235">
        <f t="shared" si="4"/>
        <v>2.6871689137497011E-2</v>
      </c>
      <c r="H66" s="235">
        <f t="shared" si="4"/>
        <v>2.708076928676792E-2</v>
      </c>
      <c r="I66" s="235">
        <f t="shared" si="4"/>
        <v>2.0690821322539656E-2</v>
      </c>
      <c r="J66" s="235">
        <f t="shared" si="4"/>
        <v>1.7862365391831957E-2</v>
      </c>
      <c r="K66" s="235">
        <f t="shared" si="4"/>
        <v>2.293637012202741E-2</v>
      </c>
      <c r="L66" s="235">
        <f t="shared" si="4"/>
        <v>2.153691574983314E-2</v>
      </c>
      <c r="M66" s="235">
        <f t="shared" si="4"/>
        <v>2.0466917121943522E-2</v>
      </c>
      <c r="N66" s="235">
        <f t="shared" si="4"/>
        <v>2.472729220515868E-2</v>
      </c>
      <c r="O66" s="235">
        <f t="shared" si="4"/>
        <v>2.2671566290660052E-2</v>
      </c>
      <c r="P66" s="235">
        <f t="shared" si="4"/>
        <v>1.9087613590043295E-2</v>
      </c>
      <c r="Q66" s="235">
        <f t="shared" si="4"/>
        <v>2.1494895399312104E-2</v>
      </c>
      <c r="R66" s="235">
        <f t="shared" si="4"/>
        <v>2.3323943427126154E-2</v>
      </c>
      <c r="S66" s="235">
        <f t="shared" si="4"/>
        <v>2.2126278311016677E-2</v>
      </c>
      <c r="T66" s="235">
        <f t="shared" si="4"/>
        <v>2.3694503854239792E-2</v>
      </c>
      <c r="U66" s="235">
        <f t="shared" si="4"/>
        <v>2.3445671181285922E-2</v>
      </c>
      <c r="V66" s="235">
        <f t="shared" si="4"/>
        <v>2.3214288912342583E-2</v>
      </c>
      <c r="W66" s="235">
        <f t="shared" si="4"/>
        <v>2.156357275394382E-2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3.2362377709172267E-2</v>
      </c>
      <c r="C67" s="235">
        <f t="shared" si="5"/>
        <v>3.2909476977578608E-2</v>
      </c>
      <c r="D67" s="235">
        <f t="shared" si="5"/>
        <v>3.5303886286375027E-2</v>
      </c>
      <c r="E67" s="235">
        <f t="shared" si="5"/>
        <v>3.3883836303825812E-2</v>
      </c>
      <c r="F67" s="235">
        <f t="shared" si="5"/>
        <v>3.5652495515327849E-2</v>
      </c>
      <c r="G67" s="235">
        <f t="shared" si="5"/>
        <v>3.7794366820142769E-2</v>
      </c>
      <c r="H67" s="235">
        <f t="shared" si="5"/>
        <v>3.8088432884092881E-2</v>
      </c>
      <c r="I67" s="235">
        <f t="shared" si="5"/>
        <v>2.9101128956679167E-2</v>
      </c>
      <c r="J67" s="235">
        <f t="shared" si="5"/>
        <v>2.5122975576264885E-2</v>
      </c>
      <c r="K67" s="235">
        <f t="shared" si="5"/>
        <v>3.2259437859633255E-2</v>
      </c>
      <c r="L67" s="235">
        <f t="shared" si="5"/>
        <v>3.0291139863175796E-2</v>
      </c>
      <c r="M67" s="235">
        <f t="shared" si="5"/>
        <v>2.8786213230816114E-2</v>
      </c>
      <c r="N67" s="235">
        <f t="shared" si="5"/>
        <v>3.4778325519051231E-2</v>
      </c>
      <c r="O67" s="235">
        <f t="shared" si="5"/>
        <v>3.1886997813647754E-2</v>
      </c>
      <c r="P67" s="235">
        <f t="shared" si="5"/>
        <v>2.6846256893340734E-2</v>
      </c>
      <c r="Q67" s="235">
        <f t="shared" si="5"/>
        <v>3.023203927841624E-2</v>
      </c>
      <c r="R67" s="235">
        <f t="shared" si="5"/>
        <v>3.2804550137006117E-2</v>
      </c>
      <c r="S67" s="235">
        <f t="shared" si="5"/>
        <v>3.1120063743377554E-2</v>
      </c>
      <c r="T67" s="235">
        <f t="shared" si="5"/>
        <v>3.3325734221850978E-2</v>
      </c>
      <c r="U67" s="235">
        <f t="shared" si="5"/>
        <v>3.2975757215555061E-2</v>
      </c>
      <c r="V67" s="235">
        <f t="shared" si="5"/>
        <v>3.265032377133148E-2</v>
      </c>
      <c r="W67" s="235">
        <f t="shared" si="5"/>
        <v>3.0328632280810199E-2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0.11366327387776194</v>
      </c>
      <c r="C68" s="302">
        <f t="shared" si="6"/>
        <v>0.11296909859540358</v>
      </c>
      <c r="D68" s="302">
        <f t="shared" si="6"/>
        <v>0.11291607519119057</v>
      </c>
      <c r="E68" s="302">
        <f t="shared" si="6"/>
        <v>0.11385439171527298</v>
      </c>
      <c r="F68" s="302">
        <f t="shared" si="6"/>
        <v>0.11303078423415681</v>
      </c>
      <c r="G68" s="302">
        <f t="shared" si="6"/>
        <v>0.11520822110921308</v>
      </c>
      <c r="H68" s="302">
        <f t="shared" si="6"/>
        <v>0.11491400214749703</v>
      </c>
      <c r="I68" s="302">
        <f t="shared" si="6"/>
        <v>0.11331519204343003</v>
      </c>
      <c r="J68" s="302">
        <f t="shared" si="6"/>
        <v>0.11817292132230024</v>
      </c>
      <c r="K68" s="302">
        <f t="shared" si="6"/>
        <v>0.11283226128737567</v>
      </c>
      <c r="L68" s="302">
        <f t="shared" si="6"/>
        <v>0.11154011928560817</v>
      </c>
      <c r="M68" s="302">
        <f t="shared" si="6"/>
        <v>0.11121293014273774</v>
      </c>
      <c r="N68" s="302">
        <f t="shared" si="6"/>
        <v>0.10703358492623072</v>
      </c>
      <c r="O68" s="302">
        <f t="shared" si="6"/>
        <v>0.10816365051666603</v>
      </c>
      <c r="P68" s="302">
        <f t="shared" si="6"/>
        <v>0.11779061638956237</v>
      </c>
      <c r="Q68" s="302">
        <f t="shared" si="6"/>
        <v>0.11015863312447699</v>
      </c>
      <c r="R68" s="302">
        <f t="shared" si="6"/>
        <v>0.10502500594423547</v>
      </c>
      <c r="S68" s="302">
        <f t="shared" si="6"/>
        <v>0.10221959617640694</v>
      </c>
      <c r="T68" s="302">
        <f t="shared" si="6"/>
        <v>0.10118196127892033</v>
      </c>
      <c r="U68" s="302">
        <f t="shared" si="6"/>
        <v>0.10068308594804139</v>
      </c>
      <c r="V68" s="302">
        <f t="shared" si="6"/>
        <v>0.10017627811124875</v>
      </c>
      <c r="W68" s="302">
        <f t="shared" si="6"/>
        <v>9.9663480994128084E-2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4.7031631684962334E-2</v>
      </c>
      <c r="C69" s="303">
        <f t="shared" si="7"/>
        <v>4.6460093341766796E-2</v>
      </c>
      <c r="D69" s="303">
        <f t="shared" si="7"/>
        <v>4.3651183232167066E-2</v>
      </c>
      <c r="E69" s="303">
        <f t="shared" si="7"/>
        <v>4.5232122169570982E-2</v>
      </c>
      <c r="F69" s="303">
        <f t="shared" si="7"/>
        <v>4.32332564585617E-2</v>
      </c>
      <c r="G69" s="303">
        <f t="shared" si="7"/>
        <v>4.0521015404884696E-2</v>
      </c>
      <c r="H69" s="303">
        <f t="shared" si="7"/>
        <v>4.019477574792707E-2</v>
      </c>
      <c r="I69" s="303">
        <f t="shared" si="7"/>
        <v>5.1374884423357831E-2</v>
      </c>
      <c r="J69" s="303">
        <f t="shared" si="7"/>
        <v>5.5757928802382999E-2</v>
      </c>
      <c r="K69" s="303">
        <f t="shared" si="7"/>
        <v>4.7751844173472925E-2</v>
      </c>
      <c r="L69" s="303">
        <f t="shared" si="7"/>
        <v>5.0269684533243347E-2</v>
      </c>
      <c r="M69" s="303">
        <f t="shared" si="7"/>
        <v>5.2194642889729616E-2</v>
      </c>
      <c r="N69" s="303">
        <f t="shared" si="7"/>
        <v>4.5546205432480537E-2</v>
      </c>
      <c r="O69" s="303">
        <f t="shared" si="7"/>
        <v>4.8810071079469906E-2</v>
      </c>
      <c r="P69" s="303">
        <f t="shared" si="7"/>
        <v>5.3723649836609856E-2</v>
      </c>
      <c r="Q69" s="303">
        <f t="shared" si="7"/>
        <v>5.064169512648601E-2</v>
      </c>
      <c r="R69" s="303">
        <f t="shared" si="7"/>
        <v>4.8234948394294958E-2</v>
      </c>
      <c r="S69" s="303">
        <f t="shared" si="7"/>
        <v>5.067318894430068E-2</v>
      </c>
      <c r="T69" s="303">
        <f t="shared" si="7"/>
        <v>4.8429652360378543E-2</v>
      </c>
      <c r="U69" s="303">
        <f t="shared" si="7"/>
        <v>4.893370269192851E-2</v>
      </c>
      <c r="V69" s="303">
        <f t="shared" si="7"/>
        <v>4.9397685874946397E-2</v>
      </c>
      <c r="W69" s="303">
        <f t="shared" si="7"/>
        <v>5.2193720033803091E-2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0.35364169209269769</v>
      </c>
      <c r="C70" s="303">
        <f t="shared" si="8"/>
        <v>0.34934416339674634</v>
      </c>
      <c r="D70" s="303">
        <f t="shared" si="8"/>
        <v>0.32822332007264088</v>
      </c>
      <c r="E70" s="303">
        <f t="shared" si="8"/>
        <v>0.34011076477504321</v>
      </c>
      <c r="F70" s="303">
        <f t="shared" si="8"/>
        <v>0.32508083221726208</v>
      </c>
      <c r="G70" s="303">
        <f t="shared" si="8"/>
        <v>0.30468686583288285</v>
      </c>
      <c r="H70" s="303">
        <f t="shared" si="8"/>
        <v>0.30223379456614402</v>
      </c>
      <c r="I70" s="303">
        <f t="shared" si="8"/>
        <v>0.3862996117217869</v>
      </c>
      <c r="J70" s="303">
        <f t="shared" si="8"/>
        <v>0.41925673387945694</v>
      </c>
      <c r="K70" s="303">
        <f t="shared" si="8"/>
        <v>0.3590571359966907</v>
      </c>
      <c r="L70" s="303">
        <f t="shared" si="8"/>
        <v>0.37798935870188743</v>
      </c>
      <c r="M70" s="303">
        <f t="shared" si="8"/>
        <v>0.3924635648054669</v>
      </c>
      <c r="N70" s="303">
        <f t="shared" si="8"/>
        <v>0.34247242930961314</v>
      </c>
      <c r="O70" s="303">
        <f t="shared" si="8"/>
        <v>0.36701418830909094</v>
      </c>
      <c r="P70" s="303">
        <f t="shared" si="8"/>
        <v>0.40396052088681628</v>
      </c>
      <c r="Q70" s="303">
        <f t="shared" si="8"/>
        <v>0.38078659220107747</v>
      </c>
      <c r="R70" s="303">
        <f t="shared" si="8"/>
        <v>0.36268970811864076</v>
      </c>
      <c r="S70" s="303">
        <f t="shared" si="8"/>
        <v>0.38102340148503017</v>
      </c>
      <c r="T70" s="303">
        <f t="shared" si="8"/>
        <v>0.36415373217130792</v>
      </c>
      <c r="U70" s="303">
        <f t="shared" si="8"/>
        <v>0.3679438029335394</v>
      </c>
      <c r="V70" s="303">
        <f t="shared" si="8"/>
        <v>0.3714325995596931</v>
      </c>
      <c r="W70" s="303">
        <f t="shared" si="8"/>
        <v>0.39245662563878847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0.12535947813249435</v>
      </c>
      <c r="C71" s="303">
        <f t="shared" si="9"/>
        <v>0.12747873152575318</v>
      </c>
      <c r="D71" s="303">
        <f t="shared" si="9"/>
        <v>0.13675375773315179</v>
      </c>
      <c r="E71" s="303">
        <f t="shared" si="9"/>
        <v>0.13125302702868405</v>
      </c>
      <c r="F71" s="303">
        <f t="shared" si="9"/>
        <v>0.13810413660229504</v>
      </c>
      <c r="G71" s="303">
        <f t="shared" si="9"/>
        <v>0.14640092713516312</v>
      </c>
      <c r="H71" s="303">
        <f t="shared" si="9"/>
        <v>0.14754002663658247</v>
      </c>
      <c r="I71" s="303">
        <f t="shared" si="9"/>
        <v>0.11272664733907234</v>
      </c>
      <c r="J71" s="303">
        <f t="shared" si="9"/>
        <v>9.7316802111340306E-2</v>
      </c>
      <c r="K71" s="303">
        <f t="shared" si="9"/>
        <v>0.12496072851238861</v>
      </c>
      <c r="L71" s="303">
        <f t="shared" si="9"/>
        <v>0.11733629461378771</v>
      </c>
      <c r="M71" s="303">
        <f t="shared" si="9"/>
        <v>0.11150678421885671</v>
      </c>
      <c r="N71" s="303">
        <f t="shared" si="9"/>
        <v>0.13471793625826831</v>
      </c>
      <c r="O71" s="303">
        <f t="shared" si="9"/>
        <v>0.12351803816930085</v>
      </c>
      <c r="P71" s="303">
        <f t="shared" si="9"/>
        <v>0.10399213507128148</v>
      </c>
      <c r="Q71" s="303">
        <f t="shared" si="9"/>
        <v>0.11710736154436487</v>
      </c>
      <c r="R71" s="303">
        <f t="shared" si="9"/>
        <v>0.12707228506207044</v>
      </c>
      <c r="S71" s="303">
        <f t="shared" si="9"/>
        <v>0.1205472288030949</v>
      </c>
      <c r="T71" s="303">
        <f t="shared" si="9"/>
        <v>0.1290911529423682</v>
      </c>
      <c r="U71" s="303">
        <f t="shared" si="9"/>
        <v>0.1277354758267405</v>
      </c>
      <c r="V71" s="303">
        <f t="shared" si="9"/>
        <v>0.126474871086837</v>
      </c>
      <c r="W71" s="303">
        <f t="shared" si="9"/>
        <v>0.11748152590522162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0.23442771741660487</v>
      </c>
      <c r="C72" s="303">
        <f t="shared" si="10"/>
        <v>0.23574371744161163</v>
      </c>
      <c r="D72" s="303">
        <f t="shared" si="10"/>
        <v>0.24113821043650138</v>
      </c>
      <c r="E72" s="303">
        <f t="shared" si="10"/>
        <v>0.2377556455572272</v>
      </c>
      <c r="F72" s="303">
        <f t="shared" si="10"/>
        <v>0.24187759205599116</v>
      </c>
      <c r="G72" s="303">
        <f t="shared" si="10"/>
        <v>0.24617858238823767</v>
      </c>
      <c r="H72" s="303">
        <f t="shared" si="10"/>
        <v>0.24696921793088861</v>
      </c>
      <c r="I72" s="303">
        <f t="shared" si="10"/>
        <v>0.22309236068583851</v>
      </c>
      <c r="J72" s="303">
        <f t="shared" si="10"/>
        <v>0.21177767432597513</v>
      </c>
      <c r="K72" s="303">
        <f t="shared" si="10"/>
        <v>0.22992221649075353</v>
      </c>
      <c r="L72" s="303">
        <f t="shared" si="10"/>
        <v>0.22504459095238505</v>
      </c>
      <c r="M72" s="303">
        <f t="shared" si="10"/>
        <v>0.22065566552246826</v>
      </c>
      <c r="N72" s="303">
        <f t="shared" si="10"/>
        <v>0.23495660381962302</v>
      </c>
      <c r="O72" s="303">
        <f t="shared" si="10"/>
        <v>0.22846687546309249</v>
      </c>
      <c r="P72" s="303">
        <f t="shared" si="10"/>
        <v>0.2161122897401701</v>
      </c>
      <c r="Q72" s="303">
        <f t="shared" si="10"/>
        <v>0.2237156428163688</v>
      </c>
      <c r="R72" s="303">
        <f t="shared" si="10"/>
        <v>0.22938197860797557</v>
      </c>
      <c r="S72" s="303">
        <f t="shared" si="10"/>
        <v>0.2244924630975961</v>
      </c>
      <c r="T72" s="303">
        <f t="shared" si="10"/>
        <v>0.22752023777056157</v>
      </c>
      <c r="U72" s="303">
        <f t="shared" si="10"/>
        <v>0.22644193430639672</v>
      </c>
      <c r="V72" s="303">
        <f t="shared" si="10"/>
        <v>0.22552236799533018</v>
      </c>
      <c r="W72" s="303">
        <f t="shared" si="10"/>
        <v>0.22023886558375086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5.3576563028332386E-2</v>
      </c>
      <c r="C73" s="304">
        <f t="shared" si="11"/>
        <v>5.288925527202698E-2</v>
      </c>
      <c r="D73" s="304">
        <f t="shared" si="11"/>
        <v>4.9753365783396772E-2</v>
      </c>
      <c r="E73" s="304">
        <f t="shared" si="11"/>
        <v>5.1495418124872384E-2</v>
      </c>
      <c r="F73" s="304">
        <f t="shared" si="11"/>
        <v>4.9257701175096515E-2</v>
      </c>
      <c r="G73" s="304">
        <f t="shared" si="11"/>
        <v>4.6081944553692522E-2</v>
      </c>
      <c r="H73" s="304">
        <f t="shared" si="11"/>
        <v>4.581048474981942E-2</v>
      </c>
      <c r="I73" s="304">
        <f t="shared" si="11"/>
        <v>5.3460718207816345E-2</v>
      </c>
      <c r="J73" s="304">
        <f t="shared" si="11"/>
        <v>5.6537570965642388E-2</v>
      </c>
      <c r="K73" s="304">
        <f t="shared" si="11"/>
        <v>4.8975451212726756E-2</v>
      </c>
      <c r="L73" s="304">
        <f t="shared" si="11"/>
        <v>5.0949084625833856E-2</v>
      </c>
      <c r="M73" s="304">
        <f t="shared" si="11"/>
        <v>5.1798620495900366E-2</v>
      </c>
      <c r="N73" s="304">
        <f t="shared" si="11"/>
        <v>4.4458065961621919E-2</v>
      </c>
      <c r="O73" s="304">
        <f t="shared" si="11"/>
        <v>4.8367766805354151E-2</v>
      </c>
      <c r="P73" s="304">
        <f t="shared" si="11"/>
        <v>5.4742558887199595E-2</v>
      </c>
      <c r="Q73" s="304">
        <f t="shared" si="11"/>
        <v>4.9597238836805502E-2</v>
      </c>
      <c r="R73" s="304">
        <f t="shared" si="11"/>
        <v>4.5627355402264952E-2</v>
      </c>
      <c r="S73" s="304">
        <f t="shared" si="11"/>
        <v>4.6382585647375227E-2</v>
      </c>
      <c r="T73" s="304">
        <f t="shared" si="11"/>
        <v>4.1287091987017438E-2</v>
      </c>
      <c r="U73" s="304">
        <f t="shared" si="11"/>
        <v>4.1383519639149033E-2</v>
      </c>
      <c r="V73" s="304">
        <f t="shared" si="11"/>
        <v>4.1559940989705897E-2</v>
      </c>
      <c r="W73" s="304">
        <f t="shared" si="11"/>
        <v>4.4491890639030605E-2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3.6274653361119687E-2</v>
      </c>
      <c r="C74" s="304">
        <f t="shared" si="12"/>
        <v>3.5833836095393465E-2</v>
      </c>
      <c r="D74" s="304">
        <f t="shared" si="12"/>
        <v>3.3667374144194497E-2</v>
      </c>
      <c r="E74" s="304">
        <f t="shared" si="12"/>
        <v>3.4886723970787063E-2</v>
      </c>
      <c r="F74" s="304">
        <f t="shared" si="12"/>
        <v>3.3345034724962481E-2</v>
      </c>
      <c r="G74" s="304">
        <f t="shared" si="12"/>
        <v>3.1253131881511062E-2</v>
      </c>
      <c r="H74" s="304">
        <f t="shared" si="12"/>
        <v>3.100150908968324E-2</v>
      </c>
      <c r="I74" s="304">
        <f t="shared" si="12"/>
        <v>3.9624526242425739E-2</v>
      </c>
      <c r="J74" s="304">
        <f t="shared" si="12"/>
        <v>4.3005089701940537E-2</v>
      </c>
      <c r="K74" s="304">
        <f t="shared" si="12"/>
        <v>3.6830140326617085E-2</v>
      </c>
      <c r="L74" s="304">
        <f t="shared" si="12"/>
        <v>3.8772105404101545E-2</v>
      </c>
      <c r="M74" s="304">
        <f t="shared" si="12"/>
        <v>4.0256791233924796E-2</v>
      </c>
      <c r="N74" s="304">
        <f t="shared" si="12"/>
        <v>3.5128970754077303E-2</v>
      </c>
      <c r="O74" s="304">
        <f t="shared" si="12"/>
        <v>3.7646331745396298E-2</v>
      </c>
      <c r="P74" s="304">
        <f t="shared" si="12"/>
        <v>4.143608684833909E-2</v>
      </c>
      <c r="Q74" s="304">
        <f t="shared" si="12"/>
        <v>3.9059030497556387E-2</v>
      </c>
      <c r="R74" s="304">
        <f t="shared" si="12"/>
        <v>3.7202749941035715E-2</v>
      </c>
      <c r="S74" s="304">
        <f t="shared" si="12"/>
        <v>3.9083321113963211E-2</v>
      </c>
      <c r="T74" s="304">
        <f t="shared" si="12"/>
        <v>3.735292161538941E-2</v>
      </c>
      <c r="U74" s="304">
        <f t="shared" si="12"/>
        <v>3.7741686589056668E-2</v>
      </c>
      <c r="V74" s="304">
        <f t="shared" si="12"/>
        <v>3.8099548490215095E-2</v>
      </c>
      <c r="W74" s="304">
        <f t="shared" si="12"/>
        <v>4.0256079451712737E-2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0.14457650102715283</v>
      </c>
      <c r="C76" s="304">
        <f t="shared" si="14"/>
        <v>0.1470206260741912</v>
      </c>
      <c r="D76" s="304">
        <f t="shared" si="14"/>
        <v>0.15771747050891011</v>
      </c>
      <c r="E76" s="304">
        <f t="shared" si="14"/>
        <v>0.15137350346156778</v>
      </c>
      <c r="F76" s="304">
        <f t="shared" si="14"/>
        <v>0.15927485615593215</v>
      </c>
      <c r="G76" s="304">
        <f t="shared" si="14"/>
        <v>0.16884350595303405</v>
      </c>
      <c r="H76" s="304">
        <f t="shared" si="14"/>
        <v>0.17015722409138592</v>
      </c>
      <c r="I76" s="304">
        <f t="shared" si="14"/>
        <v>0.13000711623559641</v>
      </c>
      <c r="J76" s="304">
        <f t="shared" si="14"/>
        <v>0.11223501365839224</v>
      </c>
      <c r="K76" s="304">
        <f t="shared" si="14"/>
        <v>0.1441166249514097</v>
      </c>
      <c r="L76" s="304">
        <f t="shared" si="14"/>
        <v>0.13532340092244965</v>
      </c>
      <c r="M76" s="304">
        <f t="shared" si="14"/>
        <v>0.12860025379264309</v>
      </c>
      <c r="N76" s="304">
        <f t="shared" si="14"/>
        <v>0.1553695671039238</v>
      </c>
      <c r="O76" s="304">
        <f t="shared" si="14"/>
        <v>0.14245277691234204</v>
      </c>
      <c r="P76" s="304">
        <f t="shared" si="14"/>
        <v>0.11993364400463143</v>
      </c>
      <c r="Q76" s="304">
        <f t="shared" si="14"/>
        <v>0.13505937348200689</v>
      </c>
      <c r="R76" s="304">
        <f t="shared" si="14"/>
        <v>0.14655187326467492</v>
      </c>
      <c r="S76" s="304">
        <f t="shared" si="14"/>
        <v>0.13902655633625766</v>
      </c>
      <c r="T76" s="304">
        <f t="shared" si="14"/>
        <v>0.14888022416815472</v>
      </c>
      <c r="U76" s="304">
        <f t="shared" si="14"/>
        <v>0.14731672807819104</v>
      </c>
      <c r="V76" s="304">
        <f t="shared" si="14"/>
        <v>0.14586287851540919</v>
      </c>
      <c r="W76" s="304">
        <f t="shared" si="14"/>
        <v>0.13549089549300752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3.6393090899810882E-2</v>
      </c>
      <c r="C77" s="237">
        <f t="shared" si="15"/>
        <v>3.7008331027877518E-2</v>
      </c>
      <c r="D77" s="237">
        <f t="shared" si="15"/>
        <v>3.9700962465822928E-2</v>
      </c>
      <c r="E77" s="237">
        <f t="shared" si="15"/>
        <v>3.8104046177359331E-2</v>
      </c>
      <c r="F77" s="237">
        <f t="shared" si="15"/>
        <v>4.0092990748534597E-2</v>
      </c>
      <c r="G77" s="237">
        <f t="shared" si="15"/>
        <v>4.2501630737608487E-2</v>
      </c>
      <c r="H77" s="237">
        <f t="shared" si="15"/>
        <v>4.2832322539430361E-2</v>
      </c>
      <c r="I77" s="237">
        <f t="shared" si="15"/>
        <v>3.2725655726692011E-2</v>
      </c>
      <c r="J77" s="237">
        <f t="shared" si="15"/>
        <v>2.8252025918404675E-2</v>
      </c>
      <c r="K77" s="237">
        <f t="shared" si="15"/>
        <v>3.6277329958660232E-2</v>
      </c>
      <c r="L77" s="237">
        <f t="shared" si="15"/>
        <v>3.4063881721119606E-2</v>
      </c>
      <c r="M77" s="237">
        <f t="shared" si="15"/>
        <v>3.2371517451065077E-2</v>
      </c>
      <c r="N77" s="237">
        <f t="shared" si="15"/>
        <v>3.910994344520357E-2</v>
      </c>
      <c r="O77" s="237">
        <f t="shared" si="15"/>
        <v>3.5858502746083765E-2</v>
      </c>
      <c r="P77" s="237">
        <f t="shared" si="15"/>
        <v>3.0189940807782905E-2</v>
      </c>
      <c r="Q77" s="237">
        <f t="shared" si="15"/>
        <v>3.399742019679295E-2</v>
      </c>
      <c r="R77" s="237">
        <f t="shared" si="15"/>
        <v>3.6890335617246667E-2</v>
      </c>
      <c r="S77" s="237">
        <f t="shared" si="15"/>
        <v>3.4996047533913284E-2</v>
      </c>
      <c r="T77" s="237">
        <f t="shared" si="15"/>
        <v>3.7476432842418028E-2</v>
      </c>
      <c r="U77" s="237">
        <f t="shared" si="15"/>
        <v>3.7082866426580763E-2</v>
      </c>
      <c r="V77" s="237">
        <f t="shared" si="15"/>
        <v>3.6716900457581185E-2</v>
      </c>
      <c r="W77" s="237">
        <f t="shared" si="15"/>
        <v>3.4106043795095881E-2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0.46140831551444694</v>
      </c>
      <c r="C81" s="324">
        <f>IF(C$5=0,0,C$5/TEL_fec!C$5)</f>
        <v>0.46192281878618136</v>
      </c>
      <c r="D81" s="324">
        <f>IF(D$5=0,0,D$5/TEL_fec!D$5)</f>
        <v>0.46336196168727611</v>
      </c>
      <c r="E81" s="324">
        <f>IF(E$5=0,0,E$5/TEL_fec!E$5)</f>
        <v>0.46299234692749669</v>
      </c>
      <c r="F81" s="324">
        <f>IF(F$5=0,0,F$5/TEL_fec!F$5)</f>
        <v>0.46541022518629427</v>
      </c>
      <c r="G81" s="324">
        <f>IF(G$5=0,0,G$5/TEL_fec!G$5)</f>
        <v>0.46532387289377813</v>
      </c>
      <c r="H81" s="324">
        <f>IF(H$5=0,0,H$5/TEL_fec!H$5)</f>
        <v>0.46669361912756258</v>
      </c>
      <c r="I81" s="324">
        <f>IF(I$5=0,0,I$5/TEL_fec!I$5)</f>
        <v>0.47111197810421218</v>
      </c>
      <c r="J81" s="324">
        <f>IF(J$5=0,0,J$5/TEL_fec!J$5)</f>
        <v>0.47227609365869333</v>
      </c>
      <c r="K81" s="324">
        <f>IF(K$5=0,0,K$5/TEL_fec!K$5)</f>
        <v>0.47991229925469031</v>
      </c>
      <c r="L81" s="324">
        <f>IF(L$5=0,0,L$5/TEL_fec!L$5)</f>
        <v>0.47651429587814592</v>
      </c>
      <c r="M81" s="324">
        <f>IF(M$5=0,0,M$5/TEL_fec!M$5)</f>
        <v>0.47876107823533459</v>
      </c>
      <c r="N81" s="324">
        <f>IF(N$5=0,0,N$5/TEL_fec!N$5)</f>
        <v>0.48168841840685456</v>
      </c>
      <c r="O81" s="324">
        <f>IF(O$5=0,0,O$5/TEL_fec!O$5)</f>
        <v>0.47949380429857741</v>
      </c>
      <c r="P81" s="324">
        <f>IF(P$5=0,0,P$5/TEL_fec!P$5)</f>
        <v>0.47787436134256417</v>
      </c>
      <c r="Q81" s="324">
        <f>IF(Q$5=0,0,Q$5/TEL_fec!Q$5)</f>
        <v>0.47996063669231548</v>
      </c>
      <c r="R81" s="324">
        <f>IF(R$5=0,0,R$5/TEL_fec!R$5)</f>
        <v>0.48082891476495782</v>
      </c>
      <c r="S81" s="324">
        <f>IF(S$5=0,0,S$5/TEL_fec!S$5)</f>
        <v>0.48217163433093652</v>
      </c>
      <c r="T81" s="324">
        <f>IF(T$5=0,0,T$5/TEL_fec!T$5)</f>
        <v>0.48837747268235843</v>
      </c>
      <c r="U81" s="324">
        <f>IF(U$5=0,0,U$5/TEL_fec!U$5)</f>
        <v>0.4903660262759213</v>
      </c>
      <c r="V81" s="324">
        <f>IF(V$5=0,0,V$5/TEL_fec!V$5)</f>
        <v>0.49032708315124107</v>
      </c>
      <c r="W81" s="324">
        <f>IF(W$5=0,0,W$5/TEL_fec!W$5)</f>
        <v>0.48742397364712492</v>
      </c>
      <c r="DA81" s="95"/>
    </row>
    <row r="82" spans="1:105" ht="12" customHeight="1" x14ac:dyDescent="0.25">
      <c r="A82" s="55" t="s">
        <v>92</v>
      </c>
      <c r="B82" s="336">
        <f>IF(B$6=0,0,B$6/TEL_fec!B$6)</f>
        <v>0.47474047482622245</v>
      </c>
      <c r="C82" s="336">
        <f>IF(C$6=0,0,C$6/TEL_fec!C$6)</f>
        <v>0.47474047482622223</v>
      </c>
      <c r="D82" s="336">
        <f>IF(D$6=0,0,D$6/TEL_fec!D$6)</f>
        <v>0.47474047482622256</v>
      </c>
      <c r="E82" s="336">
        <f>IF(E$6=0,0,E$6/TEL_fec!E$6)</f>
        <v>0.47474047482622228</v>
      </c>
      <c r="F82" s="336">
        <f>IF(F$6=0,0,F$6/TEL_fec!F$6)</f>
        <v>0.47474047482622217</v>
      </c>
      <c r="G82" s="336">
        <f>IF(G$6=0,0,G$6/TEL_fec!G$6)</f>
        <v>0.47474047482622211</v>
      </c>
      <c r="H82" s="336">
        <f>IF(H$6=0,0,H$6/TEL_fec!H$6)</f>
        <v>0.4747404748262225</v>
      </c>
      <c r="I82" s="336">
        <f>IF(I$6=0,0,I$6/TEL_fec!I$6)</f>
        <v>0.47474047482622211</v>
      </c>
      <c r="J82" s="336">
        <f>IF(J$6=0,0,J$6/TEL_fec!J$6)</f>
        <v>0.47474047482622245</v>
      </c>
      <c r="K82" s="336">
        <f>IF(K$6=0,0,K$6/TEL_fec!K$6)</f>
        <v>0.47474047482622211</v>
      </c>
      <c r="L82" s="336">
        <f>IF(L$6=0,0,L$6/TEL_fec!L$6)</f>
        <v>0.47474047482622234</v>
      </c>
      <c r="M82" s="336">
        <f>IF(M$6=0,0,M$6/TEL_fec!M$6)</f>
        <v>0.47474047482622228</v>
      </c>
      <c r="N82" s="336">
        <f>IF(N$6=0,0,N$6/TEL_fec!N$6)</f>
        <v>0.47474047482622234</v>
      </c>
      <c r="O82" s="336">
        <f>IF(O$6=0,0,O$6/TEL_fec!O$6)</f>
        <v>0.47474047482622239</v>
      </c>
      <c r="P82" s="336">
        <f>IF(P$6=0,0,P$6/TEL_fec!P$6)</f>
        <v>0.47474047482622234</v>
      </c>
      <c r="Q82" s="336">
        <f>IF(Q$6=0,0,Q$6/TEL_fec!Q$6)</f>
        <v>0.47474047482622217</v>
      </c>
      <c r="R82" s="336">
        <f>IF(R$6=0,0,R$6/TEL_fec!R$6)</f>
        <v>0.47474047482622234</v>
      </c>
      <c r="S82" s="336">
        <f>IF(S$6=0,0,S$6/TEL_fec!S$6)</f>
        <v>0.47474047482622223</v>
      </c>
      <c r="T82" s="336">
        <f>IF(T$6=0,0,T$6/TEL_fec!T$6)</f>
        <v>0.47474047482622234</v>
      </c>
      <c r="U82" s="336">
        <f>IF(U$6=0,0,U$6/TEL_fec!U$6)</f>
        <v>0.47474047482622245</v>
      </c>
      <c r="V82" s="336">
        <f>IF(V$6=0,0,V$6/TEL_fec!V$6)</f>
        <v>0.47474047482622223</v>
      </c>
      <c r="W82" s="336">
        <f>IF(W$6=0,0,W$6/TEL_fec!W$6)</f>
        <v>0.47474047482622234</v>
      </c>
      <c r="DA82" s="67"/>
    </row>
    <row r="83" spans="1:105" ht="12" customHeight="1" x14ac:dyDescent="0.25">
      <c r="A83" s="202" t="s">
        <v>93</v>
      </c>
      <c r="B83" s="337">
        <f>IF(B$7=0,0,B$7/TEL_fec!B$7)</f>
        <v>0.12194977806993879</v>
      </c>
      <c r="C83" s="337">
        <f>IF(C$7=0,0,C$7/TEL_fec!C$7)</f>
        <v>0.1219497780699387</v>
      </c>
      <c r="D83" s="337">
        <f>IF(D$7=0,0,D$7/TEL_fec!D$7)</f>
        <v>0.12194977806993876</v>
      </c>
      <c r="E83" s="337">
        <f>IF(E$7=0,0,E$7/TEL_fec!E$7)</f>
        <v>0.12194977806993877</v>
      </c>
      <c r="F83" s="337">
        <f>IF(F$7=0,0,F$7/TEL_fec!F$7)</f>
        <v>0.12194977806993873</v>
      </c>
      <c r="G83" s="337">
        <f>IF(G$7=0,0,G$7/TEL_fec!G$7)</f>
        <v>0.12194977806993867</v>
      </c>
      <c r="H83" s="337">
        <f>IF(H$7=0,0,H$7/TEL_fec!H$7)</f>
        <v>0.12194977806993876</v>
      </c>
      <c r="I83" s="337">
        <f>IF(I$7=0,0,I$7/TEL_fec!I$7)</f>
        <v>0.1219497780699387</v>
      </c>
      <c r="J83" s="337">
        <f>IF(J$7=0,0,J$7/TEL_fec!J$7)</f>
        <v>0.12194977806993873</v>
      </c>
      <c r="K83" s="337">
        <f>IF(K$7=0,0,K$7/TEL_fec!K$7)</f>
        <v>0.12194977806993867</v>
      </c>
      <c r="L83" s="337">
        <f>IF(L$7=0,0,L$7/TEL_fec!L$7)</f>
        <v>0.12194977806993873</v>
      </c>
      <c r="M83" s="337">
        <f>IF(M$7=0,0,M$7/TEL_fec!M$7)</f>
        <v>0.12194977806993873</v>
      </c>
      <c r="N83" s="337">
        <f>IF(N$7=0,0,N$7/TEL_fec!N$7)</f>
        <v>0.12194977806993874</v>
      </c>
      <c r="O83" s="337">
        <f>IF(O$7=0,0,O$7/TEL_fec!O$7)</f>
        <v>0.1219497780699387</v>
      </c>
      <c r="P83" s="337">
        <f>IF(P$7=0,0,P$7/TEL_fec!P$7)</f>
        <v>0.12194977806993874</v>
      </c>
      <c r="Q83" s="337">
        <f>IF(Q$7=0,0,Q$7/TEL_fec!Q$7)</f>
        <v>0.1219497780699387</v>
      </c>
      <c r="R83" s="337">
        <f>IF(R$7=0,0,R$7/TEL_fec!R$7)</f>
        <v>0.12194977806993874</v>
      </c>
      <c r="S83" s="337">
        <f>IF(S$7=0,0,S$7/TEL_fec!S$7)</f>
        <v>0.1219497780699387</v>
      </c>
      <c r="T83" s="337">
        <f>IF(T$7=0,0,T$7/TEL_fec!T$7)</f>
        <v>0.12194977806993874</v>
      </c>
      <c r="U83" s="337">
        <f>IF(U$7=0,0,U$7/TEL_fec!U$7)</f>
        <v>0.12194977806993873</v>
      </c>
      <c r="V83" s="337">
        <f>IF(V$7=0,0,V$7/TEL_fec!V$7)</f>
        <v>0.12194977806993873</v>
      </c>
      <c r="W83" s="337">
        <f>IF(W$7=0,0,W$7/TEL_fec!W$7)</f>
        <v>0.12194977806993873</v>
      </c>
      <c r="DA83" s="174"/>
    </row>
    <row r="84" spans="1:105" ht="12" customHeight="1" x14ac:dyDescent="0.25">
      <c r="A84" s="202" t="s">
        <v>94</v>
      </c>
      <c r="B84" s="337">
        <f>IF(B$8=0,0,B$8/TEL_fec!B$8)</f>
        <v>0.65745572290640264</v>
      </c>
      <c r="C84" s="337">
        <f>IF(C$8=0,0,C$8/TEL_fec!C$8)</f>
        <v>0.65745572290640253</v>
      </c>
      <c r="D84" s="337">
        <f>IF(D$8=0,0,D$8/TEL_fec!D$8)</f>
        <v>0.65745572290640253</v>
      </c>
      <c r="E84" s="337">
        <f>IF(E$8=0,0,E$8/TEL_fec!E$8)</f>
        <v>0.65745572290640264</v>
      </c>
      <c r="F84" s="337">
        <f>IF(F$8=0,0,F$8/TEL_fec!F$8)</f>
        <v>0.65745572290640264</v>
      </c>
      <c r="G84" s="337">
        <f>IF(G$8=0,0,G$8/TEL_fec!G$8)</f>
        <v>0.65745572290640264</v>
      </c>
      <c r="H84" s="337">
        <f>IF(H$8=0,0,H$8/TEL_fec!H$8)</f>
        <v>0.65745572290640264</v>
      </c>
      <c r="I84" s="337">
        <f>IF(I$8=0,0,I$8/TEL_fec!I$8)</f>
        <v>0.65745572290640253</v>
      </c>
      <c r="J84" s="337">
        <f>IF(J$8=0,0,J$8/TEL_fec!J$8)</f>
        <v>0.65745572290640253</v>
      </c>
      <c r="K84" s="337">
        <f>IF(K$8=0,0,K$8/TEL_fec!K$8)</f>
        <v>0.65745572290640253</v>
      </c>
      <c r="L84" s="337">
        <f>IF(L$8=0,0,L$8/TEL_fec!L$8)</f>
        <v>0.65745572290640242</v>
      </c>
      <c r="M84" s="337">
        <f>IF(M$8=0,0,M$8/TEL_fec!M$8)</f>
        <v>0.65745572290640242</v>
      </c>
      <c r="N84" s="337">
        <f>IF(N$8=0,0,N$8/TEL_fec!N$8)</f>
        <v>0.65745572290640253</v>
      </c>
      <c r="O84" s="337">
        <f>IF(O$8=0,0,O$8/TEL_fec!O$8)</f>
        <v>0.65745572290640242</v>
      </c>
      <c r="P84" s="337">
        <f>IF(P$8=0,0,P$8/TEL_fec!P$8)</f>
        <v>0.65745572290640253</v>
      </c>
      <c r="Q84" s="337">
        <f>IF(Q$8=0,0,Q$8/TEL_fec!Q$8)</f>
        <v>0.65745572290640253</v>
      </c>
      <c r="R84" s="337">
        <f>IF(R$8=0,0,R$8/TEL_fec!R$8)</f>
        <v>0.65745572290640253</v>
      </c>
      <c r="S84" s="337">
        <f>IF(S$8=0,0,S$8/TEL_fec!S$8)</f>
        <v>0.65745572290640242</v>
      </c>
      <c r="T84" s="337">
        <f>IF(T$8=0,0,T$8/TEL_fec!T$8)</f>
        <v>0.65745572290640231</v>
      </c>
      <c r="U84" s="337">
        <f>IF(U$8=0,0,U$8/TEL_fec!U$8)</f>
        <v>0.65745572290640286</v>
      </c>
      <c r="V84" s="337">
        <f>IF(V$8=0,0,V$8/TEL_fec!V$8)</f>
        <v>0.65745572290640275</v>
      </c>
      <c r="W84" s="337">
        <f>IF(W$8=0,0,W$8/TEL_fec!W$8)</f>
        <v>0.65745572290640275</v>
      </c>
      <c r="DA84" s="174"/>
    </row>
    <row r="85" spans="1:105" ht="12" customHeight="1" x14ac:dyDescent="0.25">
      <c r="A85" s="202" t="s">
        <v>95</v>
      </c>
      <c r="B85" s="337">
        <f>IF(B$9=0,0,B$9/TEL_fec!B$9)</f>
        <v>0.47262200629304979</v>
      </c>
      <c r="C85" s="337">
        <f>IF(C$9=0,0,C$9/TEL_fec!C$9)</f>
        <v>0.47262200629304985</v>
      </c>
      <c r="D85" s="337">
        <f>IF(D$9=0,0,D$9/TEL_fec!D$9)</f>
        <v>0.47262200629304985</v>
      </c>
      <c r="E85" s="337">
        <f>IF(E$9=0,0,E$9/TEL_fec!E$9)</f>
        <v>0.47262200629304985</v>
      </c>
      <c r="F85" s="337">
        <f>IF(F$9=0,0,F$9/TEL_fec!F$9)</f>
        <v>0.47262200629304985</v>
      </c>
      <c r="G85" s="337">
        <f>IF(G$9=0,0,G$9/TEL_fec!G$9)</f>
        <v>0.47262200629304973</v>
      </c>
      <c r="H85" s="337">
        <f>IF(H$9=0,0,H$9/TEL_fec!H$9)</f>
        <v>0.47262200629304985</v>
      </c>
      <c r="I85" s="337">
        <f>IF(I$9=0,0,I$9/TEL_fec!I$9)</f>
        <v>0.47262200629304985</v>
      </c>
      <c r="J85" s="337">
        <f>IF(J$9=0,0,J$9/TEL_fec!J$9)</f>
        <v>0.47262200629304973</v>
      </c>
      <c r="K85" s="337">
        <f>IF(K$9=0,0,K$9/TEL_fec!K$9)</f>
        <v>0.47262200629304957</v>
      </c>
      <c r="L85" s="337">
        <f>IF(L$9=0,0,L$9/TEL_fec!L$9)</f>
        <v>0.47262200629304973</v>
      </c>
      <c r="M85" s="337">
        <f>IF(M$9=0,0,M$9/TEL_fec!M$9)</f>
        <v>0.47262200629304968</v>
      </c>
      <c r="N85" s="337">
        <f>IF(N$9=0,0,N$9/TEL_fec!N$9)</f>
        <v>0.47262200629304968</v>
      </c>
      <c r="O85" s="337">
        <f>IF(O$9=0,0,O$9/TEL_fec!O$9)</f>
        <v>0.47262200629304973</v>
      </c>
      <c r="P85" s="337">
        <f>IF(P$9=0,0,P$9/TEL_fec!P$9)</f>
        <v>0.47262200629304973</v>
      </c>
      <c r="Q85" s="337">
        <f>IF(Q$9=0,0,Q$9/TEL_fec!Q$9)</f>
        <v>0.47262200629304968</v>
      </c>
      <c r="R85" s="337">
        <f>IF(R$9=0,0,R$9/TEL_fec!R$9)</f>
        <v>0.47262200629304973</v>
      </c>
      <c r="S85" s="337">
        <f>IF(S$9=0,0,S$9/TEL_fec!S$9)</f>
        <v>0.47262200629304973</v>
      </c>
      <c r="T85" s="337">
        <f>IF(T$9=0,0,T$9/TEL_fec!T$9)</f>
        <v>0.47262200629304979</v>
      </c>
      <c r="U85" s="337">
        <f>IF(U$9=0,0,U$9/TEL_fec!U$9)</f>
        <v>0.47262200629304968</v>
      </c>
      <c r="V85" s="337">
        <f>IF(V$9=0,0,V$9/TEL_fec!V$9)</f>
        <v>0.47262200629304968</v>
      </c>
      <c r="W85" s="337">
        <f>IF(W$9=0,0,W$9/TEL_fec!W$9)</f>
        <v>0.47262200629304973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0.66945882805078849</v>
      </c>
      <c r="C86" s="338">
        <f>IF(C$10=0,0,C$10/TEL_fec!C$10)</f>
        <v>0.6711488999462405</v>
      </c>
      <c r="D86" s="338">
        <f>IF(D$10=0,0,D$10/TEL_fec!D$10)</f>
        <v>0.69553292047457826</v>
      </c>
      <c r="E86" s="338">
        <f>IF(E$10=0,0,E$10/TEL_fec!E$10)</f>
        <v>0.67963603617146273</v>
      </c>
      <c r="F86" s="338">
        <f>IF(F$10=0,0,F$10/TEL_fec!F$10)</f>
        <v>0.69824129064512364</v>
      </c>
      <c r="G86" s="338">
        <f>IF(G$10=0,0,G$10/TEL_fec!G$10)</f>
        <v>0.69874228117713366</v>
      </c>
      <c r="H86" s="338">
        <f>IF(H$10=0,0,H$10/TEL_fec!H$10)</f>
        <v>0.71107081610335776</v>
      </c>
      <c r="I86" s="338">
        <f>IF(I$10=0,0,I$10/TEL_fec!I$10)</f>
        <v>0.66435815219913219</v>
      </c>
      <c r="J86" s="338">
        <f>IF(J$10=0,0,J$10/TEL_fec!J$10)</f>
        <v>0.65517879662580547</v>
      </c>
      <c r="K86" s="338">
        <f>IF(K$10=0,0,K$10/TEL_fec!K$10)</f>
        <v>0.68879322508663288</v>
      </c>
      <c r="L86" s="338">
        <f>IF(L$10=0,0,L$10/TEL_fec!L$10)</f>
        <v>0.67084894403771922</v>
      </c>
      <c r="M86" s="338">
        <f>IF(M$10=0,0,M$10/TEL_fec!M$10)</f>
        <v>0.67292660525828074</v>
      </c>
      <c r="N86" s="338">
        <f>IF(N$10=0,0,N$10/TEL_fec!N$10)</f>
        <v>0.72016786681234923</v>
      </c>
      <c r="O86" s="338">
        <f>IF(O$10=0,0,O$10/TEL_fec!O$10)</f>
        <v>0.69232204192317326</v>
      </c>
      <c r="P86" s="338">
        <f>IF(P$10=0,0,P$10/TEL_fec!P$10)</f>
        <v>0.66153475573239229</v>
      </c>
      <c r="Q86" s="338">
        <f>IF(Q$10=0,0,Q$10/TEL_fec!Q$10)</f>
        <v>0.68275210932005603</v>
      </c>
      <c r="R86" s="338">
        <f>IF(R$10=0,0,R$10/TEL_fec!R$10)</f>
        <v>0.72687740988042315</v>
      </c>
      <c r="S86" s="338">
        <f>IF(S$10=0,0,S$10/TEL_fec!S$10)</f>
        <v>0.73519102115661605</v>
      </c>
      <c r="T86" s="338">
        <f>IF(T$10=0,0,T$10/TEL_fec!T$10)</f>
        <v>0.74209862187283382</v>
      </c>
      <c r="U86" s="338">
        <f>IF(U$10=0,0,U$10/TEL_fec!U$10)</f>
        <v>0.75393354365557852</v>
      </c>
      <c r="V86" s="338">
        <f>IF(V$10=0,0,V$10/TEL_fec!V$10)</f>
        <v>0.75240219443468648</v>
      </c>
      <c r="W86" s="338">
        <f>IF(W$10=0,0,W$10/TEL_fec!W$10)</f>
        <v>0.71818779478235883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0.49892891708074555</v>
      </c>
      <c r="C87" s="351">
        <f>IF(C$16=0,0,C$16/TEL_fec!C$16)</f>
        <v>0.49954382055050267</v>
      </c>
      <c r="D87" s="351">
        <f>IF(D$16=0,0,D$16/TEL_fec!D$16)</f>
        <v>0.49714995137441736</v>
      </c>
      <c r="E87" s="351">
        <f>IF(E$16=0,0,E$16/TEL_fec!E$16)</f>
        <v>0.4993114199327558</v>
      </c>
      <c r="F87" s="351">
        <f>IF(F$16=0,0,F$16/TEL_fec!F$16)</f>
        <v>0.50094606625705596</v>
      </c>
      <c r="G87" s="351">
        <f>IF(G$16=0,0,G$16/TEL_fec!G$16)</f>
        <v>0.49747525810483961</v>
      </c>
      <c r="H87" s="351">
        <f>IF(H$16=0,0,H$16/TEL_fec!H$16)</f>
        <v>0.49900449412535575</v>
      </c>
      <c r="I87" s="351">
        <f>IF(I$16=0,0,I$16/TEL_fec!I$16)</f>
        <v>0.52294269210226441</v>
      </c>
      <c r="J87" s="351">
        <f>IF(J$16=0,0,J$16/TEL_fec!J$16)</f>
        <v>0.52648874091021769</v>
      </c>
      <c r="K87" s="351">
        <f>IF(K$16=0,0,K$16/TEL_fec!K$16)</f>
        <v>0.53696319003613369</v>
      </c>
      <c r="L87" s="351">
        <f>IF(L$16=0,0,L$16/TEL_fec!L$16)</f>
        <v>0.53322181217749109</v>
      </c>
      <c r="M87" s="351">
        <f>IF(M$16=0,0,M$16/TEL_fec!M$16)</f>
        <v>0.53775938053394301</v>
      </c>
      <c r="N87" s="351">
        <f>IF(N$16=0,0,N$16/TEL_fec!N$16)</f>
        <v>0.53974628446326389</v>
      </c>
      <c r="O87" s="351">
        <f>IF(O$16=0,0,O$16/TEL_fec!O$16)</f>
        <v>0.53780306646559406</v>
      </c>
      <c r="P87" s="351">
        <f>IF(P$16=0,0,P$16/TEL_fec!P$16)</f>
        <v>0.53545883362134694</v>
      </c>
      <c r="Q87" s="351">
        <f>IF(Q$16=0,0,Q$16/TEL_fec!Q$16)</f>
        <v>0.53924305798938899</v>
      </c>
      <c r="R87" s="351">
        <f>IF(R$16=0,0,R$16/TEL_fec!R$16)</f>
        <v>0.53845906478088146</v>
      </c>
      <c r="S87" s="351">
        <f>IF(S$16=0,0,S$16/TEL_fec!S$16)</f>
        <v>0.54157563039866252</v>
      </c>
      <c r="T87" s="351">
        <f>IF(T$16=0,0,T$16/TEL_fec!T$16)</f>
        <v>0.55306640837185694</v>
      </c>
      <c r="U87" s="351">
        <f>IF(U$16=0,0,U$16/TEL_fec!U$16)</f>
        <v>0.55534164288425736</v>
      </c>
      <c r="V87" s="351">
        <f>IF(V$16=0,0,V$16/TEL_fec!V$16)</f>
        <v>0.55544283182393184</v>
      </c>
      <c r="W87" s="351">
        <f>IF(W$16=0,0,W$16/TEL_fec!W$16)</f>
        <v>0.55288982336524739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0.44136019587912112</v>
      </c>
      <c r="C88" s="351">
        <f>IF(C$27=0,0,C$27/TEL_fec!C$27)</f>
        <v>0.44190414894852137</v>
      </c>
      <c r="D88" s="351">
        <f>IF(D$27=0,0,D$27/TEL_fec!D$27)</f>
        <v>0.43978649544659998</v>
      </c>
      <c r="E88" s="351">
        <f>IF(E$27=0,0,E$27/TEL_fec!E$27)</f>
        <v>0.44169856378666844</v>
      </c>
      <c r="F88" s="351">
        <f>IF(F$27=0,0,F$27/TEL_fec!F$27)</f>
        <v>0.44314459707354942</v>
      </c>
      <c r="G88" s="351">
        <f>IF(G$27=0,0,G$27/TEL_fec!G$27)</f>
        <v>0.44007426678505041</v>
      </c>
      <c r="H88" s="351">
        <f>IF(H$27=0,0,H$27/TEL_fec!H$27)</f>
        <v>0.44142705249550696</v>
      </c>
      <c r="I88" s="351">
        <f>IF(I$27=0,0,I$27/TEL_fec!I$27)</f>
        <v>0.46260315070584962</v>
      </c>
      <c r="J88" s="351">
        <f>IF(J$27=0,0,J$27/TEL_fec!J$27)</f>
        <v>0.46574004003596203</v>
      </c>
      <c r="K88" s="351">
        <f>IF(K$27=0,0,K$27/TEL_fec!K$27)</f>
        <v>0.47500589887811812</v>
      </c>
      <c r="L88" s="351">
        <f>IF(L$27=0,0,L$27/TEL_fec!L$27)</f>
        <v>0.47169621846470333</v>
      </c>
      <c r="M88" s="351">
        <f>IF(M$27=0,0,M$27/TEL_fec!M$27)</f>
        <v>0.4757102212415652</v>
      </c>
      <c r="N88" s="351">
        <f>IF(N$27=0,0,N$27/TEL_fec!N$27)</f>
        <v>0.47746786702519489</v>
      </c>
      <c r="O88" s="351">
        <f>IF(O$27=0,0,O$27/TEL_fec!O$27)</f>
        <v>0.4757488664887945</v>
      </c>
      <c r="P88" s="351">
        <f>IF(P$27=0,0,P$27/TEL_fec!P$27)</f>
        <v>0.47367512204965312</v>
      </c>
      <c r="Q88" s="351">
        <f>IF(Q$27=0,0,Q$27/TEL_fec!Q$27)</f>
        <v>0.47702270514445921</v>
      </c>
      <c r="R88" s="351">
        <f>IF(R$27=0,0,R$27/TEL_fec!R$27)</f>
        <v>0.47632917269077957</v>
      </c>
      <c r="S88" s="351">
        <f>IF(S$27=0,0,S$27/TEL_fec!S$27)</f>
        <v>0.4790861345834323</v>
      </c>
      <c r="T88" s="351">
        <f>IF(T$27=0,0,T$27/TEL_fec!T$27)</f>
        <v>0.48925105355971943</v>
      </c>
      <c r="U88" s="351">
        <f>IF(U$27=0,0,U$27/TEL_fec!U$27)</f>
        <v>0.4912637610129969</v>
      </c>
      <c r="V88" s="351">
        <f>IF(V$27=0,0,V$27/TEL_fec!V$27)</f>
        <v>0.49135327430578579</v>
      </c>
      <c r="W88" s="351">
        <f>IF(W$27=0,0,W$27/TEL_fec!W$27)</f>
        <v>0.48909484374618023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0.58016945748645454</v>
      </c>
      <c r="C89" s="351">
        <f>IF(C$38=0,0,C$38/TEL_fec!C$38)</f>
        <v>0.58016945748645454</v>
      </c>
      <c r="D89" s="351">
        <f>IF(D$38=0,0,D$38/TEL_fec!D$38)</f>
        <v>0.58016945748645454</v>
      </c>
      <c r="E89" s="351">
        <f>IF(E$38=0,0,E$38/TEL_fec!E$38)</f>
        <v>0.58016945748645454</v>
      </c>
      <c r="F89" s="351">
        <f>IF(F$38=0,0,F$38/TEL_fec!F$38)</f>
        <v>0.58016945748645465</v>
      </c>
      <c r="G89" s="351">
        <f>IF(G$38=0,0,G$38/TEL_fec!G$38)</f>
        <v>0.58016945748645465</v>
      </c>
      <c r="H89" s="351">
        <f>IF(H$38=0,0,H$38/TEL_fec!H$38)</f>
        <v>0.58016945748645454</v>
      </c>
      <c r="I89" s="351">
        <f>IF(I$38=0,0,I$38/TEL_fec!I$38)</f>
        <v>0.58016945748645443</v>
      </c>
      <c r="J89" s="351">
        <f>IF(J$38=0,0,J$38/TEL_fec!J$38)</f>
        <v>0.58016945748645465</v>
      </c>
      <c r="K89" s="351">
        <f>IF(K$38=0,0,K$38/TEL_fec!K$38)</f>
        <v>0.58016945748645432</v>
      </c>
      <c r="L89" s="351">
        <f>IF(L$38=0,0,L$38/TEL_fec!L$38)</f>
        <v>0.58016945748645443</v>
      </c>
      <c r="M89" s="351">
        <f>IF(M$38=0,0,M$38/TEL_fec!M$38)</f>
        <v>0.58016945748645432</v>
      </c>
      <c r="N89" s="351">
        <f>IF(N$38=0,0,N$38/TEL_fec!N$38)</f>
        <v>0.58016945748645454</v>
      </c>
      <c r="O89" s="351">
        <f>IF(O$38=0,0,O$38/TEL_fec!O$38)</f>
        <v>0.58016945748645454</v>
      </c>
      <c r="P89" s="351">
        <f>IF(P$38=0,0,P$38/TEL_fec!P$38)</f>
        <v>0.58016945748645454</v>
      </c>
      <c r="Q89" s="351">
        <f>IF(Q$38=0,0,Q$38/TEL_fec!Q$38)</f>
        <v>0.58016945748645432</v>
      </c>
      <c r="R89" s="351">
        <f>IF(R$38=0,0,R$38/TEL_fec!R$38)</f>
        <v>0.58016945748645465</v>
      </c>
      <c r="S89" s="351">
        <f>IF(S$38=0,0,S$38/TEL_fec!S$38)</f>
        <v>0.58016945748645421</v>
      </c>
      <c r="T89" s="351">
        <f>IF(T$38=0,0,T$38/TEL_fec!T$38)</f>
        <v>0.58016945748645443</v>
      </c>
      <c r="U89" s="351">
        <f>IF(U$38=0,0,U$38/TEL_fec!U$38)</f>
        <v>0.58016945748645488</v>
      </c>
      <c r="V89" s="351">
        <f>IF(V$38=0,0,V$38/TEL_fec!V$38)</f>
        <v>0.58016945748645454</v>
      </c>
      <c r="W89" s="351">
        <f>IF(W$38=0,0,W$38/TEL_fec!W$38)</f>
        <v>0.58016945748645432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0.3939288115395409</v>
      </c>
      <c r="C90" s="351">
        <f>IF(C$39=0,0,C$39/TEL_fec!C$39)</f>
        <v>0.39451570179429918</v>
      </c>
      <c r="D90" s="351">
        <f>IF(D$39=0,0,D$39/TEL_fec!D$39)</f>
        <v>0.39613702962161434</v>
      </c>
      <c r="E90" s="351">
        <f>IF(E$39=0,0,E$39/TEL_fec!E$39)</f>
        <v>0.39557229604151084</v>
      </c>
      <c r="F90" s="351">
        <f>IF(F$39=0,0,F$39/TEL_fec!F$39)</f>
        <v>0.39751234114230127</v>
      </c>
      <c r="G90" s="351">
        <f>IF(G$39=0,0,G$39/TEL_fec!G$39)</f>
        <v>0.39808708988834668</v>
      </c>
      <c r="H90" s="351">
        <f>IF(H$39=0,0,H$39/TEL_fec!H$39)</f>
        <v>0.39875848256745122</v>
      </c>
      <c r="I90" s="351">
        <f>IF(I$39=0,0,I$39/TEL_fec!I$39)</f>
        <v>0.39626890807744886</v>
      </c>
      <c r="J90" s="351">
        <f>IF(J$39=0,0,J$39/TEL_fec!J$39)</f>
        <v>0.39404041342006435</v>
      </c>
      <c r="K90" s="351">
        <f>IF(K$39=0,0,K$39/TEL_fec!K$39)</f>
        <v>0.40350533300944125</v>
      </c>
      <c r="L90" s="351">
        <f>IF(L$39=0,0,L$39/TEL_fec!L$39)</f>
        <v>0.40025185720052181</v>
      </c>
      <c r="M90" s="351">
        <f>IF(M$39=0,0,M$39/TEL_fec!M$39)</f>
        <v>0.40080558523738113</v>
      </c>
      <c r="N90" s="351">
        <f>IF(N$39=0,0,N$39/TEL_fec!N$39)</f>
        <v>0.4043705988799704</v>
      </c>
      <c r="O90" s="351">
        <f>IF(O$39=0,0,O$39/TEL_fec!O$39)</f>
        <v>0.40246512723071454</v>
      </c>
      <c r="P90" s="351">
        <f>IF(P$39=0,0,P$39/TEL_fec!P$39)</f>
        <v>0.39953272496335379</v>
      </c>
      <c r="Q90" s="351">
        <f>IF(Q$39=0,0,Q$39/TEL_fec!Q$39)</f>
        <v>0.40201686009497067</v>
      </c>
      <c r="R90" s="351">
        <f>IF(R$39=0,0,R$39/TEL_fec!R$39)</f>
        <v>0.40210757138722775</v>
      </c>
      <c r="S90" s="351">
        <f>IF(S$39=0,0,S$39/TEL_fec!S$39)</f>
        <v>0.40187137050294036</v>
      </c>
      <c r="T90" s="351">
        <f>IF(T$39=0,0,T$39/TEL_fec!T$39)</f>
        <v>0.40817016788462257</v>
      </c>
      <c r="U90" s="351">
        <f>IF(U$39=0,0,U$39/TEL_fec!U$39)</f>
        <v>0.41008662322983042</v>
      </c>
      <c r="V90" s="351">
        <f>IF(V$39=0,0,V$39/TEL_fec!V$39)</f>
        <v>0.40999717929308666</v>
      </c>
      <c r="W90" s="351">
        <f>IF(W$39=0,0,W$39/TEL_fec!W$39)</f>
        <v>0.40709898768678066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0.45898690054704361</v>
      </c>
      <c r="C91" s="339">
        <f>IF(C$59=0,0,C$59/TEL_fec!C$59)</f>
        <v>0.45898690054704355</v>
      </c>
      <c r="D91" s="339">
        <f>IF(D$59=0,0,D$59/TEL_fec!D$59)</f>
        <v>0.4589869005470435</v>
      </c>
      <c r="E91" s="339">
        <f>IF(E$59=0,0,E$59/TEL_fec!E$59)</f>
        <v>0.45898690054704366</v>
      </c>
      <c r="F91" s="339">
        <f>IF(F$59=0,0,F$59/TEL_fec!F$59)</f>
        <v>0.45898690054704361</v>
      </c>
      <c r="G91" s="339">
        <f>IF(G$59=0,0,G$59/TEL_fec!G$59)</f>
        <v>0.4589869005470435</v>
      </c>
      <c r="H91" s="339">
        <f>IF(H$59=0,0,H$59/TEL_fec!H$59)</f>
        <v>0.45898690054704344</v>
      </c>
      <c r="I91" s="339">
        <f>IF(I$59=0,0,I$59/TEL_fec!I$59)</f>
        <v>0.45898690054704355</v>
      </c>
      <c r="J91" s="339">
        <f>IF(J$59=0,0,J$59/TEL_fec!J$59)</f>
        <v>0.45898690054704339</v>
      </c>
      <c r="K91" s="339">
        <f>IF(K$59=0,0,K$59/TEL_fec!K$59)</f>
        <v>0.45898690054704333</v>
      </c>
      <c r="L91" s="339">
        <f>IF(L$59=0,0,L$59/TEL_fec!L$59)</f>
        <v>0.45898690054704361</v>
      </c>
      <c r="M91" s="339">
        <f>IF(M$59=0,0,M$59/TEL_fec!M$59)</f>
        <v>0.45898690054704366</v>
      </c>
      <c r="N91" s="339">
        <f>IF(N$59=0,0,N$59/TEL_fec!N$59)</f>
        <v>0.45898690054704344</v>
      </c>
      <c r="O91" s="339">
        <f>IF(O$59=0,0,O$59/TEL_fec!O$59)</f>
        <v>0.45898690054704339</v>
      </c>
      <c r="P91" s="339">
        <f>IF(P$59=0,0,P$59/TEL_fec!P$59)</f>
        <v>0.45898690054704355</v>
      </c>
      <c r="Q91" s="339">
        <f>IF(Q$59=0,0,Q$59/TEL_fec!Q$59)</f>
        <v>0.45898690054704355</v>
      </c>
      <c r="R91" s="339">
        <f>IF(R$59=0,0,R$59/TEL_fec!R$59)</f>
        <v>0.45898690054704355</v>
      </c>
      <c r="S91" s="339">
        <f>IF(S$59=0,0,S$59/TEL_fec!S$59)</f>
        <v>0.45898690054704366</v>
      </c>
      <c r="T91" s="339">
        <f>IF(T$59=0,0,T$59/TEL_fec!T$59)</f>
        <v>0.4589869005470435</v>
      </c>
      <c r="U91" s="339">
        <f>IF(U$59=0,0,U$59/TEL_fec!U$59)</f>
        <v>0.45898690054704355</v>
      </c>
      <c r="V91" s="339">
        <f>IF(V$59=0,0,V$59/TEL_fec!V$59)</f>
        <v>0.45898690054704361</v>
      </c>
      <c r="W91" s="339">
        <f>IF(W$59=0,0,W$59/TEL_fec!W$59)</f>
        <v>0.45898690054704366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FI: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90.447431038627485</v>
      </c>
      <c r="C5" s="225">
        <v>85.196386797429128</v>
      </c>
      <c r="D5" s="225">
        <v>73.118502154179851</v>
      </c>
      <c r="E5" s="225">
        <v>73.429793362997458</v>
      </c>
      <c r="F5" s="225">
        <v>62.946741719581851</v>
      </c>
      <c r="G5" s="225">
        <v>54.241751038736403</v>
      </c>
      <c r="H5" s="225">
        <v>50.497479718254993</v>
      </c>
      <c r="I5" s="225">
        <v>54.072356398886548</v>
      </c>
      <c r="J5" s="225">
        <v>56.153755078151782</v>
      </c>
      <c r="K5" s="225">
        <v>35.84262527895654</v>
      </c>
      <c r="L5" s="225">
        <v>32.033772718823244</v>
      </c>
      <c r="M5" s="225">
        <v>31.690295998683581</v>
      </c>
      <c r="N5" s="225">
        <v>29.523405598654449</v>
      </c>
      <c r="O5" s="225">
        <v>30.362450399155879</v>
      </c>
      <c r="P5" s="225">
        <v>34.200372959030943</v>
      </c>
      <c r="Q5" s="225">
        <v>24.529036679154899</v>
      </c>
      <c r="R5" s="225">
        <v>17.82905363898649</v>
      </c>
      <c r="S5" s="225">
        <v>14.680779119024271</v>
      </c>
      <c r="T5" s="225">
        <v>9.3946564794832632</v>
      </c>
      <c r="U5" s="225">
        <v>6.8672458795993636</v>
      </c>
      <c r="V5" s="225">
        <v>7.2208778395759774</v>
      </c>
      <c r="W5" s="225">
        <v>10.97601083934903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8.7337060025498676</v>
      </c>
      <c r="C10" s="262">
        <v>8.1540105670151295</v>
      </c>
      <c r="D10" s="262">
        <v>6.1737548148001364</v>
      </c>
      <c r="E10" s="262">
        <v>6.9188436631976096</v>
      </c>
      <c r="F10" s="262">
        <v>5.3470140339552694</v>
      </c>
      <c r="G10" s="262">
        <v>4.794635979554263</v>
      </c>
      <c r="H10" s="262">
        <v>4.0712705460364207</v>
      </c>
      <c r="I10" s="262">
        <v>7.3538669536656576</v>
      </c>
      <c r="J10" s="262">
        <v>8.6910823366491421</v>
      </c>
      <c r="K10" s="262">
        <v>5.3068382495802444</v>
      </c>
      <c r="L10" s="262">
        <v>4.8516971457737963</v>
      </c>
      <c r="M10" s="262">
        <v>5.1622023980240144</v>
      </c>
      <c r="N10" s="262">
        <v>3.851107625322626</v>
      </c>
      <c r="O10" s="262">
        <v>4.4676065835640362</v>
      </c>
      <c r="P10" s="262">
        <v>5.646088507897308</v>
      </c>
      <c r="Q10" s="262">
        <v>4.0177835563141597</v>
      </c>
      <c r="R10" s="262">
        <v>2.2555679289116028</v>
      </c>
      <c r="S10" s="262">
        <v>1.864252058019473</v>
      </c>
      <c r="T10" s="262">
        <v>1.599537378594444</v>
      </c>
      <c r="U10" s="262">
        <v>1.181546501749509</v>
      </c>
      <c r="V10" s="262">
        <v>1.266952374216862</v>
      </c>
      <c r="W10" s="262">
        <v>2.194335177210847</v>
      </c>
      <c r="DA10" s="68" t="s">
        <v>2820</v>
      </c>
    </row>
    <row r="11" spans="1:105" ht="12" customHeight="1" x14ac:dyDescent="0.25">
      <c r="A11" s="37" t="s">
        <v>160</v>
      </c>
      <c r="B11" s="228">
        <v>6.8647056650486844</v>
      </c>
      <c r="C11" s="228">
        <v>6.7210764976346073</v>
      </c>
      <c r="D11" s="228">
        <v>4.4727584833229432</v>
      </c>
      <c r="E11" s="228">
        <v>5.1303470179858293</v>
      </c>
      <c r="F11" s="228">
        <v>3.7515194808525649</v>
      </c>
      <c r="G11" s="228">
        <v>3.4841934525669891</v>
      </c>
      <c r="H11" s="228">
        <v>2.6918926192468229</v>
      </c>
      <c r="I11" s="228">
        <v>4.5940523145532994</v>
      </c>
      <c r="J11" s="228">
        <v>4.4199673630914278</v>
      </c>
      <c r="K11" s="228">
        <v>2.059471694881108</v>
      </c>
      <c r="L11" s="228">
        <v>2.9637574291316322</v>
      </c>
      <c r="M11" s="228">
        <v>2.5563502852424218</v>
      </c>
      <c r="N11" s="228">
        <v>2.0837715457628279</v>
      </c>
      <c r="O11" s="228">
        <v>2.352581993673907</v>
      </c>
      <c r="P11" s="228">
        <v>2.5678818918105231</v>
      </c>
      <c r="Q11" s="228">
        <v>1.8001859310649211</v>
      </c>
      <c r="R11" s="228">
        <v>0.62237041793027703</v>
      </c>
      <c r="S11" s="228">
        <v>0</v>
      </c>
      <c r="T11" s="228">
        <v>0.54207155799525797</v>
      </c>
      <c r="U11" s="228">
        <v>0</v>
      </c>
      <c r="V11" s="228">
        <v>0</v>
      </c>
      <c r="W11" s="228">
        <v>0.61639887428768447</v>
      </c>
      <c r="DA11" s="69" t="s">
        <v>2821</v>
      </c>
    </row>
    <row r="12" spans="1:105" ht="12" customHeight="1" x14ac:dyDescent="0.25">
      <c r="A12" s="37" t="s">
        <v>162</v>
      </c>
      <c r="B12" s="228">
        <v>1.8690003375011841</v>
      </c>
      <c r="C12" s="228">
        <v>1.432934069380523</v>
      </c>
      <c r="D12" s="228">
        <v>1.7009963314771921</v>
      </c>
      <c r="E12" s="228">
        <v>1.788496645211781</v>
      </c>
      <c r="F12" s="228">
        <v>1.595494553102704</v>
      </c>
      <c r="G12" s="228">
        <v>1.3104425269872739</v>
      </c>
      <c r="H12" s="228">
        <v>1.3793779267895969</v>
      </c>
      <c r="I12" s="228">
        <v>2.7598146391123599</v>
      </c>
      <c r="J12" s="228">
        <v>4.2711149735577152</v>
      </c>
      <c r="K12" s="228">
        <v>3.247366554699135</v>
      </c>
      <c r="L12" s="228">
        <v>1.8879397166421641</v>
      </c>
      <c r="M12" s="228">
        <v>2.605852112781593</v>
      </c>
      <c r="N12" s="228">
        <v>1.767336079559797</v>
      </c>
      <c r="O12" s="228">
        <v>2.1150245898901292</v>
      </c>
      <c r="P12" s="228">
        <v>3.0782066160867849</v>
      </c>
      <c r="Q12" s="228">
        <v>2.2175976252492382</v>
      </c>
      <c r="R12" s="228">
        <v>1.6331975109813259</v>
      </c>
      <c r="S12" s="228">
        <v>1.864252058019473</v>
      </c>
      <c r="T12" s="228">
        <v>1.057465820599186</v>
      </c>
      <c r="U12" s="228">
        <v>1.181546501749509</v>
      </c>
      <c r="V12" s="228">
        <v>1.266952374216862</v>
      </c>
      <c r="W12" s="228">
        <v>1.5779363029231619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6.7161965783077493</v>
      </c>
      <c r="C16" s="263">
        <v>6.332250101129917</v>
      </c>
      <c r="D16" s="263">
        <v>5.4987926215759479</v>
      </c>
      <c r="E16" s="263">
        <v>5.463314765274716</v>
      </c>
      <c r="F16" s="263">
        <v>4.7314406643087619</v>
      </c>
      <c r="G16" s="263">
        <v>4.0626075333624154</v>
      </c>
      <c r="H16" s="263">
        <v>3.815852808675499</v>
      </c>
      <c r="I16" s="263">
        <v>3.630131928265365</v>
      </c>
      <c r="J16" s="263">
        <v>3.6214453995653968</v>
      </c>
      <c r="K16" s="263">
        <v>2.3210816251198891</v>
      </c>
      <c r="L16" s="263">
        <v>2.0618336451302479</v>
      </c>
      <c r="M16" s="263">
        <v>1.96884082641771</v>
      </c>
      <c r="N16" s="263">
        <v>1.856245575626968</v>
      </c>
      <c r="O16" s="263">
        <v>1.91265455841487</v>
      </c>
      <c r="P16" s="263">
        <v>2.1711434599109691</v>
      </c>
      <c r="Q16" s="263">
        <v>1.5017412031185851</v>
      </c>
      <c r="R16" s="263">
        <v>1.093831906385623</v>
      </c>
      <c r="S16" s="263">
        <v>0.8630266833861675</v>
      </c>
      <c r="T16" s="263">
        <v>0.46311775909360531</v>
      </c>
      <c r="U16" s="263">
        <v>0.32386917375226698</v>
      </c>
      <c r="V16" s="263">
        <v>0.33715213037655922</v>
      </c>
      <c r="W16" s="263">
        <v>0.52981033031885505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1.677243639424713</v>
      </c>
      <c r="C19" s="231">
        <v>1.67724363939756</v>
      </c>
      <c r="D19" s="231">
        <v>1.194262150668769</v>
      </c>
      <c r="E19" s="231">
        <v>1.1942668360664359</v>
      </c>
      <c r="F19" s="231">
        <v>1.194697576361766</v>
      </c>
      <c r="G19" s="231">
        <v>0.2391337006323391</v>
      </c>
      <c r="H19" s="231">
        <v>0.47922047011909358</v>
      </c>
      <c r="I19" s="231">
        <v>0.45304421277935369</v>
      </c>
      <c r="J19" s="231">
        <v>0.22242817843402299</v>
      </c>
      <c r="K19" s="231">
        <v>0</v>
      </c>
      <c r="L19" s="231">
        <v>0.22112154535498599</v>
      </c>
      <c r="M19" s="231">
        <v>0.21635384583210751</v>
      </c>
      <c r="N19" s="231">
        <v>0.210780650699813</v>
      </c>
      <c r="O19" s="231">
        <v>0.21578926817483049</v>
      </c>
      <c r="P19" s="231">
        <v>0.22213850126182799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2.31654443625699</v>
      </c>
      <c r="C20" s="231">
        <v>2.3283495732648629</v>
      </c>
      <c r="D20" s="231">
        <v>1.722037099001017</v>
      </c>
      <c r="E20" s="231">
        <v>1.9292185424264721</v>
      </c>
      <c r="F20" s="231">
        <v>1.512105414795748</v>
      </c>
      <c r="G20" s="231">
        <v>1.795474366398125</v>
      </c>
      <c r="H20" s="231">
        <v>1.3417721309700821</v>
      </c>
      <c r="I20" s="231">
        <v>1.3670917023805551</v>
      </c>
      <c r="J20" s="231">
        <v>1.1138931760327291</v>
      </c>
      <c r="K20" s="231">
        <v>0.80729890099171875</v>
      </c>
      <c r="L20" s="231">
        <v>0.97762406911117428</v>
      </c>
      <c r="M20" s="231">
        <v>0.75134174169262435</v>
      </c>
      <c r="N20" s="231">
        <v>0.76615744716709178</v>
      </c>
      <c r="O20" s="231">
        <v>0.77200196717125169</v>
      </c>
      <c r="P20" s="231">
        <v>0.7783463483945211</v>
      </c>
      <c r="Q20" s="231">
        <v>0.57039516470077933</v>
      </c>
      <c r="R20" s="231">
        <v>0.18061725405915419</v>
      </c>
      <c r="S20" s="231">
        <v>0</v>
      </c>
      <c r="T20" s="231">
        <v>0.1569472327228397</v>
      </c>
      <c r="U20" s="231">
        <v>0</v>
      </c>
      <c r="V20" s="231">
        <v>0</v>
      </c>
      <c r="W20" s="231">
        <v>0.1488261659322381</v>
      </c>
      <c r="DA20" s="73" t="s">
        <v>2830</v>
      </c>
    </row>
    <row r="21" spans="1:105" ht="12" customHeight="1" x14ac:dyDescent="0.25">
      <c r="A21" s="46" t="s">
        <v>70</v>
      </c>
      <c r="B21" s="231">
        <v>2.0917008591439852</v>
      </c>
      <c r="C21" s="231">
        <v>1.8302525654199859</v>
      </c>
      <c r="D21" s="231">
        <v>1.824478321321835</v>
      </c>
      <c r="E21" s="231">
        <v>1.563838173687049</v>
      </c>
      <c r="F21" s="231">
        <v>1.303660894452118</v>
      </c>
      <c r="G21" s="231">
        <v>1.3047610430485039</v>
      </c>
      <c r="H21" s="231">
        <v>1.307310174197764</v>
      </c>
      <c r="I21" s="231">
        <v>0.98873420873139073</v>
      </c>
      <c r="J21" s="231">
        <v>1.208743739030141</v>
      </c>
      <c r="K21" s="231">
        <v>0.24083711519266171</v>
      </c>
      <c r="L21" s="231">
        <v>0.24033284500738261</v>
      </c>
      <c r="M21" s="231">
        <v>0.23525432155139919</v>
      </c>
      <c r="N21" s="231">
        <v>0.22949646476528909</v>
      </c>
      <c r="O21" s="231">
        <v>0.23081603868024941</v>
      </c>
      <c r="P21" s="231">
        <v>0.23762859556584739</v>
      </c>
      <c r="Q21" s="231">
        <v>0.2286925286518314</v>
      </c>
      <c r="R21" s="231">
        <v>0.43924667237222398</v>
      </c>
      <c r="S21" s="231">
        <v>0.42111196991385752</v>
      </c>
      <c r="T21" s="231">
        <v>0</v>
      </c>
      <c r="U21" s="231">
        <v>0</v>
      </c>
      <c r="V21" s="231">
        <v>0</v>
      </c>
      <c r="W21" s="231">
        <v>0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0.63070764348206043</v>
      </c>
      <c r="C23" s="231">
        <v>0.49640432304750809</v>
      </c>
      <c r="D23" s="231">
        <v>0.65489312668905464</v>
      </c>
      <c r="E23" s="231">
        <v>0.67254727193185748</v>
      </c>
      <c r="F23" s="231">
        <v>0.6430876782960071</v>
      </c>
      <c r="G23" s="231">
        <v>0.67529716643895099</v>
      </c>
      <c r="H23" s="231">
        <v>0.68755003338855969</v>
      </c>
      <c r="I23" s="231">
        <v>0.82126180437406548</v>
      </c>
      <c r="J23" s="231">
        <v>1.076380306068504</v>
      </c>
      <c r="K23" s="231">
        <v>1.2729456089355089</v>
      </c>
      <c r="L23" s="231">
        <v>0.6227551856567054</v>
      </c>
      <c r="M23" s="231">
        <v>0.76589091734157921</v>
      </c>
      <c r="N23" s="231">
        <v>0.64981101299477406</v>
      </c>
      <c r="O23" s="231">
        <v>0.69404728438853824</v>
      </c>
      <c r="P23" s="231">
        <v>0.93303001468877245</v>
      </c>
      <c r="Q23" s="231">
        <v>0.70265350976597485</v>
      </c>
      <c r="R23" s="231">
        <v>0.47396797995424478</v>
      </c>
      <c r="S23" s="231">
        <v>0.44191471347230998</v>
      </c>
      <c r="T23" s="231">
        <v>0.30617052637076558</v>
      </c>
      <c r="U23" s="231">
        <v>0.32386917375226698</v>
      </c>
      <c r="V23" s="231">
        <v>0.33715213037655922</v>
      </c>
      <c r="W23" s="231">
        <v>0.38098416438661697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0.10312192389527319</v>
      </c>
      <c r="E25" s="231">
        <v>0.1034439411629017</v>
      </c>
      <c r="F25" s="231">
        <v>7.7889100403123426E-2</v>
      </c>
      <c r="G25" s="231">
        <v>4.7941256844495371E-2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57.087670915615867</v>
      </c>
      <c r="C27" s="263">
        <v>53.824125859604301</v>
      </c>
      <c r="D27" s="263">
        <v>46.739737283395563</v>
      </c>
      <c r="E27" s="263">
        <v>46.438175504835073</v>
      </c>
      <c r="F27" s="263">
        <v>40.217245646624498</v>
      </c>
      <c r="G27" s="263">
        <v>34.532164033580528</v>
      </c>
      <c r="H27" s="263">
        <v>32.434748873741754</v>
      </c>
      <c r="I27" s="263">
        <v>30.85612139025562</v>
      </c>
      <c r="J27" s="263">
        <v>30.782285896305879</v>
      </c>
      <c r="K27" s="263">
        <v>19.729193813519061</v>
      </c>
      <c r="L27" s="263">
        <v>17.525585983607119</v>
      </c>
      <c r="M27" s="263">
        <v>16.735147024550539</v>
      </c>
      <c r="N27" s="263">
        <v>15.778087392829219</v>
      </c>
      <c r="O27" s="263">
        <v>16.25756374652639</v>
      </c>
      <c r="P27" s="263">
        <v>18.454719409243229</v>
      </c>
      <c r="Q27" s="263">
        <v>12.76480022650798</v>
      </c>
      <c r="R27" s="263">
        <v>9.297571204277796</v>
      </c>
      <c r="S27" s="263">
        <v>7.3357268087824252</v>
      </c>
      <c r="T27" s="263">
        <v>3.9365009522956451</v>
      </c>
      <c r="U27" s="263">
        <v>2.7528879768942698</v>
      </c>
      <c r="V27" s="263">
        <v>2.8657931082007528</v>
      </c>
      <c r="W27" s="263">
        <v>4.5033878077102676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14.256570935110069</v>
      </c>
      <c r="C30" s="231">
        <v>14.25657093487926</v>
      </c>
      <c r="D30" s="231">
        <v>10.15122828068453</v>
      </c>
      <c r="E30" s="231">
        <v>10.151268106564711</v>
      </c>
      <c r="F30" s="231">
        <v>10.154929399075019</v>
      </c>
      <c r="G30" s="231">
        <v>2.032636455374881</v>
      </c>
      <c r="H30" s="231">
        <v>4.0733739960122968</v>
      </c>
      <c r="I30" s="231">
        <v>3.8508758086245072</v>
      </c>
      <c r="J30" s="231">
        <v>1.8906395166891961</v>
      </c>
      <c r="K30" s="231">
        <v>0</v>
      </c>
      <c r="L30" s="231">
        <v>1.879533135517381</v>
      </c>
      <c r="M30" s="231">
        <v>1.8390076895729131</v>
      </c>
      <c r="N30" s="231">
        <v>1.79163553094841</v>
      </c>
      <c r="O30" s="231">
        <v>1.8342087794860591</v>
      </c>
      <c r="P30" s="231">
        <v>1.8881772607255369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19.690627708184419</v>
      </c>
      <c r="C31" s="231">
        <v>19.79097137275134</v>
      </c>
      <c r="D31" s="231">
        <v>14.637315341508639</v>
      </c>
      <c r="E31" s="231">
        <v>16.398357610625009</v>
      </c>
      <c r="F31" s="231">
        <v>12.85289602576386</v>
      </c>
      <c r="G31" s="231">
        <v>15.261532114384069</v>
      </c>
      <c r="H31" s="231">
        <v>11.405063113245699</v>
      </c>
      <c r="I31" s="231">
        <v>11.620279470234721</v>
      </c>
      <c r="J31" s="231">
        <v>9.4680919962782006</v>
      </c>
      <c r="K31" s="231">
        <v>6.8620406584296116</v>
      </c>
      <c r="L31" s="231">
        <v>8.3098045874449831</v>
      </c>
      <c r="M31" s="231">
        <v>6.3864048043873067</v>
      </c>
      <c r="N31" s="231">
        <v>6.5123383009202787</v>
      </c>
      <c r="O31" s="231">
        <v>6.5620167209556381</v>
      </c>
      <c r="P31" s="231">
        <v>6.6159439613534268</v>
      </c>
      <c r="Q31" s="231">
        <v>4.8483588999566241</v>
      </c>
      <c r="R31" s="231">
        <v>1.53524665950281</v>
      </c>
      <c r="S31" s="231">
        <v>0</v>
      </c>
      <c r="T31" s="231">
        <v>1.334051478144137</v>
      </c>
      <c r="U31" s="231">
        <v>0</v>
      </c>
      <c r="V31" s="231">
        <v>0</v>
      </c>
      <c r="W31" s="231">
        <v>1.265022410424024</v>
      </c>
      <c r="DA31" s="73" t="s">
        <v>2841</v>
      </c>
    </row>
    <row r="32" spans="1:105" ht="12" customHeight="1" x14ac:dyDescent="0.25">
      <c r="A32" s="46" t="s">
        <v>70</v>
      </c>
      <c r="B32" s="231">
        <v>17.77945730272387</v>
      </c>
      <c r="C32" s="231">
        <v>15.557146806069881</v>
      </c>
      <c r="D32" s="231">
        <v>15.50806573123559</v>
      </c>
      <c r="E32" s="231">
        <v>13.29262447633991</v>
      </c>
      <c r="F32" s="231">
        <v>11.08111760284301</v>
      </c>
      <c r="G32" s="231">
        <v>11.09046886591228</v>
      </c>
      <c r="H32" s="231">
        <v>11.112136480681</v>
      </c>
      <c r="I32" s="231">
        <v>8.4042407742168255</v>
      </c>
      <c r="J32" s="231">
        <v>10.2743217817562</v>
      </c>
      <c r="K32" s="231">
        <v>2.0471154791376249</v>
      </c>
      <c r="L32" s="231">
        <v>2.0428291825627518</v>
      </c>
      <c r="M32" s="231">
        <v>1.9996617331868931</v>
      </c>
      <c r="N32" s="231">
        <v>1.9507199505049571</v>
      </c>
      <c r="O32" s="231">
        <v>1.9619363287821201</v>
      </c>
      <c r="P32" s="231">
        <v>2.0198430623097021</v>
      </c>
      <c r="Q32" s="231">
        <v>1.943886493540568</v>
      </c>
      <c r="R32" s="231">
        <v>3.733596715163904</v>
      </c>
      <c r="S32" s="231">
        <v>3.5794517442677889</v>
      </c>
      <c r="T32" s="231">
        <v>0</v>
      </c>
      <c r="U32" s="231">
        <v>0</v>
      </c>
      <c r="V32" s="231">
        <v>0</v>
      </c>
      <c r="W32" s="231">
        <v>0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5.3610149695975133</v>
      </c>
      <c r="C34" s="231">
        <v>4.2194367459038187</v>
      </c>
      <c r="D34" s="231">
        <v>5.5665915768569656</v>
      </c>
      <c r="E34" s="231">
        <v>5.7166518114207872</v>
      </c>
      <c r="F34" s="231">
        <v>5.4662452655160623</v>
      </c>
      <c r="G34" s="231">
        <v>5.7400259147310813</v>
      </c>
      <c r="H34" s="231">
        <v>5.8441752838027599</v>
      </c>
      <c r="I34" s="231">
        <v>6.9807253371795603</v>
      </c>
      <c r="J34" s="231">
        <v>9.1492326015822858</v>
      </c>
      <c r="K34" s="231">
        <v>10.820037675951831</v>
      </c>
      <c r="L34" s="231">
        <v>5.293419078081997</v>
      </c>
      <c r="M34" s="231">
        <v>6.5100727974034216</v>
      </c>
      <c r="N34" s="231">
        <v>5.5233936104555799</v>
      </c>
      <c r="O34" s="231">
        <v>5.8994019173025736</v>
      </c>
      <c r="P34" s="231">
        <v>7.9307551248545618</v>
      </c>
      <c r="Q34" s="231">
        <v>5.9725548330107872</v>
      </c>
      <c r="R34" s="231">
        <v>4.0287278296110811</v>
      </c>
      <c r="S34" s="231">
        <v>3.7562750645146359</v>
      </c>
      <c r="T34" s="231">
        <v>2.6024494741515078</v>
      </c>
      <c r="U34" s="231">
        <v>2.7528879768942698</v>
      </c>
      <c r="V34" s="231">
        <v>2.8657931082007528</v>
      </c>
      <c r="W34" s="231">
        <v>3.238365397286243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0.87653635310982203</v>
      </c>
      <c r="E36" s="231">
        <v>0.87927349988466463</v>
      </c>
      <c r="F36" s="231">
        <v>0.66205735342654948</v>
      </c>
      <c r="G36" s="231">
        <v>0.40750068317821059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17.909857542154</v>
      </c>
      <c r="C39" s="263">
        <f t="shared" si="0"/>
        <v>16.886000269679787</v>
      </c>
      <c r="D39" s="263">
        <f t="shared" si="0"/>
        <v>14.706217434408202</v>
      </c>
      <c r="E39" s="263">
        <f t="shared" si="0"/>
        <v>14.609459429690055</v>
      </c>
      <c r="F39" s="263">
        <f t="shared" si="0"/>
        <v>12.651041374693328</v>
      </c>
      <c r="G39" s="263">
        <f t="shared" si="0"/>
        <v>10.852343492239196</v>
      </c>
      <c r="H39" s="263">
        <f t="shared" si="0"/>
        <v>10.17560748980133</v>
      </c>
      <c r="I39" s="263">
        <f t="shared" si="0"/>
        <v>12.232236126699917</v>
      </c>
      <c r="J39" s="263">
        <f t="shared" si="0"/>
        <v>13.058941445631348</v>
      </c>
      <c r="K39" s="263">
        <f t="shared" si="0"/>
        <v>8.4855115907373442</v>
      </c>
      <c r="L39" s="263">
        <f t="shared" si="0"/>
        <v>7.5946559443120787</v>
      </c>
      <c r="M39" s="263">
        <f t="shared" si="0"/>
        <v>7.8241057496913253</v>
      </c>
      <c r="N39" s="263">
        <f t="shared" si="0"/>
        <v>8.0379650048756268</v>
      </c>
      <c r="O39" s="263">
        <f t="shared" si="0"/>
        <v>7.7246255106505863</v>
      </c>
      <c r="P39" s="263">
        <f t="shared" si="0"/>
        <v>7.9284215819794284</v>
      </c>
      <c r="Q39" s="263">
        <f t="shared" si="0"/>
        <v>6.2447116932141773</v>
      </c>
      <c r="R39" s="263">
        <f t="shared" si="0"/>
        <v>5.1820825994114639</v>
      </c>
      <c r="S39" s="263">
        <f t="shared" si="0"/>
        <v>4.6177735688362009</v>
      </c>
      <c r="T39" s="263">
        <f t="shared" si="0"/>
        <v>3.3955003894995688</v>
      </c>
      <c r="U39" s="263">
        <f t="shared" si="0"/>
        <v>2.6089422272033174</v>
      </c>
      <c r="V39" s="263">
        <f t="shared" si="0"/>
        <v>2.750980226781802</v>
      </c>
      <c r="W39" s="263">
        <f t="shared" si="0"/>
        <v>3.7484775241090609</v>
      </c>
      <c r="DA39" s="70"/>
    </row>
    <row r="40" spans="1:105" ht="12" customHeight="1" x14ac:dyDescent="0.25">
      <c r="A40" s="60" t="s">
        <v>2736</v>
      </c>
      <c r="B40" s="331">
        <v>10.745914525292401</v>
      </c>
      <c r="C40" s="331">
        <v>10.131600161807871</v>
      </c>
      <c r="D40" s="331">
        <v>8.8408386380605233</v>
      </c>
      <c r="E40" s="331">
        <v>8.7819236800636897</v>
      </c>
      <c r="F40" s="331">
        <v>7.6041713327639764</v>
      </c>
      <c r="G40" s="331">
        <v>6.5188954566526176</v>
      </c>
      <c r="H40" s="331">
        <v>6.1053644938807974</v>
      </c>
      <c r="I40" s="331">
        <v>8.3600954032168584</v>
      </c>
      <c r="J40" s="331">
        <v>9.1960663527615889</v>
      </c>
      <c r="K40" s="331">
        <v>6.0096911906094608</v>
      </c>
      <c r="L40" s="331">
        <v>5.395366722839813</v>
      </c>
      <c r="M40" s="331">
        <v>5.7240088681790997</v>
      </c>
      <c r="N40" s="331">
        <v>6.0579697242068606</v>
      </c>
      <c r="O40" s="331">
        <v>5.6844606483413909</v>
      </c>
      <c r="P40" s="331">
        <v>5.6125352247410616</v>
      </c>
      <c r="Q40" s="331">
        <v>4.6428544098876863</v>
      </c>
      <c r="R40" s="331">
        <v>4.0153285659334657</v>
      </c>
      <c r="S40" s="331">
        <v>3.697211773224288</v>
      </c>
      <c r="T40" s="331">
        <v>2.901508113133056</v>
      </c>
      <c r="U40" s="331">
        <v>2.2634817752008991</v>
      </c>
      <c r="V40" s="331">
        <v>2.3913512877134719</v>
      </c>
      <c r="W40" s="331">
        <v>3.183346505102282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2.6835898230795419</v>
      </c>
      <c r="C42" s="297">
        <v>2.6835898230360971</v>
      </c>
      <c r="D42" s="297">
        <v>1.956805660905915</v>
      </c>
      <c r="E42" s="297">
        <v>1.9567561518060539</v>
      </c>
      <c r="F42" s="297">
        <v>1.952204662769039</v>
      </c>
      <c r="G42" s="297">
        <v>0.38829817653903931</v>
      </c>
      <c r="H42" s="297">
        <v>0.76675275219054961</v>
      </c>
      <c r="I42" s="297">
        <v>1.0433485381674561</v>
      </c>
      <c r="J42" s="297">
        <v>0.564819861110882</v>
      </c>
      <c r="K42" s="297">
        <v>0</v>
      </c>
      <c r="L42" s="297">
        <v>0.57862661729716836</v>
      </c>
      <c r="M42" s="297">
        <v>0.62900530890601059</v>
      </c>
      <c r="N42" s="297">
        <v>0.68789540411796013</v>
      </c>
      <c r="O42" s="297">
        <v>0.64133149286027102</v>
      </c>
      <c r="P42" s="297">
        <v>0.57424126324398761</v>
      </c>
      <c r="Q42" s="297">
        <v>0</v>
      </c>
      <c r="R42" s="297">
        <v>0</v>
      </c>
      <c r="S42" s="297">
        <v>0</v>
      </c>
      <c r="T42" s="297">
        <v>0</v>
      </c>
      <c r="U42" s="297">
        <v>0</v>
      </c>
      <c r="V42" s="297">
        <v>0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3.706471098011185</v>
      </c>
      <c r="C43" s="297">
        <v>3.725359317223782</v>
      </c>
      <c r="D43" s="297">
        <v>2.8215680633671689</v>
      </c>
      <c r="E43" s="297">
        <v>3.160943716318108</v>
      </c>
      <c r="F43" s="297">
        <v>2.4708673556969658</v>
      </c>
      <c r="G43" s="297">
        <v>2.9154377682921049</v>
      </c>
      <c r="H43" s="297">
        <v>2.1468354095521298</v>
      </c>
      <c r="I43" s="297">
        <v>3.1483751231897701</v>
      </c>
      <c r="J43" s="297">
        <v>2.8285489428929722</v>
      </c>
      <c r="K43" s="297">
        <v>2.0902397576078511</v>
      </c>
      <c r="L43" s="297">
        <v>2.5582279066924789</v>
      </c>
      <c r="M43" s="297">
        <v>2.1843750570262079</v>
      </c>
      <c r="N43" s="297">
        <v>2.5004011752842499</v>
      </c>
      <c r="O43" s="297">
        <v>2.294410552872685</v>
      </c>
      <c r="P43" s="297">
        <v>2.0120716931307552</v>
      </c>
      <c r="Q43" s="297">
        <v>1.7634607749391991</v>
      </c>
      <c r="R43" s="297">
        <v>0.66302474401263867</v>
      </c>
      <c r="S43" s="297">
        <v>0</v>
      </c>
      <c r="T43" s="297">
        <v>0.98329994939161713</v>
      </c>
      <c r="U43" s="297">
        <v>0</v>
      </c>
      <c r="V43" s="297">
        <v>0</v>
      </c>
      <c r="W43" s="297">
        <v>0.89421671884547249</v>
      </c>
      <c r="DA43" s="122" t="s">
        <v>2852</v>
      </c>
    </row>
    <row r="44" spans="1:105" ht="12" customHeight="1" x14ac:dyDescent="0.25">
      <c r="A44" s="59" t="s">
        <v>70</v>
      </c>
      <c r="B44" s="297">
        <v>3.3467213746303748</v>
      </c>
      <c r="C44" s="297">
        <v>2.9284041046719782</v>
      </c>
      <c r="D44" s="297">
        <v>2.9894186174814759</v>
      </c>
      <c r="E44" s="297">
        <v>2.562283297483317</v>
      </c>
      <c r="F44" s="297">
        <v>2.130257001583157</v>
      </c>
      <c r="G44" s="297">
        <v>2.118632097839892</v>
      </c>
      <c r="H44" s="297">
        <v>2.0916962787164222</v>
      </c>
      <c r="I44" s="297">
        <v>2.2770280741197109</v>
      </c>
      <c r="J44" s="297">
        <v>3.069406383688758</v>
      </c>
      <c r="K44" s="297">
        <v>0.62356992269514677</v>
      </c>
      <c r="L44" s="297">
        <v>0.62889837762655043</v>
      </c>
      <c r="M44" s="297">
        <v>0.68395464212705825</v>
      </c>
      <c r="N44" s="297">
        <v>0.74897559547908643</v>
      </c>
      <c r="O44" s="297">
        <v>0.68599145784657956</v>
      </c>
      <c r="P44" s="297">
        <v>0.61428408009195157</v>
      </c>
      <c r="Q44" s="297">
        <v>0.70703668045770285</v>
      </c>
      <c r="R44" s="297">
        <v>1.6124229881859209</v>
      </c>
      <c r="S44" s="297">
        <v>1.804046344085658</v>
      </c>
      <c r="T44" s="297">
        <v>0</v>
      </c>
      <c r="U44" s="297">
        <v>0</v>
      </c>
      <c r="V44" s="297">
        <v>0</v>
      </c>
      <c r="W44" s="297">
        <v>0</v>
      </c>
      <c r="DA44" s="122" t="s">
        <v>2853</v>
      </c>
    </row>
    <row r="45" spans="1:105" ht="12" customHeight="1" x14ac:dyDescent="0.25">
      <c r="A45" s="59" t="s">
        <v>162</v>
      </c>
      <c r="B45" s="297">
        <v>1.009132229571297</v>
      </c>
      <c r="C45" s="297">
        <v>0.79424691687601323</v>
      </c>
      <c r="D45" s="297">
        <v>1.073046296305963</v>
      </c>
      <c r="E45" s="297">
        <v>1.101940514456212</v>
      </c>
      <c r="F45" s="297">
        <v>1.0508423127148141</v>
      </c>
      <c r="G45" s="297">
        <v>1.096527413981583</v>
      </c>
      <c r="H45" s="297">
        <v>1.1000800534216959</v>
      </c>
      <c r="I45" s="297">
        <v>1.89134366773992</v>
      </c>
      <c r="J45" s="297">
        <v>2.7332911650689771</v>
      </c>
      <c r="K45" s="297">
        <v>3.2958815103064638</v>
      </c>
      <c r="L45" s="297">
        <v>1.6296138212236151</v>
      </c>
      <c r="M45" s="297">
        <v>2.2266738601198228</v>
      </c>
      <c r="N45" s="297">
        <v>2.120697549325564</v>
      </c>
      <c r="O45" s="297">
        <v>2.0627271447618551</v>
      </c>
      <c r="P45" s="297">
        <v>2.4119381882743678</v>
      </c>
      <c r="Q45" s="297">
        <v>2.1723569544907848</v>
      </c>
      <c r="R45" s="297">
        <v>1.7398808337349061</v>
      </c>
      <c r="S45" s="297">
        <v>1.89316542913863</v>
      </c>
      <c r="T45" s="297">
        <v>1.9182081637414381</v>
      </c>
      <c r="U45" s="297">
        <v>2.2634817752008991</v>
      </c>
      <c r="V45" s="297">
        <v>2.3913512877134719</v>
      </c>
      <c r="W45" s="297">
        <v>2.2891297862568099</v>
      </c>
      <c r="DA45" s="122" t="s">
        <v>2854</v>
      </c>
    </row>
    <row r="46" spans="1:105" ht="12" customHeight="1" x14ac:dyDescent="0.25">
      <c r="A46" s="60" t="s">
        <v>2743</v>
      </c>
      <c r="B46" s="331">
        <v>7.1639430168616016</v>
      </c>
      <c r="C46" s="331">
        <v>6.7544001078719162</v>
      </c>
      <c r="D46" s="331">
        <v>5.8653787963476782</v>
      </c>
      <c r="E46" s="331">
        <v>5.8275357496263656</v>
      </c>
      <c r="F46" s="331">
        <v>5.0468700419293508</v>
      </c>
      <c r="G46" s="331">
        <v>4.3334480355865779</v>
      </c>
      <c r="H46" s="331">
        <v>4.0702429959205322</v>
      </c>
      <c r="I46" s="331">
        <v>3.8721407234830578</v>
      </c>
      <c r="J46" s="331">
        <v>3.8628750928697579</v>
      </c>
      <c r="K46" s="331">
        <v>2.475820400127883</v>
      </c>
      <c r="L46" s="331">
        <v>2.1992892214722661</v>
      </c>
      <c r="M46" s="331">
        <v>2.1000968815122252</v>
      </c>
      <c r="N46" s="331">
        <v>1.9799952806687671</v>
      </c>
      <c r="O46" s="331">
        <v>2.040164862309195</v>
      </c>
      <c r="P46" s="331">
        <v>2.3158863572383672</v>
      </c>
      <c r="Q46" s="331">
        <v>1.601857283326491</v>
      </c>
      <c r="R46" s="331">
        <v>1.166754033477998</v>
      </c>
      <c r="S46" s="331">
        <v>0.92056179561191254</v>
      </c>
      <c r="T46" s="331">
        <v>0.49399227636651261</v>
      </c>
      <c r="U46" s="331">
        <v>0.34546045200241832</v>
      </c>
      <c r="V46" s="331">
        <v>0.35962893906832988</v>
      </c>
      <c r="W46" s="331">
        <v>0.56513101900677887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0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1.789059882053029</v>
      </c>
      <c r="C49" s="231">
        <v>1.7890598820240651</v>
      </c>
      <c r="D49" s="231">
        <v>1.2738796273800199</v>
      </c>
      <c r="E49" s="231">
        <v>1.273884625137532</v>
      </c>
      <c r="F49" s="231">
        <v>1.274344081452552</v>
      </c>
      <c r="G49" s="231">
        <v>0.25507594734116179</v>
      </c>
      <c r="H49" s="231">
        <v>0.51116850146036663</v>
      </c>
      <c r="I49" s="231">
        <v>0.48324716029797748</v>
      </c>
      <c r="J49" s="231">
        <v>0.23725672366295791</v>
      </c>
      <c r="K49" s="231">
        <v>0</v>
      </c>
      <c r="L49" s="231">
        <v>0.23586298171198519</v>
      </c>
      <c r="M49" s="231">
        <v>0.23077743555424809</v>
      </c>
      <c r="N49" s="231">
        <v>0.22483269407980061</v>
      </c>
      <c r="O49" s="231">
        <v>0.23017521938648591</v>
      </c>
      <c r="P49" s="231">
        <v>0.23694773467928321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2.4709807320074582</v>
      </c>
      <c r="C50" s="231">
        <v>2.483572878149189</v>
      </c>
      <c r="D50" s="231">
        <v>1.8368395722677511</v>
      </c>
      <c r="E50" s="231">
        <v>2.0578331119215711</v>
      </c>
      <c r="F50" s="231">
        <v>1.6129124424487991</v>
      </c>
      <c r="G50" s="231">
        <v>1.915172657491335</v>
      </c>
      <c r="H50" s="231">
        <v>1.431223606368087</v>
      </c>
      <c r="I50" s="231">
        <v>1.4582311492059259</v>
      </c>
      <c r="J50" s="231">
        <v>1.1881527211015781</v>
      </c>
      <c r="K50" s="231">
        <v>0.86111882772450044</v>
      </c>
      <c r="L50" s="231">
        <v>1.04279900705192</v>
      </c>
      <c r="M50" s="231">
        <v>0.80143119113879935</v>
      </c>
      <c r="N50" s="231">
        <v>0.81723461031156486</v>
      </c>
      <c r="O50" s="231">
        <v>0.82346876498266874</v>
      </c>
      <c r="P50" s="231">
        <v>0.83023610495415578</v>
      </c>
      <c r="Q50" s="231">
        <v>0.60842150901416459</v>
      </c>
      <c r="R50" s="231">
        <v>0.19265840432976461</v>
      </c>
      <c r="S50" s="231">
        <v>0</v>
      </c>
      <c r="T50" s="231">
        <v>0.16741038157102911</v>
      </c>
      <c r="U50" s="231">
        <v>0</v>
      </c>
      <c r="V50" s="231">
        <v>0</v>
      </c>
      <c r="W50" s="231">
        <v>0.1587479103277207</v>
      </c>
      <c r="DA50" s="73" t="s">
        <v>2859</v>
      </c>
    </row>
    <row r="51" spans="1:105" ht="12" customHeight="1" x14ac:dyDescent="0.25">
      <c r="A51" s="64" t="s">
        <v>70</v>
      </c>
      <c r="B51" s="231">
        <v>2.2311475830869179</v>
      </c>
      <c r="C51" s="231">
        <v>1.952269403114653</v>
      </c>
      <c r="D51" s="231">
        <v>1.9461102094099569</v>
      </c>
      <c r="E51" s="231">
        <v>1.668094051932852</v>
      </c>
      <c r="F51" s="231">
        <v>1.3905716207489269</v>
      </c>
      <c r="G51" s="231">
        <v>1.3917451125850711</v>
      </c>
      <c r="H51" s="231">
        <v>1.3944641858109481</v>
      </c>
      <c r="I51" s="231">
        <v>1.0546498226468171</v>
      </c>
      <c r="J51" s="231">
        <v>1.289326654965484</v>
      </c>
      <c r="K51" s="231">
        <v>0.25689292287217258</v>
      </c>
      <c r="L51" s="231">
        <v>0.25635503467454152</v>
      </c>
      <c r="M51" s="231">
        <v>0.25093794298815919</v>
      </c>
      <c r="N51" s="231">
        <v>0.2447962290829751</v>
      </c>
      <c r="O51" s="231">
        <v>0.24620377459226619</v>
      </c>
      <c r="P51" s="231">
        <v>0.25347050193690379</v>
      </c>
      <c r="Q51" s="231">
        <v>0.24393869722862019</v>
      </c>
      <c r="R51" s="231">
        <v>0.46852978386370581</v>
      </c>
      <c r="S51" s="231">
        <v>0.44918610124144831</v>
      </c>
      <c r="T51" s="231">
        <v>0</v>
      </c>
      <c r="U51" s="231">
        <v>0</v>
      </c>
      <c r="V51" s="231">
        <v>0</v>
      </c>
      <c r="W51" s="231">
        <v>0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0.67275481971419793</v>
      </c>
      <c r="C53" s="231">
        <v>0.52949794458400889</v>
      </c>
      <c r="D53" s="231">
        <v>0.69855266846832498</v>
      </c>
      <c r="E53" s="231">
        <v>0.71738375672731491</v>
      </c>
      <c r="F53" s="231">
        <v>0.68596019018240817</v>
      </c>
      <c r="G53" s="231">
        <v>0.72031697753488133</v>
      </c>
      <c r="H53" s="231">
        <v>0.73338670228113045</v>
      </c>
      <c r="I53" s="231">
        <v>0.87601259133233689</v>
      </c>
      <c r="J53" s="231">
        <v>1.1481389931397381</v>
      </c>
      <c r="K53" s="231">
        <v>1.3578086495312101</v>
      </c>
      <c r="L53" s="231">
        <v>0.66427219803381932</v>
      </c>
      <c r="M53" s="231">
        <v>0.81695031183101785</v>
      </c>
      <c r="N53" s="231">
        <v>0.69313174719442594</v>
      </c>
      <c r="O53" s="231">
        <v>0.74031710334777445</v>
      </c>
      <c r="P53" s="231">
        <v>0.99523201566802388</v>
      </c>
      <c r="Q53" s="231">
        <v>0.74949707708370661</v>
      </c>
      <c r="R53" s="231">
        <v>0.50556584528452808</v>
      </c>
      <c r="S53" s="231">
        <v>0.47137569437046428</v>
      </c>
      <c r="T53" s="231">
        <v>0.3265818947954835</v>
      </c>
      <c r="U53" s="231">
        <v>0.34546045200241832</v>
      </c>
      <c r="V53" s="231">
        <v>0.35962893906832988</v>
      </c>
      <c r="W53" s="231">
        <v>0.40638310867905819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0.10999671882162471</v>
      </c>
      <c r="E55" s="231">
        <v>0.1103402039070952</v>
      </c>
      <c r="F55" s="231">
        <v>8.3081707096665069E-2</v>
      </c>
      <c r="G55" s="231">
        <v>5.1137340634128413E-2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</v>
      </c>
      <c r="N55" s="231">
        <v>0</v>
      </c>
      <c r="O55" s="231">
        <v>0</v>
      </c>
      <c r="P55" s="231">
        <v>0</v>
      </c>
      <c r="Q55" s="231">
        <v>0</v>
      </c>
      <c r="R55" s="231">
        <v>0</v>
      </c>
      <c r="S55" s="231">
        <v>0</v>
      </c>
      <c r="T55" s="231">
        <v>0</v>
      </c>
      <c r="U55" s="231">
        <v>0</v>
      </c>
      <c r="V55" s="231">
        <v>0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1.0000000000000002</v>
      </c>
      <c r="D63" s="234">
        <f t="shared" si="1"/>
        <v>0.99999999999999989</v>
      </c>
      <c r="E63" s="234">
        <f t="shared" si="1"/>
        <v>1</v>
      </c>
      <c r="F63" s="234">
        <f t="shared" si="1"/>
        <v>1</v>
      </c>
      <c r="G63" s="234">
        <f t="shared" si="1"/>
        <v>1</v>
      </c>
      <c r="H63" s="234">
        <f t="shared" si="1"/>
        <v>1</v>
      </c>
      <c r="I63" s="234">
        <f t="shared" si="1"/>
        <v>1.0000000000000002</v>
      </c>
      <c r="J63" s="234">
        <f t="shared" si="1"/>
        <v>0.99999999999999967</v>
      </c>
      <c r="K63" s="234">
        <f t="shared" si="1"/>
        <v>0.99999999999999989</v>
      </c>
      <c r="L63" s="234">
        <f t="shared" si="1"/>
        <v>0.99999999999999989</v>
      </c>
      <c r="M63" s="234">
        <f t="shared" si="1"/>
        <v>1.0000000000000002</v>
      </c>
      <c r="N63" s="234">
        <f t="shared" si="1"/>
        <v>0.99999999999999967</v>
      </c>
      <c r="O63" s="234">
        <f t="shared" si="1"/>
        <v>1</v>
      </c>
      <c r="P63" s="234">
        <f t="shared" si="1"/>
        <v>0.99999999999999978</v>
      </c>
      <c r="Q63" s="234">
        <f t="shared" si="1"/>
        <v>1</v>
      </c>
      <c r="R63" s="234">
        <f t="shared" si="1"/>
        <v>0.99999999999999978</v>
      </c>
      <c r="S63" s="234">
        <f t="shared" si="1"/>
        <v>0.99999999999999978</v>
      </c>
      <c r="T63" s="234">
        <f t="shared" si="1"/>
        <v>1</v>
      </c>
      <c r="U63" s="234">
        <f t="shared" si="1"/>
        <v>0.99999999999999989</v>
      </c>
      <c r="V63" s="234">
        <f t="shared" si="1"/>
        <v>0.99999999999999978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9.6561128406399452E-2</v>
      </c>
      <c r="C68" s="302">
        <f t="shared" si="6"/>
        <v>9.5708408226312047E-2</v>
      </c>
      <c r="D68" s="302">
        <f t="shared" si="6"/>
        <v>8.4434919109556889E-2</v>
      </c>
      <c r="E68" s="302">
        <f t="shared" si="6"/>
        <v>9.4223929366034881E-2</v>
      </c>
      <c r="F68" s="302">
        <f t="shared" si="6"/>
        <v>8.4945048590050976E-2</v>
      </c>
      <c r="G68" s="302">
        <f t="shared" si="6"/>
        <v>8.8393827406681696E-2</v>
      </c>
      <c r="H68" s="302">
        <f t="shared" si="6"/>
        <v>8.0623242362819231E-2</v>
      </c>
      <c r="I68" s="302">
        <f t="shared" si="6"/>
        <v>0.13600048977738075</v>
      </c>
      <c r="J68" s="302">
        <f t="shared" si="6"/>
        <v>0.15477295017142415</v>
      </c>
      <c r="K68" s="302">
        <f t="shared" si="6"/>
        <v>0.14805941831208236</v>
      </c>
      <c r="L68" s="302">
        <f t="shared" si="6"/>
        <v>0.15145568985456742</v>
      </c>
      <c r="M68" s="302">
        <f t="shared" si="6"/>
        <v>0.16289536703091864</v>
      </c>
      <c r="N68" s="302">
        <f t="shared" si="6"/>
        <v>0.13044252677604859</v>
      </c>
      <c r="O68" s="302">
        <f t="shared" si="6"/>
        <v>0.14714249096602039</v>
      </c>
      <c r="P68" s="302">
        <f t="shared" si="6"/>
        <v>0.16508850691952479</v>
      </c>
      <c r="Q68" s="302">
        <f t="shared" si="6"/>
        <v>0.16379703813352464</v>
      </c>
      <c r="R68" s="302">
        <f t="shared" si="6"/>
        <v>0.12651080503675138</v>
      </c>
      <c r="S68" s="302">
        <f t="shared" si="6"/>
        <v>0.12698590741711105</v>
      </c>
      <c r="T68" s="302">
        <f t="shared" si="6"/>
        <v>0.17026033704240603</v>
      </c>
      <c r="U68" s="302">
        <f t="shared" si="6"/>
        <v>0.17205536578492814</v>
      </c>
      <c r="V68" s="302">
        <f t="shared" si="6"/>
        <v>0.17545683535497392</v>
      </c>
      <c r="W68" s="302">
        <f t="shared" si="6"/>
        <v>0.19992101040426721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7.4255249720021968E-2</v>
      </c>
      <c r="C69" s="303">
        <f t="shared" si="7"/>
        <v>7.4325336310166121E-2</v>
      </c>
      <c r="D69" s="303">
        <f t="shared" si="7"/>
        <v>7.5203846626685958E-2</v>
      </c>
      <c r="E69" s="303">
        <f t="shared" si="7"/>
        <v>7.4401881240044113E-2</v>
      </c>
      <c r="F69" s="303">
        <f t="shared" si="7"/>
        <v>7.5165775623250039E-2</v>
      </c>
      <c r="G69" s="303">
        <f t="shared" si="7"/>
        <v>7.4898163417717281E-2</v>
      </c>
      <c r="H69" s="303">
        <f t="shared" si="7"/>
        <v>7.556521295648061E-2</v>
      </c>
      <c r="I69" s="303">
        <f t="shared" si="7"/>
        <v>6.7134709304810622E-2</v>
      </c>
      <c r="J69" s="303">
        <f t="shared" si="7"/>
        <v>6.4491598015578189E-2</v>
      </c>
      <c r="K69" s="303">
        <f t="shared" si="7"/>
        <v>6.4757578638711288E-2</v>
      </c>
      <c r="L69" s="303">
        <f t="shared" si="7"/>
        <v>6.4364371416005636E-2</v>
      </c>
      <c r="M69" s="303">
        <f t="shared" si="7"/>
        <v>6.2127561904107675E-2</v>
      </c>
      <c r="N69" s="303">
        <f t="shared" si="7"/>
        <v>6.2873694209301098E-2</v>
      </c>
      <c r="O69" s="303">
        <f t="shared" si="7"/>
        <v>6.2994077660742581E-2</v>
      </c>
      <c r="P69" s="303">
        <f t="shared" si="7"/>
        <v>6.3483034600581967E-2</v>
      </c>
      <c r="Q69" s="303">
        <f t="shared" si="7"/>
        <v>6.1222999613139505E-2</v>
      </c>
      <c r="R69" s="303">
        <f t="shared" si="7"/>
        <v>6.1351091792878967E-2</v>
      </c>
      <c r="S69" s="303">
        <f t="shared" si="7"/>
        <v>5.8786163621779693E-2</v>
      </c>
      <c r="T69" s="303">
        <f t="shared" si="7"/>
        <v>4.9295869423751221E-2</v>
      </c>
      <c r="U69" s="303">
        <f t="shared" si="7"/>
        <v>4.7161435520226572E-2</v>
      </c>
      <c r="V69" s="303">
        <f t="shared" si="7"/>
        <v>4.6691294031967361E-2</v>
      </c>
      <c r="W69" s="303">
        <f t="shared" si="7"/>
        <v>4.8269843941797459E-2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0.63116962262018661</v>
      </c>
      <c r="C70" s="303">
        <f t="shared" si="8"/>
        <v>0.63176535863641214</v>
      </c>
      <c r="D70" s="303">
        <f t="shared" si="8"/>
        <v>0.63923269632683066</v>
      </c>
      <c r="E70" s="303">
        <f t="shared" si="8"/>
        <v>0.63241599054037478</v>
      </c>
      <c r="F70" s="303">
        <f t="shared" si="8"/>
        <v>0.63890909279762564</v>
      </c>
      <c r="G70" s="303">
        <f t="shared" si="8"/>
        <v>0.63663438905059688</v>
      </c>
      <c r="H70" s="303">
        <f t="shared" si="8"/>
        <v>0.64230431013008538</v>
      </c>
      <c r="I70" s="303">
        <f t="shared" si="8"/>
        <v>0.57064502909089065</v>
      </c>
      <c r="J70" s="303">
        <f t="shared" si="8"/>
        <v>0.54817858313241463</v>
      </c>
      <c r="K70" s="303">
        <f t="shared" si="8"/>
        <v>0.55043941842904598</v>
      </c>
      <c r="L70" s="303">
        <f t="shared" si="8"/>
        <v>0.54709715703604822</v>
      </c>
      <c r="M70" s="303">
        <f t="shared" si="8"/>
        <v>0.52808427618491538</v>
      </c>
      <c r="N70" s="303">
        <f t="shared" si="8"/>
        <v>0.53442640077905912</v>
      </c>
      <c r="O70" s="303">
        <f t="shared" si="8"/>
        <v>0.53544966011631179</v>
      </c>
      <c r="P70" s="303">
        <f t="shared" si="8"/>
        <v>0.53960579410494647</v>
      </c>
      <c r="Q70" s="303">
        <f t="shared" si="8"/>
        <v>0.52039549671168606</v>
      </c>
      <c r="R70" s="303">
        <f t="shared" si="8"/>
        <v>0.52148428023947124</v>
      </c>
      <c r="S70" s="303">
        <f t="shared" si="8"/>
        <v>0.49968239078512749</v>
      </c>
      <c r="T70" s="303">
        <f t="shared" si="8"/>
        <v>0.41901489010188542</v>
      </c>
      <c r="U70" s="303">
        <f t="shared" si="8"/>
        <v>0.40087220192192591</v>
      </c>
      <c r="V70" s="303">
        <f t="shared" si="8"/>
        <v>0.39687599927172251</v>
      </c>
      <c r="W70" s="303">
        <f t="shared" si="8"/>
        <v>0.4102936735052784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0.19801399925339191</v>
      </c>
      <c r="C72" s="303">
        <f t="shared" si="10"/>
        <v>0.19820089682710976</v>
      </c>
      <c r="D72" s="303">
        <f t="shared" si="10"/>
        <v>0.20112853793692648</v>
      </c>
      <c r="E72" s="303">
        <f t="shared" si="10"/>
        <v>0.19895819885354621</v>
      </c>
      <c r="F72" s="303">
        <f t="shared" si="10"/>
        <v>0.20098008298907338</v>
      </c>
      <c r="G72" s="303">
        <f t="shared" si="10"/>
        <v>0.20007362012500415</v>
      </c>
      <c r="H72" s="303">
        <f t="shared" si="10"/>
        <v>0.20150723455061492</v>
      </c>
      <c r="I72" s="303">
        <f t="shared" si="10"/>
        <v>0.22621977182691821</v>
      </c>
      <c r="J72" s="303">
        <f t="shared" si="10"/>
        <v>0.2325568686805827</v>
      </c>
      <c r="K72" s="303">
        <f t="shared" si="10"/>
        <v>0.23674358462016029</v>
      </c>
      <c r="L72" s="303">
        <f t="shared" si="10"/>
        <v>0.23708278169337862</v>
      </c>
      <c r="M72" s="303">
        <f t="shared" si="10"/>
        <v>0.24689279488005855</v>
      </c>
      <c r="N72" s="303">
        <f t="shared" si="10"/>
        <v>0.27225737823559093</v>
      </c>
      <c r="O72" s="303">
        <f t="shared" si="10"/>
        <v>0.25441377125692538</v>
      </c>
      <c r="P72" s="303">
        <f t="shared" si="10"/>
        <v>0.23182266437494656</v>
      </c>
      <c r="Q72" s="303">
        <f t="shared" si="10"/>
        <v>0.25458446554164993</v>
      </c>
      <c r="R72" s="303">
        <f t="shared" si="10"/>
        <v>0.29065382293089809</v>
      </c>
      <c r="S72" s="303">
        <f t="shared" si="10"/>
        <v>0.31454553817598152</v>
      </c>
      <c r="T72" s="303">
        <f t="shared" si="10"/>
        <v>0.36142890343195733</v>
      </c>
      <c r="U72" s="303">
        <f t="shared" si="10"/>
        <v>0.37991099677291934</v>
      </c>
      <c r="V72" s="303">
        <f t="shared" si="10"/>
        <v>0.38097587134133604</v>
      </c>
      <c r="W72" s="303">
        <f t="shared" si="10"/>
        <v>0.34151547214865702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0.11880839955203516</v>
      </c>
      <c r="C73" s="304">
        <f t="shared" si="11"/>
        <v>0.11892053809626585</v>
      </c>
      <c r="D73" s="304">
        <f t="shared" si="11"/>
        <v>0.12091110153512812</v>
      </c>
      <c r="E73" s="304">
        <f t="shared" si="11"/>
        <v>0.11959619219749913</v>
      </c>
      <c r="F73" s="304">
        <f t="shared" si="11"/>
        <v>0.12080325565760658</v>
      </c>
      <c r="G73" s="304">
        <f t="shared" si="11"/>
        <v>0.12018224581277234</v>
      </c>
      <c r="H73" s="304">
        <f t="shared" si="11"/>
        <v>0.12090434073036896</v>
      </c>
      <c r="I73" s="304">
        <f t="shared" si="11"/>
        <v>0.1546094152351202</v>
      </c>
      <c r="J73" s="304">
        <f t="shared" si="11"/>
        <v>0.16376583079729926</v>
      </c>
      <c r="K73" s="304">
        <f t="shared" si="11"/>
        <v>0.16766883407220154</v>
      </c>
      <c r="L73" s="304">
        <f t="shared" si="11"/>
        <v>0.16842745218297256</v>
      </c>
      <c r="M73" s="304">
        <f t="shared" si="11"/>
        <v>0.18062339551567697</v>
      </c>
      <c r="N73" s="304">
        <f t="shared" si="11"/>
        <v>0.2051921044123364</v>
      </c>
      <c r="O73" s="304">
        <f t="shared" si="11"/>
        <v>0.18722008841879992</v>
      </c>
      <c r="P73" s="304">
        <f t="shared" si="11"/>
        <v>0.16410742746765913</v>
      </c>
      <c r="Q73" s="304">
        <f t="shared" si="11"/>
        <v>0.18927993262096776</v>
      </c>
      <c r="R73" s="304">
        <f t="shared" si="11"/>
        <v>0.22521265835182719</v>
      </c>
      <c r="S73" s="304">
        <f t="shared" si="11"/>
        <v>0.25184029697941646</v>
      </c>
      <c r="T73" s="304">
        <f t="shared" si="11"/>
        <v>0.30884664271328932</v>
      </c>
      <c r="U73" s="304">
        <f t="shared" si="11"/>
        <v>0.32960546555134429</v>
      </c>
      <c r="V73" s="304">
        <f t="shared" si="11"/>
        <v>0.33117182437390413</v>
      </c>
      <c r="W73" s="304">
        <f t="shared" si="11"/>
        <v>0.29002763861073971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7.920559970135678E-2</v>
      </c>
      <c r="C74" s="304">
        <f t="shared" si="12"/>
        <v>7.9280358730843922E-2</v>
      </c>
      <c r="D74" s="304">
        <f t="shared" si="12"/>
        <v>8.0217436401798362E-2</v>
      </c>
      <c r="E74" s="304">
        <f t="shared" si="12"/>
        <v>7.9362006656047077E-2</v>
      </c>
      <c r="F74" s="304">
        <f t="shared" si="12"/>
        <v>8.0176827331466791E-2</v>
      </c>
      <c r="G74" s="304">
        <f t="shared" si="12"/>
        <v>7.9891374312231797E-2</v>
      </c>
      <c r="H74" s="304">
        <f t="shared" si="12"/>
        <v>8.0602893820245977E-2</v>
      </c>
      <c r="I74" s="304">
        <f t="shared" si="12"/>
        <v>7.1610356591798027E-2</v>
      </c>
      <c r="J74" s="304">
        <f t="shared" si="12"/>
        <v>6.8791037883283418E-2</v>
      </c>
      <c r="K74" s="304">
        <f t="shared" si="12"/>
        <v>6.9074750547958738E-2</v>
      </c>
      <c r="L74" s="304">
        <f t="shared" si="12"/>
        <v>6.8655329510406066E-2</v>
      </c>
      <c r="M74" s="304">
        <f t="shared" si="12"/>
        <v>6.6269399364381559E-2</v>
      </c>
      <c r="N74" s="304">
        <f t="shared" si="12"/>
        <v>6.7065273823254556E-2</v>
      </c>
      <c r="O74" s="304">
        <f t="shared" si="12"/>
        <v>6.7193682838125435E-2</v>
      </c>
      <c r="P74" s="304">
        <f t="shared" si="12"/>
        <v>6.7715236907287438E-2</v>
      </c>
      <c r="Q74" s="304">
        <f t="shared" si="12"/>
        <v>6.5304532920682154E-2</v>
      </c>
      <c r="R74" s="304">
        <f t="shared" si="12"/>
        <v>6.5441164579070912E-2</v>
      </c>
      <c r="S74" s="304">
        <f t="shared" si="12"/>
        <v>6.2705241196565037E-2</v>
      </c>
      <c r="T74" s="304">
        <f t="shared" si="12"/>
        <v>5.2582260718667999E-2</v>
      </c>
      <c r="U74" s="304">
        <f t="shared" si="12"/>
        <v>5.0305531221575037E-2</v>
      </c>
      <c r="V74" s="304">
        <f t="shared" si="12"/>
        <v>4.9804046967431861E-2</v>
      </c>
      <c r="W74" s="304">
        <f t="shared" si="12"/>
        <v>5.1487833537917305E-2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1.7137423497352378</v>
      </c>
      <c r="C81" s="324">
        <f>IF(C$5=0,0,C$5/TEL_fec!C$5)</f>
        <v>1.6933309494908073</v>
      </c>
      <c r="D81" s="324">
        <f>IF(D$5=0,0,D$5/TEL_fec!D$5)</f>
        <v>1.5667740456546588</v>
      </c>
      <c r="E81" s="324">
        <f>IF(E$5=0,0,E$5/TEL_fec!E$5)</f>
        <v>1.6273328851660338</v>
      </c>
      <c r="F81" s="324">
        <f>IF(F$5=0,0,F$5/TEL_fec!F$5)</f>
        <v>1.5285098178466314</v>
      </c>
      <c r="G81" s="324">
        <f>IF(G$5=0,0,G$5/TEL_fec!G$5)</f>
        <v>1.4876173245935194</v>
      </c>
      <c r="H81" s="324">
        <f>IF(H$5=0,0,H$5/TEL_fec!H$5)</f>
        <v>1.4490576802750279</v>
      </c>
      <c r="I81" s="324">
        <f>IF(I$5=0,0,I$5/TEL_fec!I$5)</f>
        <v>1.301815500851957</v>
      </c>
      <c r="J81" s="324">
        <f>IF(J$5=0,0,J$5/TEL_fec!J$5)</f>
        <v>1.2918306109323465</v>
      </c>
      <c r="K81" s="324">
        <f>IF(K$5=0,0,K$5/TEL_fec!K$5)</f>
        <v>1.002941897408649</v>
      </c>
      <c r="L81" s="324">
        <f>IF(L$5=0,0,L$5/TEL_fec!L$5)</f>
        <v>1.1061674625586839</v>
      </c>
      <c r="M81" s="324">
        <f>IF(M$5=0,0,M$5/TEL_fec!M$5)</f>
        <v>1.0199393459157395</v>
      </c>
      <c r="N81" s="324">
        <f>IF(N$5=0,0,N$5/TEL_fec!N$5)</f>
        <v>0.7862019859280045</v>
      </c>
      <c r="O81" s="324">
        <f>IF(O$5=0,0,O$5/TEL_fec!O$5)</f>
        <v>0.92865937519312136</v>
      </c>
      <c r="P81" s="324">
        <f>IF(P$5=0,0,P$5/TEL_fec!P$5)</f>
        <v>1.1674880536604644</v>
      </c>
      <c r="Q81" s="324">
        <f>IF(Q$5=0,0,Q$5/TEL_fec!Q$5)</f>
        <v>0.93007833417092356</v>
      </c>
      <c r="R81" s="324">
        <f>IF(R$5=0,0,R$5/TEL_fec!R$5)</f>
        <v>0.74668933117777714</v>
      </c>
      <c r="S81" s="324">
        <f>IF(S$5=0,0,S$5/TEL_fec!S$5)</f>
        <v>0.66635494116230298</v>
      </c>
      <c r="T81" s="324">
        <f>IF(T$5=0,0,T$5/TEL_fec!T$5)</f>
        <v>0.44541500314469434</v>
      </c>
      <c r="U81" s="324">
        <f>IF(U$5=0,0,U$5/TEL_fec!U$5)</f>
        <v>0.37721605658160645</v>
      </c>
      <c r="V81" s="324">
        <f>IF(V$5=0,0,V$5/TEL_fec!V$5)</f>
        <v>0.37700247481198373</v>
      </c>
      <c r="W81" s="324">
        <f>IF(W$5=0,0,W$5/TEL_fec!W$5)</f>
        <v>0.49686472098192475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2.1123513476106108</v>
      </c>
      <c r="C86" s="338">
        <f>IF(C$10=0,0,C$10/TEL_fec!C$10)</f>
        <v>2.0844032517433413</v>
      </c>
      <c r="D86" s="338">
        <f>IF(D$10=0,0,D$10/TEL_fec!D$10)</f>
        <v>1.7586118602917136</v>
      </c>
      <c r="E86" s="338">
        <f>IF(E$10=0,0,E$10/TEL_fec!E$10)</f>
        <v>1.9769259889413311</v>
      </c>
      <c r="F86" s="338">
        <f>IF(F$10=0,0,F$10/TEL_fec!F$10)</f>
        <v>1.7233725356660881</v>
      </c>
      <c r="G86" s="338">
        <f>IF(G$10=0,0,G$10/TEL_fec!G$10)</f>
        <v>1.7139233081156104</v>
      </c>
      <c r="H86" s="338">
        <f>IF(H$10=0,0,H$10/TEL_fec!H$10)</f>
        <v>1.5490091183697348</v>
      </c>
      <c r="I86" s="338">
        <f>IF(I$10=0,0,I$10/TEL_fec!I$10)</f>
        <v>2.2033317556218064</v>
      </c>
      <c r="J86" s="338">
        <f>IF(J$10=0,0,J$10/TEL_fec!J$10)</f>
        <v>2.3471807355082124</v>
      </c>
      <c r="K86" s="338">
        <f>IF(K$10=0,0,K$10/TEL_fec!K$10)</f>
        <v>1.888884955247603</v>
      </c>
      <c r="L86" s="338">
        <f>IF(L$10=0,0,L$10/TEL_fec!L$10)</f>
        <v>2.1145802648790784</v>
      </c>
      <c r="M86" s="338">
        <f>IF(M$10=0,0,M$10/TEL_fec!M$10)</f>
        <v>2.0997938421941398</v>
      </c>
      <c r="N86" s="338">
        <f>IF(N$10=0,0,N$10/TEL_fec!N$10)</f>
        <v>1.4325203592131581</v>
      </c>
      <c r="O86" s="338">
        <f>IF(O$10=0,0,O$10/TEL_fec!O$10)</f>
        <v>1.8240568677928468</v>
      </c>
      <c r="P86" s="338">
        <f>IF(P$10=0,0,P$10/TEL_fec!P$10)</f>
        <v>2.2651529182873986</v>
      </c>
      <c r="Q86" s="338">
        <f>IF(Q$10=0,0,Q$10/TEL_fec!Q$10)</f>
        <v>1.9672722387391004</v>
      </c>
      <c r="R86" s="338">
        <f>IF(R$10=0,0,R$10/TEL_fec!R$10)</f>
        <v>1.3597073537971953</v>
      </c>
      <c r="S86" s="338">
        <f>IF(S$10=0,0,S$10/TEL_fec!S$10)</f>
        <v>1.2621922956610097</v>
      </c>
      <c r="T86" s="338">
        <f>IF(T$10=0,0,T$10/TEL_fec!T$10)</f>
        <v>1.1388885818915295</v>
      </c>
      <c r="U86" s="338">
        <f>IF(U$10=0,0,U$10/TEL_fec!U$10)</f>
        <v>0.99109335927167375</v>
      </c>
      <c r="V86" s="338">
        <f>IF(V$10=0,0,V$10/TEL_fec!V$10)</f>
        <v>1.0132433737666522</v>
      </c>
      <c r="W86" s="338">
        <f>IF(W$10=0,0,W$10/TEL_fec!W$10)</f>
        <v>1.468559956446682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2.9257411796587616</v>
      </c>
      <c r="C87" s="351">
        <f>IF(C$16=0,0,C$16/TEL_fec!C$16)</f>
        <v>2.9295628891347167</v>
      </c>
      <c r="D87" s="351">
        <f>IF(D$16=0,0,D$16/TEL_fec!D$16)</f>
        <v>2.8961258212614047</v>
      </c>
      <c r="E87" s="351">
        <f>IF(E$16=0,0,E$16/TEL_fec!E$16)</f>
        <v>2.8867624004959751</v>
      </c>
      <c r="F87" s="351">
        <f>IF(F$16=0,0,F$16/TEL_fec!F$16)</f>
        <v>2.8603914860658182</v>
      </c>
      <c r="G87" s="351">
        <f>IF(G$16=0,0,G$16/TEL_fec!G$16)</f>
        <v>2.9396676162754298</v>
      </c>
      <c r="H87" s="351">
        <f>IF(H$16=0,0,H$16/TEL_fec!H$16)</f>
        <v>2.912799340543561</v>
      </c>
      <c r="I87" s="351">
        <f>IF(I$16=0,0,I$16/TEL_fec!I$16)</f>
        <v>1.8883202272215813</v>
      </c>
      <c r="J87" s="351">
        <f>IF(J$16=0,0,J$16/TEL_fec!J$16)</f>
        <v>1.6656939269750126</v>
      </c>
      <c r="K87" s="351">
        <f>IF(K$16=0,0,K$16/TEL_fec!K$16)</f>
        <v>1.5218044921832601</v>
      </c>
      <c r="L87" s="351">
        <f>IF(L$16=0,0,L$16/TEL_fec!L$16)</f>
        <v>1.5848648164388117</v>
      </c>
      <c r="M87" s="351">
        <f>IF(M$16=0,0,M$16/TEL_fec!M$16)</f>
        <v>1.3636467584044216</v>
      </c>
      <c r="N87" s="351">
        <f>IF(N$16=0,0,N$16/TEL_fec!N$16)</f>
        <v>1.216114233110708</v>
      </c>
      <c r="O87" s="351">
        <f>IF(O$16=0,0,O$16/TEL_fec!O$16)</f>
        <v>1.3442715370214466</v>
      </c>
      <c r="P87" s="351">
        <f>IF(P$16=0,0,P$16/TEL_fec!P$16)</f>
        <v>1.5458130566131723</v>
      </c>
      <c r="Q87" s="351">
        <f>IF(Q$16=0,0,Q$16/TEL_fec!Q$16)</f>
        <v>1.2632951810156852</v>
      </c>
      <c r="R87" s="351">
        <f>IF(R$16=0,0,R$16/TEL_fec!R$16)</f>
        <v>1.0635613338565839</v>
      </c>
      <c r="S87" s="351">
        <f>IF(S$16=0,0,S$16/TEL_fec!S$16)</f>
        <v>0.86828032829971002</v>
      </c>
      <c r="T87" s="351">
        <f>IF(T$16=0,0,T$16/TEL_fec!T$16)</f>
        <v>0.51343524644912542</v>
      </c>
      <c r="U87" s="351">
        <f>IF(U$16=0,0,U$16/TEL_fec!U$16)</f>
        <v>0.41172664619265453</v>
      </c>
      <c r="V87" s="351">
        <f>IF(V$16=0,0,V$16/TEL_fec!V$16)</f>
        <v>0.40367048064560079</v>
      </c>
      <c r="W87" s="351">
        <f>IF(W$16=0,0,W$16/TEL_fec!W$16)</f>
        <v>0.52122773271373801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2.9257411796587607</v>
      </c>
      <c r="C88" s="351">
        <f>IF(C$27=0,0,C$27/TEL_fec!C$27)</f>
        <v>2.9295628891347167</v>
      </c>
      <c r="D88" s="351">
        <f>IF(D$27=0,0,D$27/TEL_fec!D$27)</f>
        <v>2.8961258212614047</v>
      </c>
      <c r="E88" s="351">
        <f>IF(E$27=0,0,E$27/TEL_fec!E$27)</f>
        <v>2.8867624004959742</v>
      </c>
      <c r="F88" s="351">
        <f>IF(F$27=0,0,F$27/TEL_fec!F$27)</f>
        <v>2.8603914860658186</v>
      </c>
      <c r="G88" s="351">
        <f>IF(G$27=0,0,G$27/TEL_fec!G$27)</f>
        <v>2.9396676162754312</v>
      </c>
      <c r="H88" s="351">
        <f>IF(H$27=0,0,H$27/TEL_fec!H$27)</f>
        <v>2.912799340543561</v>
      </c>
      <c r="I88" s="351">
        <f>IF(I$27=0,0,I$27/TEL_fec!I$27)</f>
        <v>1.8883202272215831</v>
      </c>
      <c r="J88" s="351">
        <f>IF(J$27=0,0,J$27/TEL_fec!J$27)</f>
        <v>1.6656939269750133</v>
      </c>
      <c r="K88" s="351">
        <f>IF(K$27=0,0,K$27/TEL_fec!K$27)</f>
        <v>1.5218044921832599</v>
      </c>
      <c r="L88" s="351">
        <f>IF(L$27=0,0,L$27/TEL_fec!L$27)</f>
        <v>1.5848648164388119</v>
      </c>
      <c r="M88" s="351">
        <f>IF(M$27=0,0,M$27/TEL_fec!M$27)</f>
        <v>1.3636467584044227</v>
      </c>
      <c r="N88" s="351">
        <f>IF(N$27=0,0,N$27/TEL_fec!N$27)</f>
        <v>1.2161142331107075</v>
      </c>
      <c r="O88" s="351">
        <f>IF(O$27=0,0,O$27/TEL_fec!O$27)</f>
        <v>1.3442715370214458</v>
      </c>
      <c r="P88" s="351">
        <f>IF(P$27=0,0,P$27/TEL_fec!P$27)</f>
        <v>1.5458130566131723</v>
      </c>
      <c r="Q88" s="351">
        <f>IF(Q$27=0,0,Q$27/TEL_fec!Q$27)</f>
        <v>1.2632951810156852</v>
      </c>
      <c r="R88" s="351">
        <f>IF(R$27=0,0,R$27/TEL_fec!R$27)</f>
        <v>1.0635613338565841</v>
      </c>
      <c r="S88" s="351">
        <f>IF(S$27=0,0,S$27/TEL_fec!S$27)</f>
        <v>0.86828032829971002</v>
      </c>
      <c r="T88" s="351">
        <f>IF(T$27=0,0,T$27/TEL_fec!T$27)</f>
        <v>0.5134352464491253</v>
      </c>
      <c r="U88" s="351">
        <f>IF(U$27=0,0,U$27/TEL_fec!U$27)</f>
        <v>0.41172664619265459</v>
      </c>
      <c r="V88" s="351">
        <f>IF(V$27=0,0,V$27/TEL_fec!V$27)</f>
        <v>0.40367048064560068</v>
      </c>
      <c r="W88" s="351">
        <f>IF(W$27=0,0,W$27/TEL_fec!W$27)</f>
        <v>0.5212277327137379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1.2358472458811107</v>
      </c>
      <c r="C90" s="351">
        <f>IF(C$39=0,0,C$39/TEL_fec!C$39)</f>
        <v>1.215912182988824</v>
      </c>
      <c r="D90" s="351">
        <f>IF(D$39=0,0,D$39/TEL_fec!D$39)</f>
        <v>1.1172210083845662</v>
      </c>
      <c r="E90" s="351">
        <f>IF(E$39=0,0,E$39/TEL_fec!E$39)</f>
        <v>1.1634814380260663</v>
      </c>
      <c r="F90" s="351">
        <f>IF(F$39=0,0,F$39/TEL_fec!F$39)</f>
        <v>1.0847766116997535</v>
      </c>
      <c r="G90" s="351">
        <f>IF(G$39=0,0,G$39/TEL_fec!G$39)</f>
        <v>1.0343167330252294</v>
      </c>
      <c r="H90" s="351">
        <f>IF(H$39=0,0,H$39/TEL_fec!H$39)</f>
        <v>1.0102097624128401</v>
      </c>
      <c r="I90" s="351">
        <f>IF(I$39=0,0,I$39/TEL_fec!I$39)</f>
        <v>1.1103532067660373</v>
      </c>
      <c r="J90" s="351">
        <f>IF(J$39=0,0,J$39/TEL_fec!J$39)</f>
        <v>1.1835847787010485</v>
      </c>
      <c r="K90" s="351">
        <f>IF(K$39=0,0,K$39/TEL_fec!K$39)</f>
        <v>0.86828131354863314</v>
      </c>
      <c r="L90" s="351">
        <f>IF(L$39=0,0,L$39/TEL_fec!L$39)</f>
        <v>0.97883555530855959</v>
      </c>
      <c r="M90" s="351">
        <f>IF(M$39=0,0,M$39/TEL_fec!M$39)</f>
        <v>0.95539421526572776</v>
      </c>
      <c r="N90" s="351">
        <f>IF(N$39=0,0,N$39/TEL_fec!N$39)</f>
        <v>0.76478525357098981</v>
      </c>
      <c r="O90" s="351">
        <f>IF(O$39=0,0,O$39/TEL_fec!O$39)</f>
        <v>0.86799870379042876</v>
      </c>
      <c r="P90" s="351">
        <f>IF(P$39=0,0,P$39/TEL_fec!P$39)</f>
        <v>1.0470501906918346</v>
      </c>
      <c r="Q90" s="351">
        <f>IF(Q$39=0,0,Q$39/TEL_fec!Q$39)</f>
        <v>0.88653058247662397</v>
      </c>
      <c r="R90" s="351">
        <f>IF(R$39=0,0,R$39/TEL_fec!R$39)</f>
        <v>0.79124023911059649</v>
      </c>
      <c r="S90" s="351">
        <f>IF(S$39=0,0,S$39/TEL_fec!S$39)</f>
        <v>0.7781669771822276</v>
      </c>
      <c r="T90" s="351">
        <f>IF(T$39=0,0,T$39/TEL_fec!T$39)</f>
        <v>0.59136187972164089</v>
      </c>
      <c r="U90" s="351">
        <f>IF(U$39=0,0,U$39/TEL_fec!U$39)</f>
        <v>0.52926162852076442</v>
      </c>
      <c r="V90" s="351">
        <f>IF(V$39=0,0,V$39/TEL_fec!V$39)</f>
        <v>0.5325336260851572</v>
      </c>
      <c r="W90" s="351">
        <f>IF(W$39=0,0,W$39/TEL_fec!W$39)</f>
        <v>0.64349876919428661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FI: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1854.3342269883831</v>
      </c>
      <c r="C3" s="205">
        <v>1862.6619224291851</v>
      </c>
      <c r="D3" s="205">
        <v>1831.5018315018319</v>
      </c>
      <c r="E3" s="205">
        <v>1804.612619808307</v>
      </c>
      <c r="F3" s="205">
        <v>1716.0917553519839</v>
      </c>
      <c r="G3" s="205">
        <v>1682.2658591790539</v>
      </c>
      <c r="H3" s="205">
        <v>1868.218463963145</v>
      </c>
      <c r="I3" s="205">
        <v>2106.8907721725168</v>
      </c>
      <c r="J3" s="205">
        <v>1489.1913530824661</v>
      </c>
      <c r="K3" s="205">
        <v>991.7670975930273</v>
      </c>
      <c r="L3" s="205">
        <v>1383.3195188064251</v>
      </c>
      <c r="M3" s="205">
        <v>1260.844798878275</v>
      </c>
      <c r="N3" s="205">
        <v>1141.358588325229</v>
      </c>
      <c r="O3" s="205">
        <v>1204.6069477416211</v>
      </c>
      <c r="P3" s="205">
        <v>1222.296980447326</v>
      </c>
      <c r="Q3" s="205">
        <v>1195</v>
      </c>
      <c r="R3" s="205">
        <v>1220.792465280902</v>
      </c>
      <c r="S3" s="205">
        <v>1317.3949704875749</v>
      </c>
      <c r="T3" s="205">
        <v>1336.8178682806929</v>
      </c>
      <c r="U3" s="205">
        <v>1181.426519865965</v>
      </c>
      <c r="V3" s="205">
        <v>1117.66532132878</v>
      </c>
      <c r="W3" s="205">
        <v>2040.347410505032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2165.1360302813091</v>
      </c>
      <c r="C5" s="205">
        <v>2378.1019625148519</v>
      </c>
      <c r="D5" s="205">
        <v>2229.4511609258302</v>
      </c>
      <c r="E5" s="205">
        <v>2012.5252949125361</v>
      </c>
      <c r="F5" s="205">
        <v>1896.161302623045</v>
      </c>
      <c r="G5" s="205">
        <v>2095.9045499694212</v>
      </c>
      <c r="H5" s="205">
        <v>2234.0730799684911</v>
      </c>
      <c r="I5" s="205">
        <v>3841.434306236059</v>
      </c>
      <c r="J5" s="205">
        <v>2868.018236581785</v>
      </c>
      <c r="K5" s="205">
        <v>2319.669735928213</v>
      </c>
      <c r="L5" s="205">
        <v>2548.7610057000988</v>
      </c>
      <c r="M5" s="205">
        <v>2570.11629804308</v>
      </c>
      <c r="N5" s="205">
        <v>2288.567707365843</v>
      </c>
      <c r="O5" s="205">
        <v>2135.2137814819971</v>
      </c>
      <c r="P5" s="205">
        <v>2085.7991332665479</v>
      </c>
      <c r="Q5" s="205">
        <v>2016.807589013378</v>
      </c>
      <c r="R5" s="205">
        <v>2036.008482009903</v>
      </c>
      <c r="S5" s="205">
        <v>2335.885653102689</v>
      </c>
      <c r="T5" s="205">
        <v>2301.1361105416622</v>
      </c>
      <c r="U5" s="205">
        <v>2268.7793193957959</v>
      </c>
      <c r="V5" s="205">
        <v>2241.5163836404922</v>
      </c>
      <c r="W5" s="205">
        <v>2729.3156650209849</v>
      </c>
      <c r="DA5" s="112" t="s">
        <v>2870</v>
      </c>
    </row>
    <row r="6" spans="1:105" ht="12" customHeight="1" x14ac:dyDescent="0.25">
      <c r="A6" s="154" t="s">
        <v>2114</v>
      </c>
      <c r="B6" s="340">
        <v>2706.4200378516362</v>
      </c>
      <c r="C6" s="340">
        <v>2571.0990359590542</v>
      </c>
      <c r="D6" s="340">
        <v>2435.7780340664722</v>
      </c>
      <c r="E6" s="340">
        <v>2435.7780340664722</v>
      </c>
      <c r="F6" s="340">
        <v>2300.4570321738902</v>
      </c>
      <c r="G6" s="340">
        <v>2300.4570321738902</v>
      </c>
      <c r="H6" s="340">
        <v>2435.7780340664722</v>
      </c>
      <c r="I6" s="340">
        <v>4059.6300567774538</v>
      </c>
      <c r="J6" s="340">
        <v>3924.3090548848718</v>
      </c>
      <c r="K6" s="340">
        <v>3924.3090548848718</v>
      </c>
      <c r="L6" s="340">
        <v>3788.9880529922898</v>
      </c>
      <c r="M6" s="340">
        <v>3653.6670510997078</v>
      </c>
      <c r="N6" s="340">
        <v>3653.6670510997078</v>
      </c>
      <c r="O6" s="340">
        <v>3518.3460492071258</v>
      </c>
      <c r="P6" s="340">
        <v>3383.0250473145438</v>
      </c>
      <c r="Q6" s="340">
        <v>3383.0250473145438</v>
      </c>
      <c r="R6" s="340">
        <v>3247.7040454219618</v>
      </c>
      <c r="S6" s="340">
        <v>3247.7040454219618</v>
      </c>
      <c r="T6" s="340">
        <v>3112.3830435293798</v>
      </c>
      <c r="U6" s="340">
        <v>2977.0620416367979</v>
      </c>
      <c r="V6" s="340">
        <v>2841.7410397442159</v>
      </c>
      <c r="W6" s="340">
        <v>2977.0620416367979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270.64200378516358</v>
      </c>
      <c r="I7" s="342">
        <v>1759.173024603564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135.32100189258179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135.32100189258199</v>
      </c>
      <c r="D8" s="344">
        <f t="shared" si="0"/>
        <v>135.32100189258199</v>
      </c>
      <c r="E8" s="344">
        <f t="shared" si="0"/>
        <v>0</v>
      </c>
      <c r="F8" s="344">
        <f t="shared" si="0"/>
        <v>135.32100189258199</v>
      </c>
      <c r="G8" s="344">
        <f t="shared" si="0"/>
        <v>0</v>
      </c>
      <c r="H8" s="344">
        <f t="shared" si="0"/>
        <v>135.32100189258153</v>
      </c>
      <c r="I8" s="344">
        <f t="shared" si="0"/>
        <v>135.32100189258244</v>
      </c>
      <c r="J8" s="344">
        <f t="shared" si="0"/>
        <v>135.32100189258199</v>
      </c>
      <c r="K8" s="344">
        <f t="shared" si="0"/>
        <v>0</v>
      </c>
      <c r="L8" s="344">
        <f t="shared" si="0"/>
        <v>135.32100189258199</v>
      </c>
      <c r="M8" s="344">
        <f t="shared" si="0"/>
        <v>135.32100189258199</v>
      </c>
      <c r="N8" s="344">
        <f t="shared" si="0"/>
        <v>0</v>
      </c>
      <c r="O8" s="344">
        <f t="shared" si="0"/>
        <v>135.32100189258199</v>
      </c>
      <c r="P8" s="344">
        <f t="shared" si="0"/>
        <v>135.32100189258199</v>
      </c>
      <c r="Q8" s="344">
        <f t="shared" si="0"/>
        <v>0</v>
      </c>
      <c r="R8" s="344">
        <f t="shared" si="0"/>
        <v>135.32100189258199</v>
      </c>
      <c r="S8" s="344">
        <f t="shared" si="0"/>
        <v>0</v>
      </c>
      <c r="T8" s="344">
        <f t="shared" si="0"/>
        <v>135.32100189258199</v>
      </c>
      <c r="U8" s="344">
        <f t="shared" si="0"/>
        <v>135.32100189258199</v>
      </c>
      <c r="V8" s="344">
        <f t="shared" si="0"/>
        <v>135.32100189258199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541.28400757032705</v>
      </c>
      <c r="C9" s="345">
        <f t="shared" si="1"/>
        <v>192.99707344420221</v>
      </c>
      <c r="D9" s="345">
        <f t="shared" si="1"/>
        <v>206.32687314064196</v>
      </c>
      <c r="E9" s="345">
        <f t="shared" si="1"/>
        <v>423.25273915393609</v>
      </c>
      <c r="F9" s="345">
        <f t="shared" si="1"/>
        <v>404.29572955084518</v>
      </c>
      <c r="G9" s="345">
        <f t="shared" si="1"/>
        <v>204.55248220446902</v>
      </c>
      <c r="H9" s="345">
        <f t="shared" si="1"/>
        <v>201.70495409798104</v>
      </c>
      <c r="I9" s="345">
        <f t="shared" si="1"/>
        <v>218.19575054139477</v>
      </c>
      <c r="J9" s="345">
        <f t="shared" si="1"/>
        <v>1056.2908183030868</v>
      </c>
      <c r="K9" s="345">
        <f t="shared" si="1"/>
        <v>1604.6393189566588</v>
      </c>
      <c r="L9" s="345">
        <f t="shared" si="1"/>
        <v>1240.2270472921909</v>
      </c>
      <c r="M9" s="345">
        <f t="shared" si="1"/>
        <v>1083.5507530566279</v>
      </c>
      <c r="N9" s="345">
        <f t="shared" si="1"/>
        <v>1365.0993437338648</v>
      </c>
      <c r="O9" s="345">
        <f t="shared" si="1"/>
        <v>1383.1322677251287</v>
      </c>
      <c r="P9" s="345">
        <f t="shared" si="1"/>
        <v>1297.225914047996</v>
      </c>
      <c r="Q9" s="345">
        <f t="shared" si="1"/>
        <v>1366.2174583011658</v>
      </c>
      <c r="R9" s="345">
        <f t="shared" si="1"/>
        <v>1211.6955634120588</v>
      </c>
      <c r="S9" s="345">
        <f t="shared" si="1"/>
        <v>911.81839231927279</v>
      </c>
      <c r="T9" s="345">
        <f t="shared" si="1"/>
        <v>811.24693298771763</v>
      </c>
      <c r="U9" s="345">
        <f t="shared" si="1"/>
        <v>708.28272224100192</v>
      </c>
      <c r="V9" s="345">
        <f t="shared" si="1"/>
        <v>600.22465610372365</v>
      </c>
      <c r="W9" s="345">
        <f t="shared" si="1"/>
        <v>247.74637661581301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337.15485812553737</v>
      </c>
      <c r="C12" s="212">
        <v>355.20447119518491</v>
      </c>
      <c r="D12" s="212">
        <v>350.91435941530523</v>
      </c>
      <c r="E12" s="212">
        <v>348.70412725709372</v>
      </c>
      <c r="F12" s="212">
        <v>359.6255374032674</v>
      </c>
      <c r="G12" s="212">
        <v>385.75760963026659</v>
      </c>
      <c r="H12" s="212">
        <v>379.40369733447972</v>
      </c>
      <c r="I12" s="212">
        <v>671.5094582975064</v>
      </c>
      <c r="J12" s="212">
        <v>548.97824591573499</v>
      </c>
      <c r="K12" s="212">
        <v>497.40997420464299</v>
      </c>
      <c r="L12" s="212">
        <v>557.25554600171961</v>
      </c>
      <c r="M12" s="212">
        <v>578.15657781599305</v>
      </c>
      <c r="N12" s="212">
        <v>557.77790197764398</v>
      </c>
      <c r="O12" s="212">
        <v>543.31152192605316</v>
      </c>
      <c r="P12" s="212">
        <v>511.10068787618218</v>
      </c>
      <c r="Q12" s="212">
        <v>488.88383490971609</v>
      </c>
      <c r="R12" s="212">
        <v>517.33344797936365</v>
      </c>
      <c r="S12" s="212">
        <v>582.87953568357693</v>
      </c>
      <c r="T12" s="212">
        <v>573.32966466036112</v>
      </c>
      <c r="U12" s="212">
        <v>540.73069647463467</v>
      </c>
      <c r="V12" s="212">
        <v>541.44935511607923</v>
      </c>
      <c r="W12" s="212">
        <v>581.56938950988831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0.25038693035253651</v>
      </c>
      <c r="E13" s="215">
        <v>0.50266552020636279</v>
      </c>
      <c r="F13" s="215">
        <v>0</v>
      </c>
      <c r="G13" s="215">
        <v>0</v>
      </c>
      <c r="H13" s="215">
        <v>7.9220120378331904</v>
      </c>
      <c r="I13" s="215">
        <v>12.2408426483233</v>
      </c>
      <c r="J13" s="215">
        <v>15.35236457437661</v>
      </c>
      <c r="K13" s="215">
        <v>7.324247635425623</v>
      </c>
      <c r="L13" s="215">
        <v>7.2405846947549426</v>
      </c>
      <c r="M13" s="215">
        <v>9.3317282889079962</v>
      </c>
      <c r="N13" s="215">
        <v>4.1246775580395516</v>
      </c>
      <c r="O13" s="215">
        <v>3.4529664660361128</v>
      </c>
      <c r="P13" s="215">
        <v>6.2012897678417884</v>
      </c>
      <c r="Q13" s="215">
        <v>5.0408426483233013</v>
      </c>
      <c r="R13" s="215">
        <v>1.4258813413585549</v>
      </c>
      <c r="S13" s="215">
        <v>1.18469475494411</v>
      </c>
      <c r="T13" s="215">
        <v>5.5868443680137574</v>
      </c>
      <c r="U13" s="215">
        <v>2.7429062768701629</v>
      </c>
      <c r="V13" s="215">
        <v>1.4918314703353399</v>
      </c>
      <c r="W13" s="215">
        <v>2.244196044711952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51.017454858125539</v>
      </c>
      <c r="C14" s="206">
        <f t="shared" si="2"/>
        <v>52.135339638864991</v>
      </c>
      <c r="D14" s="206">
        <f t="shared" si="2"/>
        <v>40.219260533104041</v>
      </c>
      <c r="E14" s="206">
        <f t="shared" si="2"/>
        <v>34.147807394668959</v>
      </c>
      <c r="F14" s="206">
        <f t="shared" si="2"/>
        <v>35.007652622527942</v>
      </c>
      <c r="G14" s="206">
        <f t="shared" si="2"/>
        <v>35.129406706792778</v>
      </c>
      <c r="H14" s="206">
        <f t="shared" si="2"/>
        <v>29.189251934651757</v>
      </c>
      <c r="I14" s="206">
        <f t="shared" si="2"/>
        <v>25.22364574376612</v>
      </c>
      <c r="J14" s="206">
        <f t="shared" si="2"/>
        <v>21.229750644883925</v>
      </c>
      <c r="K14" s="206">
        <f t="shared" si="2"/>
        <v>26.918142734307828</v>
      </c>
      <c r="L14" s="206">
        <f t="shared" si="2"/>
        <v>23.565176268271706</v>
      </c>
      <c r="M14" s="206">
        <f t="shared" si="2"/>
        <v>20.62579535683577</v>
      </c>
      <c r="N14" s="206">
        <f t="shared" si="2"/>
        <v>18.507050730868443</v>
      </c>
      <c r="O14" s="206">
        <f t="shared" si="2"/>
        <v>17.493035253654337</v>
      </c>
      <c r="P14" s="206">
        <f t="shared" si="2"/>
        <v>13.433447979363713</v>
      </c>
      <c r="Q14" s="206">
        <f t="shared" si="2"/>
        <v>11.286328460877041</v>
      </c>
      <c r="R14" s="206">
        <f t="shared" si="2"/>
        <v>12.324849527085123</v>
      </c>
      <c r="S14" s="206">
        <f t="shared" si="2"/>
        <v>10.239552880481513</v>
      </c>
      <c r="T14" s="206">
        <f t="shared" si="2"/>
        <v>12.149011177987962</v>
      </c>
      <c r="U14" s="206">
        <f t="shared" si="2"/>
        <v>9.1949269131556335</v>
      </c>
      <c r="V14" s="206">
        <f t="shared" si="2"/>
        <v>6.1154772141014613</v>
      </c>
      <c r="W14" s="206">
        <f t="shared" si="2"/>
        <v>8.2587274290627679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1.103439380911436</v>
      </c>
      <c r="H16" s="206">
        <v>1.103439380911436</v>
      </c>
      <c r="I16" s="206">
        <v>1.103439380911436</v>
      </c>
      <c r="J16" s="206">
        <v>1.103439380911436</v>
      </c>
      <c r="K16" s="206">
        <v>7.7242476354256224</v>
      </c>
      <c r="L16" s="206">
        <v>4.4138435081685294</v>
      </c>
      <c r="M16" s="206">
        <v>5.5173688736027513</v>
      </c>
      <c r="N16" s="206">
        <v>4.4138435081685294</v>
      </c>
      <c r="O16" s="206">
        <v>3.3175408426483228</v>
      </c>
      <c r="P16" s="206">
        <v>3.3175408426483228</v>
      </c>
      <c r="Q16" s="206">
        <v>2.211693895098882</v>
      </c>
      <c r="R16" s="206">
        <v>3.3175408426483228</v>
      </c>
      <c r="S16" s="206">
        <v>2.211693895098882</v>
      </c>
      <c r="T16" s="206">
        <v>1.105846947549441</v>
      </c>
      <c r="U16" s="206">
        <v>1.105846947549441</v>
      </c>
      <c r="V16" s="206">
        <v>1.105846947549441</v>
      </c>
      <c r="W16" s="206">
        <v>3.3175408426483228</v>
      </c>
      <c r="DA16" s="71" t="s">
        <v>2876</v>
      </c>
    </row>
    <row r="17" spans="1:105" ht="12" customHeight="1" x14ac:dyDescent="0.25">
      <c r="A17" s="18" t="s">
        <v>69</v>
      </c>
      <c r="B17" s="206">
        <v>21.56775580395529</v>
      </c>
      <c r="C17" s="206">
        <v>24.648925193465171</v>
      </c>
      <c r="D17" s="206">
        <v>21.56775580395529</v>
      </c>
      <c r="E17" s="206">
        <v>17.45967325881341</v>
      </c>
      <c r="F17" s="206">
        <v>16.356147893379191</v>
      </c>
      <c r="G17" s="206">
        <v>16.356147893379191</v>
      </c>
      <c r="H17" s="206">
        <v>15.324247635425619</v>
      </c>
      <c r="I17" s="206">
        <v>14.303611349957009</v>
      </c>
      <c r="J17" s="206">
        <v>13.28228718830611</v>
      </c>
      <c r="K17" s="206">
        <v>14.30533104041273</v>
      </c>
      <c r="L17" s="206">
        <v>13.285038693035251</v>
      </c>
      <c r="M17" s="206">
        <v>10.21779879621668</v>
      </c>
      <c r="N17" s="206">
        <v>9.1960447119518491</v>
      </c>
      <c r="O17" s="206">
        <v>10.31814273430782</v>
      </c>
      <c r="P17" s="206">
        <v>7.2226999140154771</v>
      </c>
      <c r="Q17" s="206">
        <v>6.1828890799656051</v>
      </c>
      <c r="R17" s="206">
        <v>5.1476354256233874</v>
      </c>
      <c r="S17" s="206">
        <v>5.1330180567497852</v>
      </c>
      <c r="T17" s="206">
        <v>7.183404987102322</v>
      </c>
      <c r="U17" s="206">
        <v>6.1592433361994843</v>
      </c>
      <c r="V17" s="206">
        <v>3.079793637145313</v>
      </c>
      <c r="W17" s="206">
        <v>3.976268271711092</v>
      </c>
      <c r="DA17" s="71" t="s">
        <v>2877</v>
      </c>
    </row>
    <row r="18" spans="1:105" ht="12" customHeight="1" x14ac:dyDescent="0.25">
      <c r="A18" s="18" t="s">
        <v>70</v>
      </c>
      <c r="B18" s="206">
        <v>29.449699054170249</v>
      </c>
      <c r="C18" s="206">
        <v>27.48641444539982</v>
      </c>
      <c r="D18" s="206">
        <v>18.651504729148751</v>
      </c>
      <c r="E18" s="206">
        <v>16.688134135855549</v>
      </c>
      <c r="F18" s="206">
        <v>18.651504729148751</v>
      </c>
      <c r="G18" s="206">
        <v>17.669819432502148</v>
      </c>
      <c r="H18" s="206">
        <v>12.761564918314701</v>
      </c>
      <c r="I18" s="206">
        <v>9.8165950128976771</v>
      </c>
      <c r="J18" s="206">
        <v>6.8440240756663799</v>
      </c>
      <c r="K18" s="206">
        <v>4.8885640584694752</v>
      </c>
      <c r="L18" s="206">
        <v>5.8662940670679271</v>
      </c>
      <c r="M18" s="206">
        <v>4.8906276870163374</v>
      </c>
      <c r="N18" s="206">
        <v>4.897162510748065</v>
      </c>
      <c r="O18" s="206">
        <v>3.8573516766981939</v>
      </c>
      <c r="P18" s="206">
        <v>2.8932072226999139</v>
      </c>
      <c r="Q18" s="206">
        <v>2.891745485812554</v>
      </c>
      <c r="R18" s="206">
        <v>3.8596732588134128</v>
      </c>
      <c r="S18" s="206">
        <v>2.894840928632846</v>
      </c>
      <c r="T18" s="206">
        <v>3.8597592433362</v>
      </c>
      <c r="U18" s="206">
        <v>1.9298366294067071</v>
      </c>
      <c r="V18" s="206">
        <v>1.9298366294067071</v>
      </c>
      <c r="W18" s="206">
        <v>0.96491831470335332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7.9535683576956142</v>
      </c>
      <c r="C20" s="206">
        <f t="shared" si="3"/>
        <v>8.5339638865004286</v>
      </c>
      <c r="D20" s="206">
        <f t="shared" si="3"/>
        <v>8.963886500429922</v>
      </c>
      <c r="E20" s="206">
        <f t="shared" si="3"/>
        <v>8.8564058469475491</v>
      </c>
      <c r="F20" s="206">
        <f t="shared" si="3"/>
        <v>7.7601031814273416</v>
      </c>
      <c r="G20" s="206">
        <f t="shared" si="3"/>
        <v>4.9226139294926909</v>
      </c>
      <c r="H20" s="206">
        <f t="shared" si="3"/>
        <v>2.6440240756663802</v>
      </c>
      <c r="I20" s="206">
        <f t="shared" si="3"/>
        <v>3.8692175408426479</v>
      </c>
      <c r="J20" s="206">
        <f t="shared" si="3"/>
        <v>3.3533963886500429</v>
      </c>
      <c r="K20" s="206">
        <f t="shared" si="3"/>
        <v>1.7411865864144449</v>
      </c>
      <c r="L20" s="206">
        <f t="shared" si="3"/>
        <v>1.5047291487532239</v>
      </c>
      <c r="M20" s="206">
        <f t="shared" si="3"/>
        <v>0.30094582975064488</v>
      </c>
      <c r="N20" s="206">
        <f t="shared" si="3"/>
        <v>0.49441100601891658</v>
      </c>
      <c r="O20" s="206">
        <f t="shared" si="3"/>
        <v>0.42992261392949271</v>
      </c>
      <c r="P20" s="206">
        <f t="shared" si="3"/>
        <v>0.23645743766122099</v>
      </c>
      <c r="Q20" s="206">
        <f t="shared" si="3"/>
        <v>0.12897678417884781</v>
      </c>
      <c r="R20" s="206">
        <f t="shared" si="3"/>
        <v>8.5984522785898534E-2</v>
      </c>
      <c r="S20" s="206">
        <f t="shared" si="3"/>
        <v>2.1238177128116941E-2</v>
      </c>
      <c r="T20" s="206">
        <f t="shared" si="3"/>
        <v>0</v>
      </c>
      <c r="U20" s="206">
        <f t="shared" si="3"/>
        <v>0.23645743766122099</v>
      </c>
      <c r="V20" s="206">
        <f t="shared" si="3"/>
        <v>0.1934651762682717</v>
      </c>
      <c r="W20" s="206">
        <f t="shared" si="3"/>
        <v>0.19389509888220119</v>
      </c>
      <c r="DA20" s="71"/>
    </row>
    <row r="21" spans="1:105" ht="12" customHeight="1" x14ac:dyDescent="0.25">
      <c r="A21" s="18" t="s">
        <v>72</v>
      </c>
      <c r="B21" s="206">
        <v>7.9535683576956142</v>
      </c>
      <c r="C21" s="206">
        <v>8.5339638865004286</v>
      </c>
      <c r="D21" s="206">
        <v>8.963886500429922</v>
      </c>
      <c r="E21" s="206">
        <v>8.8564058469475491</v>
      </c>
      <c r="F21" s="206">
        <v>7.7601031814273416</v>
      </c>
      <c r="G21" s="206">
        <v>4.9226139294926909</v>
      </c>
      <c r="H21" s="206">
        <v>2.6440240756663802</v>
      </c>
      <c r="I21" s="206">
        <v>3.8692175408426479</v>
      </c>
      <c r="J21" s="206">
        <v>3.3533963886500429</v>
      </c>
      <c r="K21" s="206">
        <v>1.7411865864144449</v>
      </c>
      <c r="L21" s="206">
        <v>1.5047291487532239</v>
      </c>
      <c r="M21" s="206">
        <v>0.30094582975064488</v>
      </c>
      <c r="N21" s="206">
        <v>0.49441100601891658</v>
      </c>
      <c r="O21" s="206">
        <v>0.42992261392949271</v>
      </c>
      <c r="P21" s="206">
        <v>0.23645743766122099</v>
      </c>
      <c r="Q21" s="206">
        <v>0.12897678417884781</v>
      </c>
      <c r="R21" s="206">
        <v>8.5984522785898534E-2</v>
      </c>
      <c r="S21" s="206">
        <v>2.1238177128116941E-2</v>
      </c>
      <c r="T21" s="206">
        <v>0</v>
      </c>
      <c r="U21" s="206">
        <v>0.23645743766122099</v>
      </c>
      <c r="V21" s="206">
        <v>0.1934651762682717</v>
      </c>
      <c r="W21" s="206">
        <v>0.19389509888220119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148.34720550300949</v>
      </c>
      <c r="C23" s="206">
        <f t="shared" si="4"/>
        <v>160.3133276010318</v>
      </c>
      <c r="D23" s="206">
        <f t="shared" si="4"/>
        <v>167.0010318142734</v>
      </c>
      <c r="E23" s="206">
        <f t="shared" si="4"/>
        <v>165.04247635425619</v>
      </c>
      <c r="F23" s="206">
        <f t="shared" si="4"/>
        <v>174.81134995700771</v>
      </c>
      <c r="G23" s="206">
        <f t="shared" si="4"/>
        <v>205.98073946689601</v>
      </c>
      <c r="H23" s="206">
        <f t="shared" si="4"/>
        <v>193.99062768701631</v>
      </c>
      <c r="I23" s="206">
        <f t="shared" si="4"/>
        <v>196.21186586414439</v>
      </c>
      <c r="J23" s="206">
        <f t="shared" si="4"/>
        <v>138.26792777300079</v>
      </c>
      <c r="K23" s="206">
        <f t="shared" si="4"/>
        <v>137.69466895958729</v>
      </c>
      <c r="L23" s="206">
        <f t="shared" si="4"/>
        <v>167.43095442820291</v>
      </c>
      <c r="M23" s="206">
        <f t="shared" si="4"/>
        <v>170.55984522785889</v>
      </c>
      <c r="N23" s="206">
        <f t="shared" si="4"/>
        <v>167.57429062768699</v>
      </c>
      <c r="O23" s="206">
        <f t="shared" si="4"/>
        <v>190.36018916595009</v>
      </c>
      <c r="P23" s="206">
        <f t="shared" si="4"/>
        <v>202.75623387790191</v>
      </c>
      <c r="Q23" s="206">
        <f t="shared" si="4"/>
        <v>201.06053310404121</v>
      </c>
      <c r="R23" s="206">
        <f t="shared" si="4"/>
        <v>227.35743766122101</v>
      </c>
      <c r="S23" s="206">
        <f t="shared" si="4"/>
        <v>237.31728288907999</v>
      </c>
      <c r="T23" s="206">
        <f t="shared" si="4"/>
        <v>213.7193465176268</v>
      </c>
      <c r="U23" s="206">
        <f t="shared" si="4"/>
        <v>201.60980223559761</v>
      </c>
      <c r="V23" s="206">
        <f t="shared" si="4"/>
        <v>208.464660361135</v>
      </c>
      <c r="W23" s="206">
        <f t="shared" si="4"/>
        <v>236.0631986242476</v>
      </c>
      <c r="DA23" s="71"/>
    </row>
    <row r="24" spans="1:105" ht="12" customHeight="1" x14ac:dyDescent="0.25">
      <c r="A24" s="18" t="s">
        <v>73</v>
      </c>
      <c r="B24" s="206">
        <v>148.34720550300949</v>
      </c>
      <c r="C24" s="206">
        <v>160.3133276010318</v>
      </c>
      <c r="D24" s="206">
        <v>167.0010318142734</v>
      </c>
      <c r="E24" s="206">
        <v>165.04247635425619</v>
      </c>
      <c r="F24" s="206">
        <v>174.81134995700771</v>
      </c>
      <c r="G24" s="206">
        <v>205.98073946689601</v>
      </c>
      <c r="H24" s="206">
        <v>193.99062768701631</v>
      </c>
      <c r="I24" s="206">
        <v>196.21186586414439</v>
      </c>
      <c r="J24" s="206">
        <v>138.26792777300079</v>
      </c>
      <c r="K24" s="206">
        <v>137.69466895958729</v>
      </c>
      <c r="L24" s="206">
        <v>167.43095442820291</v>
      </c>
      <c r="M24" s="206">
        <v>170.55984522785889</v>
      </c>
      <c r="N24" s="206">
        <v>167.57429062768699</v>
      </c>
      <c r="O24" s="206">
        <v>190.36018916595009</v>
      </c>
      <c r="P24" s="206">
        <v>202.75623387790191</v>
      </c>
      <c r="Q24" s="206">
        <v>201.06053310404121</v>
      </c>
      <c r="R24" s="206">
        <v>227.35743766122101</v>
      </c>
      <c r="S24" s="206">
        <v>237.31728288907999</v>
      </c>
      <c r="T24" s="206">
        <v>213.7193465176268</v>
      </c>
      <c r="U24" s="206">
        <v>201.60980223559761</v>
      </c>
      <c r="V24" s="206">
        <v>208.464660361135</v>
      </c>
      <c r="W24" s="206">
        <v>235.93198624247631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0.13121238177128119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276.01031814273432</v>
      </c>
      <c r="J30" s="206">
        <v>234.83327601031809</v>
      </c>
      <c r="K30" s="206">
        <v>191.74548581255371</v>
      </c>
      <c r="L30" s="206">
        <v>224.7539982803095</v>
      </c>
      <c r="M30" s="206">
        <v>231.68048151332761</v>
      </c>
      <c r="N30" s="206">
        <v>239.132502149613</v>
      </c>
      <c r="O30" s="206">
        <v>203.9743766122098</v>
      </c>
      <c r="P30" s="206">
        <v>179.4448839208942</v>
      </c>
      <c r="Q30" s="206">
        <v>161.22098022355971</v>
      </c>
      <c r="R30" s="206">
        <v>164.4453998280309</v>
      </c>
      <c r="S30" s="206">
        <v>194.99380911435941</v>
      </c>
      <c r="T30" s="206">
        <v>199.05417024935511</v>
      </c>
      <c r="U30" s="206">
        <v>192.29484092863291</v>
      </c>
      <c r="V30" s="206">
        <v>194.22949269131561</v>
      </c>
      <c r="W30" s="206">
        <v>193.10687876182291</v>
      </c>
      <c r="DA30" s="71" t="s">
        <v>2888</v>
      </c>
    </row>
    <row r="31" spans="1:105" ht="12" customHeight="1" x14ac:dyDescent="0.25">
      <c r="A31" s="21" t="s">
        <v>38</v>
      </c>
      <c r="B31" s="209">
        <v>129.83662940670681</v>
      </c>
      <c r="C31" s="209">
        <v>134.2218400687876</v>
      </c>
      <c r="D31" s="209">
        <v>134.47979363714529</v>
      </c>
      <c r="E31" s="209">
        <v>140.1547721410146</v>
      </c>
      <c r="F31" s="209">
        <v>142.04643164230441</v>
      </c>
      <c r="G31" s="209">
        <v>139.7248495270851</v>
      </c>
      <c r="H31" s="209">
        <v>145.6577815993121</v>
      </c>
      <c r="I31" s="209">
        <v>157.95356835769559</v>
      </c>
      <c r="J31" s="209">
        <v>135.94153052450559</v>
      </c>
      <c r="K31" s="209">
        <v>131.98624247635419</v>
      </c>
      <c r="L31" s="209">
        <v>132.7601031814273</v>
      </c>
      <c r="M31" s="209">
        <v>145.6577815993121</v>
      </c>
      <c r="N31" s="209">
        <v>127.944969905417</v>
      </c>
      <c r="O31" s="209">
        <v>127.6010318142734</v>
      </c>
      <c r="P31" s="209">
        <v>109.0283748925193</v>
      </c>
      <c r="Q31" s="209">
        <v>110.146173688736</v>
      </c>
      <c r="R31" s="209">
        <v>111.69389509888219</v>
      </c>
      <c r="S31" s="209">
        <v>139.12295786758381</v>
      </c>
      <c r="T31" s="209">
        <v>142.82029234737749</v>
      </c>
      <c r="U31" s="209">
        <v>134.65176268271711</v>
      </c>
      <c r="V31" s="209">
        <v>130.95442820292351</v>
      </c>
      <c r="W31" s="209">
        <v>141.70249355116081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181.0277110805757</v>
      </c>
      <c r="C33" s="205">
        <f>WWP_emi!C5</f>
        <v>185.5878318005289</v>
      </c>
      <c r="D33" s="205">
        <f>WWP_emi!D5</f>
        <v>149.5042496212665</v>
      </c>
      <c r="E33" s="205">
        <f>WWP_emi!E5</f>
        <v>131.24857688692879</v>
      </c>
      <c r="F33" s="205">
        <f>WWP_emi!F5</f>
        <v>129.41226360049009</v>
      </c>
      <c r="G33" s="205">
        <f>WWP_emi!G5</f>
        <v>122.4814950003074</v>
      </c>
      <c r="H33" s="205">
        <f>WWP_emi!H5</f>
        <v>133.72345693044849</v>
      </c>
      <c r="I33" s="205">
        <f>WWP_emi!I5</f>
        <v>142.03055840333451</v>
      </c>
      <c r="J33" s="205">
        <f>WWP_emi!J5</f>
        <v>141.80035360502211</v>
      </c>
      <c r="K33" s="205">
        <f>WWP_emi!K5</f>
        <v>119.63789447023269</v>
      </c>
      <c r="L33" s="205">
        <f>WWP_emi!L5</f>
        <v>108.9724030270112</v>
      </c>
      <c r="M33" s="205">
        <f>WWP_emi!M5</f>
        <v>106.2474819262486</v>
      </c>
      <c r="N33" s="205">
        <f>WWP_emi!N5</f>
        <v>77.734238867915224</v>
      </c>
      <c r="O33" s="205">
        <f>WWP_emi!O5</f>
        <v>72.04018344472972</v>
      </c>
      <c r="P33" s="205">
        <f>WWP_emi!P5</f>
        <v>70.81728153470678</v>
      </c>
      <c r="Q33" s="205">
        <f>WWP_emi!Q5</f>
        <v>59.137818929928891</v>
      </c>
      <c r="R33" s="205">
        <f>WWP_emi!R5</f>
        <v>46.346021524745829</v>
      </c>
      <c r="S33" s="205">
        <f>WWP_emi!S5</f>
        <v>36.45612463682243</v>
      </c>
      <c r="T33" s="205">
        <f>WWP_emi!T5</f>
        <v>62.577771852957603</v>
      </c>
      <c r="U33" s="205">
        <f>WWP_emi!U5</f>
        <v>40.886763119987393</v>
      </c>
      <c r="V33" s="205">
        <f>WWP_emi!V5</f>
        <v>25.73701182016022</v>
      </c>
      <c r="W33" s="205">
        <f>WWP_emi!W5</f>
        <v>34.5740508000424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181.81989698432588</v>
      </c>
      <c r="C35" s="286">
        <f t="shared" si="5"/>
        <v>190.69723116041692</v>
      </c>
      <c r="D35" s="286">
        <f t="shared" si="5"/>
        <v>191.59924024075661</v>
      </c>
      <c r="E35" s="286">
        <f t="shared" si="5"/>
        <v>193.22935206678008</v>
      </c>
      <c r="F35" s="286">
        <f t="shared" si="5"/>
        <v>209.56078617690542</v>
      </c>
      <c r="G35" s="286">
        <f t="shared" si="5"/>
        <v>229.30835071367162</v>
      </c>
      <c r="H35" s="286">
        <f t="shared" si="5"/>
        <v>203.08315363163243</v>
      </c>
      <c r="I35" s="286">
        <f t="shared" si="5"/>
        <v>318.72058445871903</v>
      </c>
      <c r="J35" s="286">
        <f t="shared" si="5"/>
        <v>368.64184362836176</v>
      </c>
      <c r="K35" s="286">
        <f t="shared" si="5"/>
        <v>501.53909664056607</v>
      </c>
      <c r="L35" s="286">
        <f t="shared" si="5"/>
        <v>402.83935737604463</v>
      </c>
      <c r="M35" s="286">
        <f t="shared" si="5"/>
        <v>458.54698241239259</v>
      </c>
      <c r="N35" s="286">
        <f t="shared" si="5"/>
        <v>488.69646023875691</v>
      </c>
      <c r="O35" s="286">
        <f t="shared" si="5"/>
        <v>451.02804939374244</v>
      </c>
      <c r="P35" s="286">
        <f t="shared" si="5"/>
        <v>418.14771373249556</v>
      </c>
      <c r="Q35" s="286">
        <f t="shared" si="5"/>
        <v>409.10781163992976</v>
      </c>
      <c r="R35" s="286">
        <f t="shared" si="5"/>
        <v>423.76854599960711</v>
      </c>
      <c r="S35" s="286">
        <f t="shared" si="5"/>
        <v>442.44858128451034</v>
      </c>
      <c r="T35" s="286">
        <f t="shared" si="5"/>
        <v>428.87642233397986</v>
      </c>
      <c r="U35" s="286">
        <f t="shared" si="5"/>
        <v>457.69304089769508</v>
      </c>
      <c r="V35" s="286">
        <f t="shared" si="5"/>
        <v>484.44677023024752</v>
      </c>
      <c r="W35" s="286">
        <f t="shared" si="5"/>
        <v>285.03449290821345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149.36469369023808</v>
      </c>
      <c r="D36" s="346">
        <f t="shared" si="6"/>
        <v>157.39943783723888</v>
      </c>
      <c r="E36" s="346">
        <f t="shared" si="6"/>
        <v>173.26695378119376</v>
      </c>
      <c r="F36" s="346">
        <f t="shared" si="6"/>
        <v>189.65978100374755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174.80696134967084</v>
      </c>
      <c r="J36" s="346">
        <f t="shared" si="6"/>
        <v>191.41379190462487</v>
      </c>
      <c r="K36" s="346">
        <f t="shared" si="6"/>
        <v>214.43137637246667</v>
      </c>
      <c r="L36" s="346">
        <f t="shared" si="6"/>
        <v>218.63781843627646</v>
      </c>
      <c r="M36" s="346">
        <f t="shared" si="6"/>
        <v>224.95346932596357</v>
      </c>
      <c r="N36" s="346">
        <f t="shared" si="6"/>
        <v>243.72357443584227</v>
      </c>
      <c r="O36" s="346">
        <f t="shared" si="6"/>
        <v>254.45298575628084</v>
      </c>
      <c r="P36" s="346">
        <f t="shared" si="6"/>
        <v>245.03830676914359</v>
      </c>
      <c r="Q36" s="346">
        <f t="shared" si="6"/>
        <v>242.40479735048896</v>
      </c>
      <c r="R36" s="346">
        <f t="shared" si="6"/>
        <v>254.09199055431409</v>
      </c>
      <c r="S36" s="346">
        <f t="shared" si="6"/>
        <v>249.53256376627638</v>
      </c>
      <c r="T36" s="346">
        <f t="shared" si="6"/>
        <v>249.15069649026782</v>
      </c>
      <c r="U36" s="346">
        <f t="shared" si="6"/>
        <v>238.33551895150296</v>
      </c>
      <c r="V36" s="346">
        <f t="shared" si="6"/>
        <v>241.55493980226919</v>
      </c>
      <c r="W36" s="346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65.947803846754908</v>
      </c>
      <c r="C37" s="346">
        <f>IF(WWP_ued!C$5=0,"",WWP_ued!C$5/C$5*1000)</f>
        <v>63.153353957586063</v>
      </c>
      <c r="D37" s="346">
        <f>IF(WWP_ued!D$5=0,"",WWP_ued!D$5/D$5*1000)</f>
        <v>66.615267624082236</v>
      </c>
      <c r="E37" s="346">
        <f>IF(WWP_ued!E$5=0,"",WWP_ued!E$5/E$5*1000)</f>
        <v>73.652540302482393</v>
      </c>
      <c r="F37" s="346">
        <f>IF(WWP_ued!F$5=0,"",WWP_ued!F$5/F$5*1000)</f>
        <v>80.409640238371551</v>
      </c>
      <c r="G37" s="346">
        <f>IF(WWP_ued!G$5=0,"",WWP_ued!G$5/G$5*1000)</f>
        <v>77.259543988247657</v>
      </c>
      <c r="H37" s="346">
        <f>IF(WWP_ued!H$5=0,"",WWP_ued!H$5/H$5*1000)</f>
        <v>71.621472602312011</v>
      </c>
      <c r="I37" s="346">
        <f>IF(WWP_ued!I$5=0,"",WWP_ued!I$5/I$5*1000)</f>
        <v>75.903124886645756</v>
      </c>
      <c r="J37" s="346">
        <f>IF(WWP_ued!J$5=0,"",WWP_ued!J$5/J$5*1000)</f>
        <v>83.56834685651252</v>
      </c>
      <c r="K37" s="346">
        <f>IF(WWP_ued!K$5=0,"",WWP_ued!K$5/K$5*1000)</f>
        <v>93.544321150214827</v>
      </c>
      <c r="L37" s="346">
        <f>IF(WWP_ued!L$5=0,"",WWP_ued!L$5/L$5*1000)</f>
        <v>94.955140005189151</v>
      </c>
      <c r="M37" s="346">
        <f>IF(WWP_ued!M$5=0,"",WWP_ued!M$5/M$5*1000)</f>
        <v>98.000165691415631</v>
      </c>
      <c r="N37" s="346">
        <f>IF(WWP_ued!N$5=0,"",WWP_ued!N$5/N$5*1000)</f>
        <v>106.15152937570477</v>
      </c>
      <c r="O37" s="346">
        <f>IF(WWP_ued!O$5=0,"",WWP_ued!O$5/O$5*1000)</f>
        <v>110.0230487617081</v>
      </c>
      <c r="P37" s="346">
        <f>IF(WWP_ued!P$5=0,"",WWP_ued!P$5/P$5*1000)</f>
        <v>104.9023683848299</v>
      </c>
      <c r="Q37" s="346">
        <f>IF(WWP_ued!Q$5=0,"",WWP_ued!Q$5/Q$5*1000)</f>
        <v>103.77310117123767</v>
      </c>
      <c r="R37" s="346">
        <f>IF(WWP_ued!R$5=0,"",WWP_ued!R$5/R$5*1000)</f>
        <v>108.42547752083475</v>
      </c>
      <c r="S37" s="346">
        <f>IF(WWP_ued!S$5=0,"",WWP_ued!S$5/S$5*1000)</f>
        <v>107.51792645094265</v>
      </c>
      <c r="T37" s="346">
        <f>IF(WWP_ued!T$5=0,"",WWP_ued!T$5/T$5*1000)</f>
        <v>107.65123114398365</v>
      </c>
      <c r="U37" s="346">
        <f>IF(WWP_ued!U$5=0,"",WWP_ued!U$5/U$5*1000)</f>
        <v>103.26632174298823</v>
      </c>
      <c r="V37" s="346">
        <f>IF(WWP_ued!V$5=0,"",WWP_ued!V$5/V$5*1000)</f>
        <v>104.67251529870821</v>
      </c>
      <c r="W37" s="346">
        <f>IF(WWP_ued!W$5=0,"",WWP_ued!W$5/W$5*1000)</f>
        <v>91.918378858991943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0.53692748811933544</v>
      </c>
      <c r="C38" s="347">
        <f t="shared" si="7"/>
        <v>0.52248168829650898</v>
      </c>
      <c r="D38" s="347">
        <f t="shared" si="7"/>
        <v>0.42604198320744419</v>
      </c>
      <c r="E38" s="347">
        <f t="shared" si="7"/>
        <v>0.3763895137098891</v>
      </c>
      <c r="F38" s="347">
        <f t="shared" si="7"/>
        <v>0.3598528195047872</v>
      </c>
      <c r="G38" s="347">
        <f t="shared" si="7"/>
        <v>0.31750895366056697</v>
      </c>
      <c r="H38" s="347">
        <f t="shared" si="7"/>
        <v>0.35245691560184983</v>
      </c>
      <c r="I38" s="347">
        <f t="shared" si="7"/>
        <v>0.21150939372235783</v>
      </c>
      <c r="J38" s="347">
        <f t="shared" si="7"/>
        <v>0.25829867514784483</v>
      </c>
      <c r="K38" s="347">
        <f t="shared" si="7"/>
        <v>0.2405217037747048</v>
      </c>
      <c r="L38" s="347">
        <f t="shared" si="7"/>
        <v>0.19555193987548924</v>
      </c>
      <c r="M38" s="347">
        <f t="shared" si="7"/>
        <v>0.18376939051286456</v>
      </c>
      <c r="N38" s="347">
        <f t="shared" si="7"/>
        <v>0.13936414223708499</v>
      </c>
      <c r="O38" s="347">
        <f t="shared" si="7"/>
        <v>0.13259461752135393</v>
      </c>
      <c r="P38" s="347">
        <f t="shared" si="7"/>
        <v>0.13855837648933625</v>
      </c>
      <c r="Q38" s="347">
        <f t="shared" si="7"/>
        <v>0.1209649710362178</v>
      </c>
      <c r="R38" s="347">
        <f t="shared" si="7"/>
        <v>8.9586361960099989E-2</v>
      </c>
      <c r="S38" s="347">
        <f t="shared" si="7"/>
        <v>6.2544869745801243E-2</v>
      </c>
      <c r="T38" s="347">
        <f t="shared" si="7"/>
        <v>0.10914797490904034</v>
      </c>
      <c r="U38" s="347">
        <f t="shared" si="7"/>
        <v>7.5613911669069389E-2</v>
      </c>
      <c r="V38" s="347">
        <f t="shared" si="7"/>
        <v>4.7533553372951308E-2</v>
      </c>
      <c r="W38" s="347">
        <f t="shared" si="7"/>
        <v>5.9449571149505186E-2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337.15485812553737</v>
      </c>
      <c r="C5" s="225">
        <v>355.20447119518491</v>
      </c>
      <c r="D5" s="225">
        <v>350.91435941530523</v>
      </c>
      <c r="E5" s="225">
        <v>348.70412725709349</v>
      </c>
      <c r="F5" s="225">
        <v>359.6255374032674</v>
      </c>
      <c r="G5" s="225">
        <v>385.7576096302667</v>
      </c>
      <c r="H5" s="225">
        <v>379.4036973344796</v>
      </c>
      <c r="I5" s="225">
        <v>671.50945829750651</v>
      </c>
      <c r="J5" s="225">
        <v>548.97824591573499</v>
      </c>
      <c r="K5" s="225">
        <v>497.40997420464299</v>
      </c>
      <c r="L5" s="225">
        <v>557.25554600171961</v>
      </c>
      <c r="M5" s="225">
        <v>578.15657781599305</v>
      </c>
      <c r="N5" s="225">
        <v>557.77790197764398</v>
      </c>
      <c r="O5" s="225">
        <v>543.31152192605305</v>
      </c>
      <c r="P5" s="225">
        <v>511.10068787618229</v>
      </c>
      <c r="Q5" s="225">
        <v>488.88383490971597</v>
      </c>
      <c r="R5" s="225">
        <v>517.333447979364</v>
      </c>
      <c r="S5" s="225">
        <v>582.87953568357682</v>
      </c>
      <c r="T5" s="225">
        <v>573.329664660361</v>
      </c>
      <c r="U5" s="225">
        <v>540.73069647463467</v>
      </c>
      <c r="V5" s="225">
        <v>541.44935511607923</v>
      </c>
      <c r="W5" s="225">
        <v>581.56938950988831</v>
      </c>
      <c r="DA5" s="89" t="s">
        <v>2873</v>
      </c>
    </row>
    <row r="6" spans="1:105" ht="12" customHeight="1" x14ac:dyDescent="0.25">
      <c r="A6" s="55" t="s">
        <v>92</v>
      </c>
      <c r="B6" s="261">
        <v>5.3689246010965066</v>
      </c>
      <c r="C6" s="261">
        <v>5.5548221425773434</v>
      </c>
      <c r="D6" s="261">
        <v>5.5602377250283466</v>
      </c>
      <c r="E6" s="261">
        <v>5.7848544138762108</v>
      </c>
      <c r="F6" s="261">
        <v>5.8593463700285051</v>
      </c>
      <c r="G6" s="261">
        <v>5.761281332279073</v>
      </c>
      <c r="H6" s="261">
        <v>5.9978247745439006</v>
      </c>
      <c r="I6" s="261">
        <v>6.510684557073974</v>
      </c>
      <c r="J6" s="261">
        <v>5.6057408930592132</v>
      </c>
      <c r="K6" s="261">
        <v>5.440433410327234</v>
      </c>
      <c r="L6" s="261">
        <v>5.4702729560031313</v>
      </c>
      <c r="M6" s="261">
        <v>5.9881535038332574</v>
      </c>
      <c r="N6" s="261">
        <v>5.2605373982197152</v>
      </c>
      <c r="O6" s="261">
        <v>5.2478043112380499</v>
      </c>
      <c r="P6" s="261">
        <v>4.4815479035877814</v>
      </c>
      <c r="Q6" s="261">
        <v>4.5238954125621706</v>
      </c>
      <c r="R6" s="261">
        <v>4.5846697535085283</v>
      </c>
      <c r="S6" s="261">
        <v>5.7070118261346652</v>
      </c>
      <c r="T6" s="261">
        <v>5.8629687320898949</v>
      </c>
      <c r="U6" s="261">
        <v>5.5260825337302348</v>
      </c>
      <c r="V6" s="261">
        <v>5.3690262142546796</v>
      </c>
      <c r="W6" s="261">
        <v>5.8111540861534241</v>
      </c>
      <c r="DA6" s="67" t="s">
        <v>2890</v>
      </c>
    </row>
    <row r="7" spans="1:105" ht="12" customHeight="1" x14ac:dyDescent="0.25">
      <c r="A7" s="202" t="s">
        <v>93</v>
      </c>
      <c r="B7" s="226">
        <v>5.8357876098875074</v>
      </c>
      <c r="C7" s="226">
        <v>6.03785015497537</v>
      </c>
      <c r="D7" s="226">
        <v>6.04373665763951</v>
      </c>
      <c r="E7" s="226">
        <v>6.2878852324741414</v>
      </c>
      <c r="F7" s="226">
        <v>6.3688547500309838</v>
      </c>
      <c r="G7" s="226">
        <v>6.2622623176946464</v>
      </c>
      <c r="H7" s="226">
        <v>6.5193747549390233</v>
      </c>
      <c r="I7" s="226">
        <v>7.0768310402977992</v>
      </c>
      <c r="J7" s="226">
        <v>6.0931966228904484</v>
      </c>
      <c r="K7" s="226">
        <v>5.9135145764426467</v>
      </c>
      <c r="L7" s="226">
        <v>5.9459488652207941</v>
      </c>
      <c r="M7" s="226">
        <v>6.5088625041665829</v>
      </c>
      <c r="N7" s="226">
        <v>5.7179754328475187</v>
      </c>
      <c r="O7" s="226">
        <v>5.7041351209109239</v>
      </c>
      <c r="P7" s="226">
        <v>4.8712477212910654</v>
      </c>
      <c r="Q7" s="226">
        <v>4.917277622350186</v>
      </c>
      <c r="R7" s="226">
        <v>4.9833366885962276</v>
      </c>
      <c r="S7" s="226">
        <v>6.2032737240594198</v>
      </c>
      <c r="T7" s="226">
        <v>6.372792100097711</v>
      </c>
      <c r="U7" s="226">
        <v>6.0066114497067762</v>
      </c>
      <c r="V7" s="226">
        <v>5.8358980589724787</v>
      </c>
      <c r="W7" s="226">
        <v>6.3164718327754619</v>
      </c>
      <c r="DA7" s="174" t="s">
        <v>2891</v>
      </c>
    </row>
    <row r="8" spans="1:105" ht="12" customHeight="1" x14ac:dyDescent="0.25">
      <c r="A8" s="202" t="s">
        <v>94</v>
      </c>
      <c r="B8" s="226">
        <v>14.47275327252102</v>
      </c>
      <c r="C8" s="226">
        <v>14.973868384338919</v>
      </c>
      <c r="D8" s="226">
        <v>14.988466910945981</v>
      </c>
      <c r="E8" s="226">
        <v>15.59395537653587</v>
      </c>
      <c r="F8" s="226">
        <v>15.794759780076831</v>
      </c>
      <c r="G8" s="226">
        <v>15.53041054788272</v>
      </c>
      <c r="H8" s="226">
        <v>16.168049392248779</v>
      </c>
      <c r="I8" s="226">
        <v>17.55054097993855</v>
      </c>
      <c r="J8" s="226">
        <v>15.11112762476832</v>
      </c>
      <c r="K8" s="226">
        <v>14.66551614957776</v>
      </c>
      <c r="L8" s="226">
        <v>14.74595318574757</v>
      </c>
      <c r="M8" s="226">
        <v>16.14197901033312</v>
      </c>
      <c r="N8" s="226">
        <v>14.180579073461841</v>
      </c>
      <c r="O8" s="226">
        <v>14.14625509985909</v>
      </c>
      <c r="P8" s="226">
        <v>12.08069434880184</v>
      </c>
      <c r="Q8" s="226">
        <v>12.19484850342846</v>
      </c>
      <c r="R8" s="226">
        <v>12.35867498771864</v>
      </c>
      <c r="S8" s="226">
        <v>15.38411883566736</v>
      </c>
      <c r="T8" s="226">
        <v>15.80452440824233</v>
      </c>
      <c r="U8" s="226">
        <v>14.8963963952728</v>
      </c>
      <c r="V8" s="226">
        <v>14.47302718625175</v>
      </c>
      <c r="W8" s="226">
        <v>15.66485014528315</v>
      </c>
      <c r="DA8" s="174" t="s">
        <v>2892</v>
      </c>
    </row>
    <row r="9" spans="1:105" ht="12" customHeight="1" x14ac:dyDescent="0.25">
      <c r="A9" s="202" t="s">
        <v>95</v>
      </c>
      <c r="B9" s="226">
        <v>44.351985835145058</v>
      </c>
      <c r="C9" s="226">
        <v>45.887661177812831</v>
      </c>
      <c r="D9" s="226">
        <v>45.932398598060281</v>
      </c>
      <c r="E9" s="226">
        <v>47.787927766803477</v>
      </c>
      <c r="F9" s="226">
        <v>48.403296100235472</v>
      </c>
      <c r="G9" s="226">
        <v>47.593193614479318</v>
      </c>
      <c r="H9" s="226">
        <v>49.547248137536563</v>
      </c>
      <c r="I9" s="226">
        <v>53.783915906263289</v>
      </c>
      <c r="J9" s="226">
        <v>46.308294333967417</v>
      </c>
      <c r="K9" s="226">
        <v>44.942710780964113</v>
      </c>
      <c r="L9" s="226">
        <v>45.189211375678049</v>
      </c>
      <c r="M9" s="226">
        <v>49.467355031666031</v>
      </c>
      <c r="N9" s="226">
        <v>43.456613289641147</v>
      </c>
      <c r="O9" s="226">
        <v>43.351426918923018</v>
      </c>
      <c r="P9" s="226">
        <v>37.02148268181211</v>
      </c>
      <c r="Q9" s="226">
        <v>37.371309929861397</v>
      </c>
      <c r="R9" s="226">
        <v>37.873358833331316</v>
      </c>
      <c r="S9" s="226">
        <v>47.144880302851583</v>
      </c>
      <c r="T9" s="226">
        <v>48.433219960742612</v>
      </c>
      <c r="U9" s="226">
        <v>45.650247017771498</v>
      </c>
      <c r="V9" s="226">
        <v>44.352825248190832</v>
      </c>
      <c r="W9" s="226">
        <v>48.005185929093507</v>
      </c>
      <c r="DA9" s="174" t="s">
        <v>2893</v>
      </c>
    </row>
    <row r="10" spans="1:105" ht="12" customHeight="1" x14ac:dyDescent="0.25">
      <c r="A10" s="56" t="s">
        <v>96</v>
      </c>
      <c r="B10" s="262">
        <v>9.1492656514502961</v>
      </c>
      <c r="C10" s="262">
        <v>9.432926149936085</v>
      </c>
      <c r="D10" s="262">
        <v>9.4601333189141954</v>
      </c>
      <c r="E10" s="262">
        <v>9.9077858541261001</v>
      </c>
      <c r="F10" s="262">
        <v>10.09833523975071</v>
      </c>
      <c r="G10" s="262">
        <v>10.021347738145201</v>
      </c>
      <c r="H10" s="262">
        <v>10.495139989360959</v>
      </c>
      <c r="I10" s="262">
        <v>11.645147377132</v>
      </c>
      <c r="J10" s="262">
        <v>10.022621046636949</v>
      </c>
      <c r="K10" s="262">
        <v>9.6767221386792652</v>
      </c>
      <c r="L10" s="262">
        <v>9.7655320479996579</v>
      </c>
      <c r="M10" s="262">
        <v>10.72993805246926</v>
      </c>
      <c r="N10" s="262">
        <v>9.4097461854781255</v>
      </c>
      <c r="O10" s="262">
        <v>9.3486503266818151</v>
      </c>
      <c r="P10" s="262">
        <v>8.0405228751777145</v>
      </c>
      <c r="Q10" s="262">
        <v>8.1115431235201889</v>
      </c>
      <c r="R10" s="262">
        <v>8.2331204778067963</v>
      </c>
      <c r="S10" s="262">
        <v>10.258364046294011</v>
      </c>
      <c r="T10" s="262">
        <v>10.51049702540449</v>
      </c>
      <c r="U10" s="262">
        <v>9.8946897618040524</v>
      </c>
      <c r="V10" s="262">
        <v>9.6929343397834202</v>
      </c>
      <c r="W10" s="262">
        <v>10.47230981395013</v>
      </c>
      <c r="DA10" s="68" t="s">
        <v>2894</v>
      </c>
    </row>
    <row r="11" spans="1:105" ht="12" customHeight="1" x14ac:dyDescent="0.25">
      <c r="A11" s="37" t="s">
        <v>160</v>
      </c>
      <c r="B11" s="228">
        <v>0.4307805539120057</v>
      </c>
      <c r="C11" s="228">
        <v>0.51052026641548132</v>
      </c>
      <c r="D11" s="228">
        <v>0.40890873383482618</v>
      </c>
      <c r="E11" s="228">
        <v>0.28218920414836529</v>
      </c>
      <c r="F11" s="228">
        <v>0.27596505314777869</v>
      </c>
      <c r="G11" s="228">
        <v>0.33538879421441647</v>
      </c>
      <c r="H11" s="228">
        <v>0.27325053599805749</v>
      </c>
      <c r="I11" s="228">
        <v>0.59775456652231806</v>
      </c>
      <c r="J11" s="228">
        <v>0.5648556230734445</v>
      </c>
      <c r="K11" s="228">
        <v>0.51953812106888864</v>
      </c>
      <c r="L11" s="228">
        <v>0.51358825840614297</v>
      </c>
      <c r="M11" s="228">
        <v>0.32709937897108382</v>
      </c>
      <c r="N11" s="228">
        <v>0.27848236460047893</v>
      </c>
      <c r="O11" s="228">
        <v>0.27712602298737532</v>
      </c>
      <c r="P11" s="228">
        <v>0.23671986913335921</v>
      </c>
      <c r="Q11" s="228">
        <v>0.1511137950853772</v>
      </c>
      <c r="R11" s="228">
        <v>9.9276816447033386E-2</v>
      </c>
      <c r="S11" s="228">
        <v>4.9156015994826663E-2</v>
      </c>
      <c r="T11" s="228">
        <v>0.1270209845651081</v>
      </c>
      <c r="U11" s="228">
        <v>6.7338415028593557E-2</v>
      </c>
      <c r="V11" s="228">
        <v>1.67528643072005E-2</v>
      </c>
      <c r="W11" s="228">
        <v>3.4575168990856407E-2</v>
      </c>
      <c r="DA11" s="69" t="s">
        <v>2895</v>
      </c>
    </row>
    <row r="12" spans="1:105" ht="12" customHeight="1" x14ac:dyDescent="0.25">
      <c r="A12" s="37" t="s">
        <v>162</v>
      </c>
      <c r="B12" s="228">
        <v>0.15885948514294579</v>
      </c>
      <c r="C12" s="228">
        <v>0.17675259601466689</v>
      </c>
      <c r="D12" s="228">
        <v>0.16994867303058461</v>
      </c>
      <c r="E12" s="228">
        <v>0.14314025700930599</v>
      </c>
      <c r="F12" s="228">
        <v>0.13093041838792061</v>
      </c>
      <c r="G12" s="228">
        <v>0.1009399988895887</v>
      </c>
      <c r="H12" s="228">
        <v>4.7146262123656989E-2</v>
      </c>
      <c r="I12" s="228">
        <v>0.16169639941411701</v>
      </c>
      <c r="J12" s="228">
        <v>0.14260983666960789</v>
      </c>
      <c r="K12" s="228">
        <v>6.3236062484717831E-2</v>
      </c>
      <c r="L12" s="228">
        <v>5.817154475329276E-2</v>
      </c>
      <c r="M12" s="228">
        <v>9.6340900793449053E-3</v>
      </c>
      <c r="N12" s="228">
        <v>1.4972170139810699E-2</v>
      </c>
      <c r="O12" s="228">
        <v>1.154691762447398E-2</v>
      </c>
      <c r="P12" s="228">
        <v>7.7497576204373538E-3</v>
      </c>
      <c r="Q12" s="228">
        <v>3.152275753794012E-3</v>
      </c>
      <c r="R12" s="228">
        <v>1.6582894824700321E-3</v>
      </c>
      <c r="S12" s="228">
        <v>2.033860319735026E-4</v>
      </c>
      <c r="T12" s="228">
        <v>0</v>
      </c>
      <c r="U12" s="228">
        <v>2.5851664246235241E-3</v>
      </c>
      <c r="V12" s="228">
        <v>1.0523743562231599E-3</v>
      </c>
      <c r="W12" s="228">
        <v>1.632133265111602E-3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8.5596256123953438</v>
      </c>
      <c r="C15" s="228">
        <v>8.7456532875059363</v>
      </c>
      <c r="D15" s="228">
        <v>8.8812759120487854</v>
      </c>
      <c r="E15" s="228">
        <v>9.4824563929684285</v>
      </c>
      <c r="F15" s="228">
        <v>9.6914397682150142</v>
      </c>
      <c r="G15" s="228">
        <v>9.5850189450411989</v>
      </c>
      <c r="H15" s="228">
        <v>10.174743191239241</v>
      </c>
      <c r="I15" s="228">
        <v>10.885696411195561</v>
      </c>
      <c r="J15" s="228">
        <v>9.315155586893896</v>
      </c>
      <c r="K15" s="228">
        <v>9.0939479551256586</v>
      </c>
      <c r="L15" s="228">
        <v>9.1937722448402219</v>
      </c>
      <c r="M15" s="228">
        <v>10.39320458341883</v>
      </c>
      <c r="N15" s="228">
        <v>9.1162916507378355</v>
      </c>
      <c r="O15" s="228">
        <v>9.0599773860699653</v>
      </c>
      <c r="P15" s="228">
        <v>7.7960532484239176</v>
      </c>
      <c r="Q15" s="228">
        <v>7.9572770526810181</v>
      </c>
      <c r="R15" s="228">
        <v>8.1321853718772932</v>
      </c>
      <c r="S15" s="228">
        <v>10.20900464426721</v>
      </c>
      <c r="T15" s="228">
        <v>10.38347604083938</v>
      </c>
      <c r="U15" s="228">
        <v>9.824766180350835</v>
      </c>
      <c r="V15" s="228">
        <v>9.675129101119996</v>
      </c>
      <c r="W15" s="228">
        <v>10.436102511694161</v>
      </c>
      <c r="DA15" s="69" t="s">
        <v>2899</v>
      </c>
    </row>
    <row r="16" spans="1:105" ht="12" customHeight="1" x14ac:dyDescent="0.25">
      <c r="A16" s="57" t="s">
        <v>2900</v>
      </c>
      <c r="B16" s="263">
        <v>177.20387565365951</v>
      </c>
      <c r="C16" s="263">
        <v>188.91970235784689</v>
      </c>
      <c r="D16" s="263">
        <v>185.5526235735046</v>
      </c>
      <c r="E16" s="263">
        <v>179.12595947084461</v>
      </c>
      <c r="F16" s="263">
        <v>187.07985724264319</v>
      </c>
      <c r="G16" s="263">
        <v>212.23709970059551</v>
      </c>
      <c r="H16" s="263">
        <v>201.54485967756469</v>
      </c>
      <c r="I16" s="263">
        <v>450.12343897886268</v>
      </c>
      <c r="J16" s="263">
        <v>360.29636894242083</v>
      </c>
      <c r="K16" s="263">
        <v>318.644778978121</v>
      </c>
      <c r="L16" s="263">
        <v>372.6354038364305</v>
      </c>
      <c r="M16" s="263">
        <v>380.62254461672148</v>
      </c>
      <c r="N16" s="263">
        <v>381.00035765527321</v>
      </c>
      <c r="O16" s="263">
        <v>368.93662155774712</v>
      </c>
      <c r="P16" s="263">
        <v>357.22896653835079</v>
      </c>
      <c r="Q16" s="263">
        <v>337.68463208943569</v>
      </c>
      <c r="R16" s="263">
        <v>363.93100327704229</v>
      </c>
      <c r="S16" s="263">
        <v>400.68874466742511</v>
      </c>
      <c r="T16" s="263">
        <v>384.39535816507328</v>
      </c>
      <c r="U16" s="263">
        <v>365.44934506057302</v>
      </c>
      <c r="V16" s="263">
        <v>372.82130205082132</v>
      </c>
      <c r="W16" s="263">
        <v>397.56338405157823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0.1592236054818254</v>
      </c>
      <c r="E17" s="231">
        <v>0.30863928099109522</v>
      </c>
      <c r="F17" s="231">
        <v>0</v>
      </c>
      <c r="G17" s="231">
        <v>0</v>
      </c>
      <c r="H17" s="231">
        <v>4.4381299386266821</v>
      </c>
      <c r="I17" s="231">
        <v>4.0097930371303736</v>
      </c>
      <c r="J17" s="231">
        <v>5.9317057684944237</v>
      </c>
      <c r="K17" s="231">
        <v>2.8745844476694269</v>
      </c>
      <c r="L17" s="231">
        <v>2.2452770132102779</v>
      </c>
      <c r="M17" s="231">
        <v>2.6594522309695079</v>
      </c>
      <c r="N17" s="231">
        <v>0.8623199780934433</v>
      </c>
      <c r="O17" s="231">
        <v>0.68032793847125206</v>
      </c>
      <c r="P17" s="231">
        <v>1.159968321169812</v>
      </c>
      <c r="Q17" s="231">
        <v>0.78963992401058181</v>
      </c>
      <c r="R17" s="231">
        <v>0.15479135515091699</v>
      </c>
      <c r="S17" s="231">
        <v>8.0715534090652283E-2</v>
      </c>
      <c r="T17" s="231">
        <v>0.81108831485943567</v>
      </c>
      <c r="U17" s="231">
        <v>0.24137616731752309</v>
      </c>
      <c r="V17" s="231">
        <v>5.8720365846265422E-2</v>
      </c>
      <c r="W17" s="231">
        <v>0.14100801311791561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0.6042341645107554</v>
      </c>
      <c r="H19" s="231">
        <v>0.61817721665848513</v>
      </c>
      <c r="I19" s="231">
        <v>0.36145906565347308</v>
      </c>
      <c r="J19" s="231">
        <v>0.42633678409777193</v>
      </c>
      <c r="K19" s="231">
        <v>3.0315744671638938</v>
      </c>
      <c r="L19" s="231">
        <v>1.3687156198831849</v>
      </c>
      <c r="M19" s="231">
        <v>1.572396720704522</v>
      </c>
      <c r="N19" s="231">
        <v>0.92277405535690538</v>
      </c>
      <c r="O19" s="231">
        <v>0.65364542183466079</v>
      </c>
      <c r="P19" s="231">
        <v>0.62055514670754464</v>
      </c>
      <c r="Q19" s="231">
        <v>0.34645830491087731</v>
      </c>
      <c r="R19" s="231">
        <v>0.36014682842596851</v>
      </c>
      <c r="S19" s="231">
        <v>0.1506869623951051</v>
      </c>
      <c r="T19" s="231">
        <v>0.16054492985620919</v>
      </c>
      <c r="U19" s="231">
        <v>9.7314698679331194E-2</v>
      </c>
      <c r="V19" s="231">
        <v>4.3527528827021281E-2</v>
      </c>
      <c r="W19" s="231">
        <v>0.20844874215051859</v>
      </c>
      <c r="DA19" s="73" t="s">
        <v>2904</v>
      </c>
    </row>
    <row r="20" spans="1:105" ht="12" customHeight="1" x14ac:dyDescent="0.25">
      <c r="A20" s="46" t="s">
        <v>160</v>
      </c>
      <c r="B20" s="231">
        <v>14.47268791455844</v>
      </c>
      <c r="C20" s="231">
        <v>16.3469066395113</v>
      </c>
      <c r="D20" s="231">
        <v>13.45512688541454</v>
      </c>
      <c r="E20" s="231">
        <v>10.547065821604001</v>
      </c>
      <c r="F20" s="231">
        <v>9.6302371443964763</v>
      </c>
      <c r="G20" s="231">
        <v>8.7728335208728581</v>
      </c>
      <c r="H20" s="231">
        <v>8.4319842628535913</v>
      </c>
      <c r="I20" s="231">
        <v>4.4896949235482708</v>
      </c>
      <c r="J20" s="231">
        <v>4.9136445275565288</v>
      </c>
      <c r="K20" s="231">
        <v>5.4105797478869979</v>
      </c>
      <c r="L20" s="231">
        <v>3.9603768611403329</v>
      </c>
      <c r="M20" s="231">
        <v>2.818753591691288</v>
      </c>
      <c r="N20" s="231">
        <v>1.8643377718162639</v>
      </c>
      <c r="O20" s="231">
        <v>1.9783523143248869</v>
      </c>
      <c r="P20" s="231">
        <v>1.306746797482683</v>
      </c>
      <c r="Q20" s="231">
        <v>0.94486793377424627</v>
      </c>
      <c r="R20" s="231">
        <v>0.54804158504364808</v>
      </c>
      <c r="S20" s="231">
        <v>0.34637330683725859</v>
      </c>
      <c r="T20" s="231">
        <v>1.02443351427281</v>
      </c>
      <c r="U20" s="231">
        <v>0.53608855465997196</v>
      </c>
      <c r="V20" s="231">
        <v>0.1205651431543103</v>
      </c>
      <c r="W20" s="231">
        <v>0.25591004464092748</v>
      </c>
      <c r="DA20" s="73" t="s">
        <v>2905</v>
      </c>
    </row>
    <row r="21" spans="1:105" ht="12" customHeight="1" x14ac:dyDescent="0.25">
      <c r="A21" s="46" t="s">
        <v>70</v>
      </c>
      <c r="B21" s="231">
        <v>20.164488936885181</v>
      </c>
      <c r="C21" s="231">
        <v>18.614231228277941</v>
      </c>
      <c r="D21" s="231">
        <v>11.860682290625389</v>
      </c>
      <c r="E21" s="231">
        <v>10.246602390112001</v>
      </c>
      <c r="F21" s="231">
        <v>11.17017234357313</v>
      </c>
      <c r="G21" s="231">
        <v>9.6758451497670261</v>
      </c>
      <c r="H21" s="231">
        <v>7.1493811240397678</v>
      </c>
      <c r="I21" s="231">
        <v>3.2156703146933738</v>
      </c>
      <c r="J21" s="231">
        <v>2.6443312294121588</v>
      </c>
      <c r="K21" s="231">
        <v>1.918639417097681</v>
      </c>
      <c r="L21" s="231">
        <v>1.819114861132805</v>
      </c>
      <c r="M21" s="231">
        <v>1.3937815493981609</v>
      </c>
      <c r="N21" s="231">
        <v>1.023818470551052</v>
      </c>
      <c r="O21" s="231">
        <v>0.76000278021213319</v>
      </c>
      <c r="P21" s="231">
        <v>0.54118237504640543</v>
      </c>
      <c r="Q21" s="231">
        <v>0.45298729696204459</v>
      </c>
      <c r="R21" s="231">
        <v>0.41899984019865932</v>
      </c>
      <c r="S21" s="231">
        <v>0.1972310847895189</v>
      </c>
      <c r="T21" s="231">
        <v>0.56035311066910654</v>
      </c>
      <c r="U21" s="231">
        <v>0.16982591533775829</v>
      </c>
      <c r="V21" s="231">
        <v>7.5960800637093956E-2</v>
      </c>
      <c r="W21" s="231">
        <v>6.0628043034837133E-2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5.3371112736229138</v>
      </c>
      <c r="C23" s="231">
        <v>5.6596346421858703</v>
      </c>
      <c r="D23" s="231">
        <v>5.5921548512534871</v>
      </c>
      <c r="E23" s="231">
        <v>5.3499910351095847</v>
      </c>
      <c r="F23" s="231">
        <v>4.5690240996403233</v>
      </c>
      <c r="G23" s="231">
        <v>2.640308266498991</v>
      </c>
      <c r="H23" s="231">
        <v>1.4548426733255231</v>
      </c>
      <c r="I23" s="231">
        <v>1.214490937023214</v>
      </c>
      <c r="J23" s="231">
        <v>1.240554249446211</v>
      </c>
      <c r="K23" s="231">
        <v>0.65855371365629622</v>
      </c>
      <c r="L23" s="231">
        <v>0.44857185896867963</v>
      </c>
      <c r="M23" s="231">
        <v>8.302102590121857E-2</v>
      </c>
      <c r="N23" s="231">
        <v>0.10023321353850891</v>
      </c>
      <c r="O23" s="231">
        <v>8.2431346430203639E-2</v>
      </c>
      <c r="P23" s="231">
        <v>4.2780401108064019E-2</v>
      </c>
      <c r="Q23" s="231">
        <v>1.971020763849653E-2</v>
      </c>
      <c r="R23" s="231">
        <v>9.1543184900470757E-3</v>
      </c>
      <c r="S23" s="231">
        <v>1.4331408075582159E-3</v>
      </c>
      <c r="T23" s="231">
        <v>0</v>
      </c>
      <c r="U23" s="231">
        <v>2.0580795249538229E-2</v>
      </c>
      <c r="V23" s="231">
        <v>7.5736102545423643E-3</v>
      </c>
      <c r="W23" s="231">
        <v>1.2080325532034581E-2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137.22958752859299</v>
      </c>
      <c r="C25" s="231">
        <v>148.29892984787179</v>
      </c>
      <c r="D25" s="231">
        <v>154.48543594072939</v>
      </c>
      <c r="E25" s="231">
        <v>152.6736609430279</v>
      </c>
      <c r="F25" s="231">
        <v>161.71042365503331</v>
      </c>
      <c r="G25" s="231">
        <v>190.54387859894589</v>
      </c>
      <c r="H25" s="231">
        <v>179.45234446206069</v>
      </c>
      <c r="I25" s="231">
        <v>181.5071158862396</v>
      </c>
      <c r="J25" s="231">
        <v>127.9056833749719</v>
      </c>
      <c r="K25" s="231">
        <v>127.3753864256994</v>
      </c>
      <c r="L25" s="231">
        <v>154.88313876671529</v>
      </c>
      <c r="M25" s="231">
        <v>157.77754039977731</v>
      </c>
      <c r="N25" s="231">
        <v>155.01573288928961</v>
      </c>
      <c r="O25" s="231">
        <v>176.09398271044429</v>
      </c>
      <c r="P25" s="231">
        <v>187.56102785644779</v>
      </c>
      <c r="Q25" s="231">
        <v>185.9924083669643</v>
      </c>
      <c r="R25" s="231">
        <v>210.3185380934959</v>
      </c>
      <c r="S25" s="231">
        <v>219.53196040124959</v>
      </c>
      <c r="T25" s="231">
        <v>197.70252948071021</v>
      </c>
      <c r="U25" s="231">
        <v>186.50051349838361</v>
      </c>
      <c r="V25" s="231">
        <v>192.84164645036739</v>
      </c>
      <c r="W25" s="231">
        <v>218.25048235271339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255.32521481457439</v>
      </c>
      <c r="J26" s="231">
        <v>217.2341130084418</v>
      </c>
      <c r="K26" s="231">
        <v>177.37546075894721</v>
      </c>
      <c r="L26" s="231">
        <v>207.91020885537989</v>
      </c>
      <c r="M26" s="231">
        <v>214.3175990982796</v>
      </c>
      <c r="N26" s="231">
        <v>221.21114127662739</v>
      </c>
      <c r="O26" s="231">
        <v>188.68787904602971</v>
      </c>
      <c r="P26" s="231">
        <v>165.9967056403886</v>
      </c>
      <c r="Q26" s="231">
        <v>149.13856005517519</v>
      </c>
      <c r="R26" s="231">
        <v>152.1213312562372</v>
      </c>
      <c r="S26" s="231">
        <v>180.38034423725551</v>
      </c>
      <c r="T26" s="231">
        <v>184.1364088147055</v>
      </c>
      <c r="U26" s="231">
        <v>177.88364543094519</v>
      </c>
      <c r="V26" s="231">
        <v>179.6733081517346</v>
      </c>
      <c r="W26" s="231">
        <v>178.63482653038861</v>
      </c>
      <c r="DA26" s="73" t="s">
        <v>2911</v>
      </c>
    </row>
    <row r="27" spans="1:105" ht="12" customHeight="1" x14ac:dyDescent="0.25">
      <c r="A27" s="57" t="s">
        <v>2912</v>
      </c>
      <c r="B27" s="263">
        <v>27.311486014273541</v>
      </c>
      <c r="C27" s="263">
        <v>28.257138725284751</v>
      </c>
      <c r="D27" s="263">
        <v>28.28468755775291</v>
      </c>
      <c r="E27" s="263">
        <v>29.427302887978989</v>
      </c>
      <c r="F27" s="263">
        <v>29.806240230145001</v>
      </c>
      <c r="G27" s="263">
        <v>29.307387646810952</v>
      </c>
      <c r="H27" s="263">
        <v>30.510673853114639</v>
      </c>
      <c r="I27" s="263">
        <v>33.119569268593708</v>
      </c>
      <c r="J27" s="263">
        <v>28.516160195127309</v>
      </c>
      <c r="K27" s="263">
        <v>27.675248217751591</v>
      </c>
      <c r="L27" s="263">
        <v>27.827040689233328</v>
      </c>
      <c r="M27" s="263">
        <v>30.46147651949962</v>
      </c>
      <c r="N27" s="263">
        <v>26.760125025726399</v>
      </c>
      <c r="O27" s="263">
        <v>26.69535236586313</v>
      </c>
      <c r="P27" s="263">
        <v>22.797439335642199</v>
      </c>
      <c r="Q27" s="263">
        <v>23.01285927259887</v>
      </c>
      <c r="R27" s="263">
        <v>23.322015702630349</v>
      </c>
      <c r="S27" s="263">
        <v>29.031321028598089</v>
      </c>
      <c r="T27" s="263">
        <v>29.824667028457299</v>
      </c>
      <c r="U27" s="263">
        <v>28.110941584627732</v>
      </c>
      <c r="V27" s="263">
        <v>27.312002915991211</v>
      </c>
      <c r="W27" s="263">
        <v>29.56108817738917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31.859028070744323</v>
      </c>
      <c r="C28" s="263">
        <f t="shared" si="0"/>
        <v>33.790795968755802</v>
      </c>
      <c r="D28" s="263">
        <f t="shared" si="0"/>
        <v>32.720579461540957</v>
      </c>
      <c r="E28" s="263">
        <f t="shared" si="0"/>
        <v>31.513220277927957</v>
      </c>
      <c r="F28" s="263">
        <f t="shared" si="0"/>
        <v>32.639894947641992</v>
      </c>
      <c r="G28" s="263">
        <f t="shared" si="0"/>
        <v>35.864236537200782</v>
      </c>
      <c r="H28" s="263">
        <f t="shared" si="0"/>
        <v>34.488409162288747</v>
      </c>
      <c r="I28" s="263">
        <f t="shared" si="0"/>
        <v>65.503732410578138</v>
      </c>
      <c r="J28" s="263">
        <f t="shared" si="0"/>
        <v>54.470159637573211</v>
      </c>
      <c r="K28" s="263">
        <f t="shared" si="0"/>
        <v>48.56158439661931</v>
      </c>
      <c r="L28" s="263">
        <f t="shared" si="0"/>
        <v>53.666658725905208</v>
      </c>
      <c r="M28" s="263">
        <f t="shared" si="0"/>
        <v>54.143063131880737</v>
      </c>
      <c r="N28" s="263">
        <f t="shared" si="0"/>
        <v>50.82631005476761</v>
      </c>
      <c r="O28" s="263">
        <f t="shared" si="0"/>
        <v>48.766849661266107</v>
      </c>
      <c r="P28" s="263">
        <f t="shared" si="0"/>
        <v>46.547375906387686</v>
      </c>
      <c r="Q28" s="263">
        <f t="shared" si="0"/>
        <v>42.865674109067669</v>
      </c>
      <c r="R28" s="263">
        <f t="shared" si="0"/>
        <v>43.60094917222186</v>
      </c>
      <c r="S28" s="263">
        <f t="shared" si="0"/>
        <v>45.499783235568259</v>
      </c>
      <c r="T28" s="263">
        <f t="shared" si="0"/>
        <v>48.536110002531665</v>
      </c>
      <c r="U28" s="263">
        <f t="shared" si="0"/>
        <v>42.962309728914121</v>
      </c>
      <c r="V28" s="263">
        <f t="shared" si="0"/>
        <v>39.990178846721101</v>
      </c>
      <c r="W28" s="263">
        <f t="shared" si="0"/>
        <v>44.793893337463572</v>
      </c>
      <c r="DA28" s="70"/>
    </row>
    <row r="29" spans="1:105" ht="12" customHeight="1" x14ac:dyDescent="0.25">
      <c r="A29" s="60" t="s">
        <v>2915</v>
      </c>
      <c r="B29" s="331">
        <v>15.168588894455199</v>
      </c>
      <c r="C29" s="331">
        <v>16.070377237840241</v>
      </c>
      <c r="D29" s="331">
        <v>15.27058910799664</v>
      </c>
      <c r="E29" s="331">
        <v>14.486224951211939</v>
      </c>
      <c r="F29" s="331">
        <v>14.9361289338639</v>
      </c>
      <c r="G29" s="331">
        <v>16.1650002923169</v>
      </c>
      <c r="H29" s="331">
        <v>15.552556880543159</v>
      </c>
      <c r="I29" s="331">
        <v>26.206371141015971</v>
      </c>
      <c r="J29" s="331">
        <v>22.843567956256919</v>
      </c>
      <c r="K29" s="331">
        <v>20.381257846865509</v>
      </c>
      <c r="L29" s="331">
        <v>21.09932256786384</v>
      </c>
      <c r="M29" s="331">
        <v>20.70348546486596</v>
      </c>
      <c r="N29" s="331">
        <v>17.672478794990251</v>
      </c>
      <c r="O29" s="331">
        <v>16.595894848403411</v>
      </c>
      <c r="P29" s="331">
        <v>15.658068563127619</v>
      </c>
      <c r="Q29" s="331">
        <v>13.54133378283287</v>
      </c>
      <c r="R29" s="331">
        <v>12.12384254553362</v>
      </c>
      <c r="S29" s="331">
        <v>10.55678330234786</v>
      </c>
      <c r="T29" s="331">
        <v>14.845307026369619</v>
      </c>
      <c r="U29" s="331">
        <v>10.952885148215771</v>
      </c>
      <c r="V29" s="331">
        <v>7.4518025175418394</v>
      </c>
      <c r="W29" s="331">
        <v>10.05881440704877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7.8263867471595625E-2</v>
      </c>
      <c r="E30" s="232">
        <v>0.16902191121560509</v>
      </c>
      <c r="F30" s="232">
        <v>0</v>
      </c>
      <c r="G30" s="232">
        <v>0</v>
      </c>
      <c r="H30" s="232">
        <v>3.1243282007696989</v>
      </c>
      <c r="I30" s="232">
        <v>7.906197311119004</v>
      </c>
      <c r="J30" s="232">
        <v>8.940103264876937</v>
      </c>
      <c r="K30" s="232">
        <v>4.2167795049963832</v>
      </c>
      <c r="L30" s="232">
        <v>4.8134071706410282</v>
      </c>
      <c r="M30" s="232">
        <v>6.4568212536153489</v>
      </c>
      <c r="N30" s="232">
        <v>3.1924969597848651</v>
      </c>
      <c r="O30" s="232">
        <v>2.7175219433480091</v>
      </c>
      <c r="P30" s="232">
        <v>4.9473469263722212</v>
      </c>
      <c r="Q30" s="232">
        <v>4.1872302591042887</v>
      </c>
      <c r="R30" s="232">
        <v>1.2585496063696631</v>
      </c>
      <c r="S30" s="232">
        <v>1.0974400736569709</v>
      </c>
      <c r="T30" s="232">
        <v>4.7100459523505327</v>
      </c>
      <c r="U30" s="232">
        <v>2.4819750845398851</v>
      </c>
      <c r="V30" s="232">
        <v>1.428353889916715</v>
      </c>
      <c r="W30" s="232">
        <v>2.091764305493109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0.45025334873858203</v>
      </c>
      <c r="H31" s="297">
        <v>0.43518070398746977</v>
      </c>
      <c r="I31" s="297">
        <v>0.71269680666467816</v>
      </c>
      <c r="J31" s="297">
        <v>0.64256303738023257</v>
      </c>
      <c r="K31" s="297">
        <v>4.4470709814669958</v>
      </c>
      <c r="L31" s="297">
        <v>2.9342417619527361</v>
      </c>
      <c r="M31" s="297">
        <v>3.817584857186497</v>
      </c>
      <c r="N31" s="297">
        <v>3.4163111619061191</v>
      </c>
      <c r="O31" s="297">
        <v>2.610940513476673</v>
      </c>
      <c r="P31" s="297">
        <v>2.6467115883060321</v>
      </c>
      <c r="Q31" s="297">
        <v>1.837167364173655</v>
      </c>
      <c r="R31" s="297">
        <v>2.9282168161708211</v>
      </c>
      <c r="S31" s="297">
        <v>2.0487990691395419</v>
      </c>
      <c r="T31" s="297">
        <v>0.9322955135541392</v>
      </c>
      <c r="U31" s="297">
        <v>1.000648324835971</v>
      </c>
      <c r="V31" s="297">
        <v>1.0587930477359579</v>
      </c>
      <c r="W31" s="297">
        <v>3.092204681947917</v>
      </c>
      <c r="DA31" s="122" t="s">
        <v>2918</v>
      </c>
    </row>
    <row r="32" spans="1:105" ht="12" customHeight="1" x14ac:dyDescent="0.25">
      <c r="A32" s="59" t="s">
        <v>160</v>
      </c>
      <c r="B32" s="297">
        <v>5.4917864324900156</v>
      </c>
      <c r="C32" s="297">
        <v>6.4671580606742829</v>
      </c>
      <c r="D32" s="297">
        <v>6.6136567136949287</v>
      </c>
      <c r="E32" s="297">
        <v>5.7759505438185901</v>
      </c>
      <c r="F32" s="297">
        <v>5.6697546342792506</v>
      </c>
      <c r="G32" s="297">
        <v>6.5371968397341078</v>
      </c>
      <c r="H32" s="297">
        <v>5.9358979086204222</v>
      </c>
      <c r="I32" s="297">
        <v>8.8524304380819494</v>
      </c>
      <c r="J32" s="297">
        <v>7.4057094531852803</v>
      </c>
      <c r="K32" s="297">
        <v>7.9368765142856974</v>
      </c>
      <c r="L32" s="297">
        <v>8.4902247115591827</v>
      </c>
      <c r="M32" s="297">
        <v>6.8435852645121598</v>
      </c>
      <c r="N32" s="297">
        <v>6.9021857544051342</v>
      </c>
      <c r="O32" s="297">
        <v>7.9023887184935537</v>
      </c>
      <c r="P32" s="297">
        <v>5.5733675084789409</v>
      </c>
      <c r="Q32" s="297">
        <v>5.0103591306052744</v>
      </c>
      <c r="R32" s="297">
        <v>4.4559175831131874</v>
      </c>
      <c r="S32" s="297">
        <v>4.7094273940053384</v>
      </c>
      <c r="T32" s="297">
        <v>5.9489562837421657</v>
      </c>
      <c r="U32" s="297">
        <v>5.5123852970237071</v>
      </c>
      <c r="V32" s="297">
        <v>2.9327080771888152</v>
      </c>
      <c r="W32" s="297">
        <v>3.7962629566973738</v>
      </c>
      <c r="DA32" s="122" t="s">
        <v>2919</v>
      </c>
    </row>
    <row r="33" spans="1:105" ht="12" customHeight="1" x14ac:dyDescent="0.25">
      <c r="A33" s="59" t="s">
        <v>70</v>
      </c>
      <c r="B33" s="297">
        <v>7.6515894915612606</v>
      </c>
      <c r="C33" s="297">
        <v>7.3641563009998041</v>
      </c>
      <c r="D33" s="297">
        <v>5.829932465774764</v>
      </c>
      <c r="E33" s="297">
        <v>5.6114060202631402</v>
      </c>
      <c r="F33" s="297">
        <v>6.5763838897282572</v>
      </c>
      <c r="G33" s="297">
        <v>7.2100883009256274</v>
      </c>
      <c r="H33" s="297">
        <v>5.0329786132399512</v>
      </c>
      <c r="I33" s="297">
        <v>6.340408036038828</v>
      </c>
      <c r="J33" s="297">
        <v>3.9854630657926431</v>
      </c>
      <c r="K33" s="297">
        <v>2.8144865871152538</v>
      </c>
      <c r="L33" s="297">
        <v>3.8998041066998899</v>
      </c>
      <c r="M33" s="297">
        <v>3.3839293017758911</v>
      </c>
      <c r="N33" s="297">
        <v>3.7903996632809518</v>
      </c>
      <c r="O33" s="297">
        <v>3.035777476481277</v>
      </c>
      <c r="P33" s="297">
        <v>2.3081811036809312</v>
      </c>
      <c r="Q33" s="297">
        <v>2.4020595453123472</v>
      </c>
      <c r="R33" s="297">
        <v>3.4067282597070152</v>
      </c>
      <c r="S33" s="297">
        <v>2.681631220772918</v>
      </c>
      <c r="T33" s="297">
        <v>3.2540092767227859</v>
      </c>
      <c r="U33" s="297">
        <v>1.746252313398533</v>
      </c>
      <c r="V33" s="297">
        <v>1.847721885031167</v>
      </c>
      <c r="W33" s="297">
        <v>0.89937850713577294</v>
      </c>
      <c r="DA33" s="122" t="s">
        <v>2920</v>
      </c>
    </row>
    <row r="34" spans="1:105" ht="12" customHeight="1" x14ac:dyDescent="0.25">
      <c r="A34" s="59" t="s">
        <v>162</v>
      </c>
      <c r="B34" s="297">
        <v>2.0252129704039201</v>
      </c>
      <c r="C34" s="297">
        <v>2.2390628761661531</v>
      </c>
      <c r="D34" s="297">
        <v>2.7487360610553488</v>
      </c>
      <c r="E34" s="297">
        <v>2.9298464759146001</v>
      </c>
      <c r="F34" s="297">
        <v>2.6899904098563909</v>
      </c>
      <c r="G34" s="297">
        <v>1.967461802918578</v>
      </c>
      <c r="H34" s="297">
        <v>1.0241714539256199</v>
      </c>
      <c r="I34" s="297">
        <v>2.394638549111515</v>
      </c>
      <c r="J34" s="297">
        <v>1.869729135021821</v>
      </c>
      <c r="K34" s="297">
        <v>0.96604425900117974</v>
      </c>
      <c r="L34" s="297">
        <v>0.96164481701100746</v>
      </c>
      <c r="M34" s="297">
        <v>0.2015647877760601</v>
      </c>
      <c r="N34" s="297">
        <v>0.37108525561317929</v>
      </c>
      <c r="O34" s="297">
        <v>0.32926619660389822</v>
      </c>
      <c r="P34" s="297">
        <v>0.18246143628948919</v>
      </c>
      <c r="Q34" s="297">
        <v>0.1045174836373081</v>
      </c>
      <c r="R34" s="297">
        <v>7.4430280172936472E-2</v>
      </c>
      <c r="S34" s="297">
        <v>1.948554477309276E-2</v>
      </c>
      <c r="T34" s="297">
        <v>0</v>
      </c>
      <c r="U34" s="297">
        <v>0.21162412841767919</v>
      </c>
      <c r="V34" s="297">
        <v>0.18422561766918411</v>
      </c>
      <c r="W34" s="297">
        <v>0.17920395577459869</v>
      </c>
      <c r="DA34" s="122" t="s">
        <v>2921</v>
      </c>
    </row>
    <row r="35" spans="1:105" ht="12" customHeight="1" x14ac:dyDescent="0.25">
      <c r="A35" s="60" t="s">
        <v>2922</v>
      </c>
      <c r="B35" s="331">
        <v>14.35612413233412</v>
      </c>
      <c r="C35" s="331">
        <v>15.305278668925411</v>
      </c>
      <c r="D35" s="331">
        <v>15.03249569048851</v>
      </c>
      <c r="E35" s="331">
        <v>14.51184123372636</v>
      </c>
      <c r="F35" s="331">
        <v>15.156224113765701</v>
      </c>
      <c r="G35" s="331">
        <v>17.194331317806022</v>
      </c>
      <c r="H35" s="331">
        <v>16.32810237976998</v>
      </c>
      <c r="I35" s="331">
        <v>36.466628853443041</v>
      </c>
      <c r="J35" s="331">
        <v>29.189313032160111</v>
      </c>
      <c r="K35" s="331">
        <v>25.81492071917674</v>
      </c>
      <c r="L35" s="331">
        <v>30.188956611953049</v>
      </c>
      <c r="M35" s="331">
        <v>30.836032665348149</v>
      </c>
      <c r="N35" s="331">
        <v>30.866641086638349</v>
      </c>
      <c r="O35" s="331">
        <v>29.88930076449833</v>
      </c>
      <c r="P35" s="331">
        <v>28.94080825474364</v>
      </c>
      <c r="Q35" s="331">
        <v>27.35742927729472</v>
      </c>
      <c r="R35" s="331">
        <v>29.48377195124975</v>
      </c>
      <c r="S35" s="331">
        <v>32.46169044359663</v>
      </c>
      <c r="T35" s="331">
        <v>31.14168613612296</v>
      </c>
      <c r="U35" s="331">
        <v>29.60678000081564</v>
      </c>
      <c r="V35" s="331">
        <v>30.204017105590271</v>
      </c>
      <c r="W35" s="331">
        <v>32.20849019730462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1.2899457399918759E-2</v>
      </c>
      <c r="E36" s="231">
        <v>2.5004328001733571E-2</v>
      </c>
      <c r="F36" s="231">
        <v>0</v>
      </c>
      <c r="G36" s="231">
        <v>0</v>
      </c>
      <c r="H36" s="231">
        <v>0.35955389846484592</v>
      </c>
      <c r="I36" s="231">
        <v>0.32485230006211702</v>
      </c>
      <c r="J36" s="231">
        <v>0.48055554098277248</v>
      </c>
      <c r="K36" s="231">
        <v>0.23288368274899621</v>
      </c>
      <c r="L36" s="231">
        <v>0.18190051089019441</v>
      </c>
      <c r="M36" s="231">
        <v>0.21545480430931371</v>
      </c>
      <c r="N36" s="231">
        <v>6.9860620156506473E-2</v>
      </c>
      <c r="O36" s="231">
        <v>5.5116584213301123E-2</v>
      </c>
      <c r="P36" s="231">
        <v>9.3974520291171315E-2</v>
      </c>
      <c r="Q36" s="231">
        <v>6.3972465202166609E-2</v>
      </c>
      <c r="R36" s="231">
        <v>1.2540379836285431E-2</v>
      </c>
      <c r="S36" s="231">
        <v>6.5391471971968712E-3</v>
      </c>
      <c r="T36" s="231">
        <v>6.5710100794667867E-2</v>
      </c>
      <c r="U36" s="231">
        <v>1.9555025011812419E-2</v>
      </c>
      <c r="V36" s="231">
        <v>4.7572145816532569E-3</v>
      </c>
      <c r="W36" s="231">
        <v>1.142372610366092E-2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4.8951867664946642E-2</v>
      </c>
      <c r="H38" s="231">
        <v>5.0081460269386292E-2</v>
      </c>
      <c r="I38" s="231">
        <v>2.928350859222081E-2</v>
      </c>
      <c r="J38" s="231">
        <v>3.4539559431816219E-2</v>
      </c>
      <c r="K38" s="231">
        <v>0.2456021867833269</v>
      </c>
      <c r="L38" s="231">
        <v>0.1108861263244152</v>
      </c>
      <c r="M38" s="231">
        <v>0.12738729570355789</v>
      </c>
      <c r="N38" s="231">
        <v>7.4758290900436702E-2</v>
      </c>
      <c r="O38" s="231">
        <v>5.2954907333577272E-2</v>
      </c>
      <c r="P38" s="231">
        <v>5.0274107630152977E-2</v>
      </c>
      <c r="Q38" s="231">
        <v>2.806822601160135E-2</v>
      </c>
      <c r="R38" s="231">
        <v>2.917719804760302E-2</v>
      </c>
      <c r="S38" s="231">
        <v>1.2207863565560889E-2</v>
      </c>
      <c r="T38" s="231">
        <v>1.3006504137287E-2</v>
      </c>
      <c r="U38" s="231">
        <v>7.8839240337592355E-3</v>
      </c>
      <c r="V38" s="231">
        <v>3.5263709933511518E-3</v>
      </c>
      <c r="W38" s="231">
        <v>1.6887418553929091E-2</v>
      </c>
      <c r="DA38" s="73" t="s">
        <v>2926</v>
      </c>
    </row>
    <row r="39" spans="1:105" ht="12" customHeight="1" x14ac:dyDescent="0.25">
      <c r="A39" s="64" t="s">
        <v>160</v>
      </c>
      <c r="B39" s="231">
        <v>1.1725009030616089</v>
      </c>
      <c r="C39" s="231">
        <v>1.324340226932585</v>
      </c>
      <c r="D39" s="231">
        <v>1.0900634710769559</v>
      </c>
      <c r="E39" s="231">
        <v>0.85446768931161665</v>
      </c>
      <c r="F39" s="231">
        <v>0.7801910616164085</v>
      </c>
      <c r="G39" s="231">
        <v>0.71072873859771923</v>
      </c>
      <c r="H39" s="231">
        <v>0.68311492800532414</v>
      </c>
      <c r="I39" s="231">
        <v>0.36373142179319051</v>
      </c>
      <c r="J39" s="231">
        <v>0.3980775844747107</v>
      </c>
      <c r="K39" s="231">
        <v>0.43833665715287468</v>
      </c>
      <c r="L39" s="231">
        <v>0.32084886190907791</v>
      </c>
      <c r="M39" s="231">
        <v>0.2283605610289996</v>
      </c>
      <c r="N39" s="231">
        <v>0.15103882112095759</v>
      </c>
      <c r="O39" s="231">
        <v>0.16027567849276911</v>
      </c>
      <c r="P39" s="231">
        <v>0.1058657389122632</v>
      </c>
      <c r="Q39" s="231">
        <v>7.6548220493985603E-2</v>
      </c>
      <c r="R39" s="231">
        <v>4.4399441014174451E-2</v>
      </c>
      <c r="S39" s="231">
        <v>2.8061339915620782E-2</v>
      </c>
      <c r="T39" s="231">
        <v>8.2994204511463374E-2</v>
      </c>
      <c r="U39" s="231">
        <v>4.3431069485546009E-2</v>
      </c>
      <c r="V39" s="231">
        <v>9.7675525141380747E-3</v>
      </c>
      <c r="W39" s="231">
        <v>2.0732483158307551E-2</v>
      </c>
      <c r="DA39" s="73" t="s">
        <v>2927</v>
      </c>
    </row>
    <row r="40" spans="1:105" ht="12" customHeight="1" x14ac:dyDescent="0.25">
      <c r="A40" s="64" t="s">
        <v>70</v>
      </c>
      <c r="B40" s="231">
        <v>1.633620625819667</v>
      </c>
      <c r="C40" s="231">
        <v>1.5080269162025499</v>
      </c>
      <c r="D40" s="231">
        <v>0.9608899728084398</v>
      </c>
      <c r="E40" s="231">
        <v>0.83012572554917163</v>
      </c>
      <c r="F40" s="231">
        <v>0.90494849591959048</v>
      </c>
      <c r="G40" s="231">
        <v>0.78388598185510283</v>
      </c>
      <c r="H40" s="231">
        <v>0.57920518108014518</v>
      </c>
      <c r="I40" s="231">
        <v>0.26051666215600983</v>
      </c>
      <c r="J40" s="231">
        <v>0.21422978045155791</v>
      </c>
      <c r="K40" s="231">
        <v>0.15543805424932119</v>
      </c>
      <c r="L40" s="231">
        <v>0.1473750992243435</v>
      </c>
      <c r="M40" s="231">
        <v>0.11291683583503929</v>
      </c>
      <c r="N40" s="231">
        <v>8.2944376910437156E-2</v>
      </c>
      <c r="O40" s="231">
        <v>6.1571420000819298E-2</v>
      </c>
      <c r="P40" s="231">
        <v>4.3843743968571311E-2</v>
      </c>
      <c r="Q40" s="231">
        <v>3.6698643534568268E-2</v>
      </c>
      <c r="R40" s="231">
        <v>3.3945158903164713E-2</v>
      </c>
      <c r="S40" s="231">
        <v>1.597862307214596E-2</v>
      </c>
      <c r="T40" s="231">
        <v>4.5396855938004549E-2</v>
      </c>
      <c r="U40" s="231">
        <v>1.375840066975292E-2</v>
      </c>
      <c r="V40" s="231">
        <v>6.1539437504683336E-3</v>
      </c>
      <c r="W40" s="231">
        <v>4.911764533918883E-3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0.43238462855046522</v>
      </c>
      <c r="C42" s="231">
        <v>0.45851377215744782</v>
      </c>
      <c r="D42" s="231">
        <v>0.45304691511791761</v>
      </c>
      <c r="E42" s="231">
        <v>0.43342807894913993</v>
      </c>
      <c r="F42" s="231">
        <v>0.37015825357151572</v>
      </c>
      <c r="G42" s="231">
        <v>0.21390386119754509</v>
      </c>
      <c r="H42" s="231">
        <v>0.117863686300513</v>
      </c>
      <c r="I42" s="231">
        <v>9.839165529075132E-2</v>
      </c>
      <c r="J42" s="231">
        <v>0.1005031675083264</v>
      </c>
      <c r="K42" s="231">
        <v>5.3352551270027283E-2</v>
      </c>
      <c r="L42" s="231">
        <v>3.6340928017920847E-2</v>
      </c>
      <c r="M42" s="231">
        <v>6.725925993633911E-3</v>
      </c>
      <c r="N42" s="231">
        <v>8.1203667269332085E-3</v>
      </c>
      <c r="O42" s="231">
        <v>6.6781532705320456E-3</v>
      </c>
      <c r="P42" s="231">
        <v>3.4658426429609959E-3</v>
      </c>
      <c r="Q42" s="231">
        <v>1.5968171491089671E-3</v>
      </c>
      <c r="R42" s="231">
        <v>7.4163464035569612E-4</v>
      </c>
      <c r="S42" s="231">
        <v>1.161055155059439E-4</v>
      </c>
      <c r="T42" s="231">
        <v>0</v>
      </c>
      <c r="U42" s="231">
        <v>1.6673475693161079E-3</v>
      </c>
      <c r="V42" s="231">
        <v>6.1357398952511816E-4</v>
      </c>
      <c r="W42" s="231">
        <v>9.7868431069674596E-4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11.11761797490238</v>
      </c>
      <c r="C44" s="231">
        <v>12.014397753632821</v>
      </c>
      <c r="D44" s="231">
        <v>12.51559587408528</v>
      </c>
      <c r="E44" s="231">
        <v>12.368815411914699</v>
      </c>
      <c r="F44" s="231">
        <v>13.100926302658181</v>
      </c>
      <c r="G44" s="231">
        <v>15.436860868490699</v>
      </c>
      <c r="H44" s="231">
        <v>14.53828322564976</v>
      </c>
      <c r="I44" s="231">
        <v>14.70474997769044</v>
      </c>
      <c r="J44" s="231">
        <v>10.36224439780869</v>
      </c>
      <c r="K44" s="231">
        <v>10.3192825336696</v>
      </c>
      <c r="L44" s="231">
        <v>12.547815661133241</v>
      </c>
      <c r="M44" s="231">
        <v>12.7823048278052</v>
      </c>
      <c r="N44" s="231">
        <v>12.55855773816668</v>
      </c>
      <c r="O44" s="231">
        <v>14.266206455265131</v>
      </c>
      <c r="P44" s="231">
        <v>15.195206021103379</v>
      </c>
      <c r="Q44" s="231">
        <v>15.06812473676716</v>
      </c>
      <c r="R44" s="231">
        <v>17.038899567312679</v>
      </c>
      <c r="S44" s="231">
        <v>17.785322487498949</v>
      </c>
      <c r="T44" s="231">
        <v>16.016817036489609</v>
      </c>
      <c r="U44" s="231">
        <v>15.10928873677576</v>
      </c>
      <c r="V44" s="231">
        <v>15.623013910463481</v>
      </c>
      <c r="W44" s="231">
        <v>17.681503889458771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20.685103327858322</v>
      </c>
      <c r="J45" s="231">
        <v>17.599163001502241</v>
      </c>
      <c r="K45" s="231">
        <v>14.3700250533026</v>
      </c>
      <c r="L45" s="231">
        <v>16.84378942445386</v>
      </c>
      <c r="M45" s="231">
        <v>17.362882414672409</v>
      </c>
      <c r="N45" s="231">
        <v>17.9213608726564</v>
      </c>
      <c r="O45" s="231">
        <v>15.286497565922209</v>
      </c>
      <c r="P45" s="231">
        <v>13.448178280195149</v>
      </c>
      <c r="Q45" s="231">
        <v>12.08242016813613</v>
      </c>
      <c r="R45" s="231">
        <v>12.324068571495481</v>
      </c>
      <c r="S45" s="231">
        <v>14.61346487683166</v>
      </c>
      <c r="T45" s="231">
        <v>14.91776143425192</v>
      </c>
      <c r="U45" s="231">
        <v>14.4111954972697</v>
      </c>
      <c r="V45" s="231">
        <v>14.55618453929765</v>
      </c>
      <c r="W45" s="231">
        <v>14.47205223118533</v>
      </c>
      <c r="DA45" s="73" t="s">
        <v>2933</v>
      </c>
    </row>
    <row r="46" spans="1:105" ht="12" customHeight="1" x14ac:dyDescent="0.25">
      <c r="A46" s="60" t="s">
        <v>2934</v>
      </c>
      <c r="B46" s="331">
        <v>2.3343150439550029</v>
      </c>
      <c r="C46" s="331">
        <v>2.4151400619901491</v>
      </c>
      <c r="D46" s="331">
        <v>2.417494663055805</v>
      </c>
      <c r="E46" s="331">
        <v>2.5151540929896572</v>
      </c>
      <c r="F46" s="331">
        <v>2.5475419000123929</v>
      </c>
      <c r="G46" s="331">
        <v>2.5049049270778569</v>
      </c>
      <c r="H46" s="331">
        <v>2.607749901975609</v>
      </c>
      <c r="I46" s="331">
        <v>2.8307324161191199</v>
      </c>
      <c r="J46" s="331">
        <v>2.43727864915618</v>
      </c>
      <c r="K46" s="331">
        <v>2.3654058305770582</v>
      </c>
      <c r="L46" s="331">
        <v>2.3783795460883179</v>
      </c>
      <c r="M46" s="331">
        <v>2.6035450016666331</v>
      </c>
      <c r="N46" s="331">
        <v>2.287190173139007</v>
      </c>
      <c r="O46" s="331">
        <v>2.281654048364369</v>
      </c>
      <c r="P46" s="331">
        <v>1.9484990885164271</v>
      </c>
      <c r="Q46" s="331">
        <v>1.9669110489400741</v>
      </c>
      <c r="R46" s="331">
        <v>1.99333467543849</v>
      </c>
      <c r="S46" s="331">
        <v>2.4813094896237682</v>
      </c>
      <c r="T46" s="331">
        <v>2.5491168400390851</v>
      </c>
      <c r="U46" s="331">
        <v>2.4026445798827099</v>
      </c>
      <c r="V46" s="331">
        <v>2.3343592235889918</v>
      </c>
      <c r="W46" s="331">
        <v>2.5265887331101839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21.601751416759619</v>
      </c>
      <c r="C48" s="318">
        <v>22.349706133656849</v>
      </c>
      <c r="D48" s="318">
        <v>22.371495611918419</v>
      </c>
      <c r="E48" s="318">
        <v>23.275235976526311</v>
      </c>
      <c r="F48" s="318">
        <v>23.5749527427147</v>
      </c>
      <c r="G48" s="318">
        <v>23.180390195178511</v>
      </c>
      <c r="H48" s="318">
        <v>24.132117592882299</v>
      </c>
      <c r="I48" s="318">
        <v>26.195597778766359</v>
      </c>
      <c r="J48" s="318">
        <v>22.5545766192913</v>
      </c>
      <c r="K48" s="318">
        <v>21.889465556160111</v>
      </c>
      <c r="L48" s="318">
        <v>22.00952431950131</v>
      </c>
      <c r="M48" s="318">
        <v>24.093205445423042</v>
      </c>
      <c r="N48" s="318">
        <v>21.16565786222839</v>
      </c>
      <c r="O48" s="318">
        <v>21.114426563563889</v>
      </c>
      <c r="P48" s="318">
        <v>18.031410565131029</v>
      </c>
      <c r="Q48" s="318">
        <v>18.20179484689146</v>
      </c>
      <c r="R48" s="318">
        <v>18.44631908650781</v>
      </c>
      <c r="S48" s="318">
        <v>22.962038016978369</v>
      </c>
      <c r="T48" s="318">
        <v>23.589527237721711</v>
      </c>
      <c r="U48" s="318">
        <v>22.234072942234619</v>
      </c>
      <c r="V48" s="318">
        <v>21.602160255092539</v>
      </c>
      <c r="W48" s="318">
        <v>23.381052136201671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</v>
      </c>
      <c r="C52" s="234">
        <f t="shared" si="1"/>
        <v>0.99999999999999967</v>
      </c>
      <c r="D52" s="234">
        <f t="shared" si="1"/>
        <v>1</v>
      </c>
      <c r="E52" s="234">
        <f t="shared" si="1"/>
        <v>1.0000000000000004</v>
      </c>
      <c r="F52" s="234">
        <f t="shared" si="1"/>
        <v>0.99999999999999978</v>
      </c>
      <c r="G52" s="234">
        <f t="shared" si="1"/>
        <v>1.0000000000000002</v>
      </c>
      <c r="H52" s="234">
        <f t="shared" si="1"/>
        <v>1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0.99999999999999989</v>
      </c>
      <c r="O52" s="234">
        <f t="shared" si="1"/>
        <v>1.0000000000000002</v>
      </c>
      <c r="P52" s="234">
        <f t="shared" si="1"/>
        <v>0.99999999999999989</v>
      </c>
      <c r="Q52" s="234">
        <f t="shared" si="1"/>
        <v>1.0000000000000002</v>
      </c>
      <c r="R52" s="234">
        <f t="shared" si="1"/>
        <v>0.99999999999999956</v>
      </c>
      <c r="S52" s="234">
        <f t="shared" si="1"/>
        <v>1</v>
      </c>
      <c r="T52" s="234">
        <f t="shared" si="1"/>
        <v>1</v>
      </c>
      <c r="U52" s="234">
        <f t="shared" si="1"/>
        <v>1.0000000000000004</v>
      </c>
      <c r="V52" s="234">
        <f t="shared" si="1"/>
        <v>1.0000000000000002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1.5924209518871663E-2</v>
      </c>
      <c r="C53" s="301">
        <f t="shared" si="2"/>
        <v>1.5638378998683741E-2</v>
      </c>
      <c r="D53" s="301">
        <f t="shared" si="2"/>
        <v>1.5844999145355108E-2</v>
      </c>
      <c r="E53" s="301">
        <f t="shared" si="2"/>
        <v>1.6589578274796669E-2</v>
      </c>
      <c r="F53" s="301">
        <f t="shared" si="2"/>
        <v>1.6292909597958018E-2</v>
      </c>
      <c r="G53" s="301">
        <f t="shared" si="2"/>
        <v>1.4934977790330647E-2</v>
      </c>
      <c r="H53" s="301">
        <f t="shared" si="2"/>
        <v>1.5808556470803869E-2</v>
      </c>
      <c r="I53" s="301">
        <f t="shared" si="2"/>
        <v>9.6955962073574705E-3</v>
      </c>
      <c r="J53" s="301">
        <f t="shared" si="2"/>
        <v>1.0211225917902149E-2</v>
      </c>
      <c r="K53" s="301">
        <f t="shared" si="2"/>
        <v>1.0937523757995546E-2</v>
      </c>
      <c r="L53" s="301">
        <f t="shared" si="2"/>
        <v>9.8164531430006644E-3</v>
      </c>
      <c r="M53" s="301">
        <f t="shared" si="2"/>
        <v>1.035732141361034E-2</v>
      </c>
      <c r="N53" s="301">
        <f t="shared" si="2"/>
        <v>9.4312402473602473E-3</v>
      </c>
      <c r="O53" s="301">
        <f t="shared" si="2"/>
        <v>9.6589232870204021E-3</v>
      </c>
      <c r="P53" s="301">
        <f t="shared" si="2"/>
        <v>8.7684247153145441E-3</v>
      </c>
      <c r="Q53" s="301">
        <f t="shared" si="2"/>
        <v>9.2535180947384277E-3</v>
      </c>
      <c r="R53" s="301">
        <f t="shared" si="2"/>
        <v>8.8621174049650989E-3</v>
      </c>
      <c r="S53" s="301">
        <f t="shared" si="2"/>
        <v>9.7910656949754121E-3</v>
      </c>
      <c r="T53" s="301">
        <f t="shared" si="2"/>
        <v>1.0226173689378348E-2</v>
      </c>
      <c r="U53" s="301">
        <f t="shared" si="2"/>
        <v>1.0219657529632145E-2</v>
      </c>
      <c r="V53" s="301">
        <f t="shared" si="2"/>
        <v>9.9160266117661825E-3</v>
      </c>
      <c r="W53" s="301">
        <f t="shared" si="2"/>
        <v>9.9921938653798736E-3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1.7308923390077894E-2</v>
      </c>
      <c r="C54" s="235">
        <f t="shared" si="3"/>
        <v>1.6998238042047534E-2</v>
      </c>
      <c r="D54" s="235">
        <f t="shared" si="3"/>
        <v>1.7222825157994691E-2</v>
      </c>
      <c r="E54" s="235">
        <f t="shared" si="3"/>
        <v>1.803215029869203E-2</v>
      </c>
      <c r="F54" s="235">
        <f t="shared" si="3"/>
        <v>1.770968434560654E-2</v>
      </c>
      <c r="G54" s="235">
        <f t="shared" si="3"/>
        <v>1.623367151122897E-2</v>
      </c>
      <c r="H54" s="235">
        <f t="shared" si="3"/>
        <v>1.7183213555221601E-2</v>
      </c>
      <c r="I54" s="235">
        <f t="shared" si="3"/>
        <v>1.0538691529736384E-2</v>
      </c>
      <c r="J54" s="235">
        <f t="shared" si="3"/>
        <v>1.1099158606415379E-2</v>
      </c>
      <c r="K54" s="235">
        <f t="shared" si="3"/>
        <v>1.1888612780429943E-2</v>
      </c>
      <c r="L54" s="235">
        <f t="shared" si="3"/>
        <v>1.0670057764131154E-2</v>
      </c>
      <c r="M54" s="235">
        <f t="shared" si="3"/>
        <v>1.1257958058272106E-2</v>
      </c>
      <c r="N54" s="235">
        <f t="shared" si="3"/>
        <v>1.0251348094956795E-2</v>
      </c>
      <c r="O54" s="235">
        <f t="shared" si="3"/>
        <v>1.0498829659804785E-2</v>
      </c>
      <c r="P54" s="235">
        <f t="shared" si="3"/>
        <v>9.5308964296897201E-3</v>
      </c>
      <c r="Q54" s="235">
        <f t="shared" si="3"/>
        <v>1.0058171842106986E-2</v>
      </c>
      <c r="R54" s="235">
        <f t="shared" si="3"/>
        <v>9.6327363097446755E-3</v>
      </c>
      <c r="S54" s="235">
        <f t="shared" si="3"/>
        <v>1.0642462711929796E-2</v>
      </c>
      <c r="T54" s="235">
        <f t="shared" si="3"/>
        <v>1.1115406184106898E-2</v>
      </c>
      <c r="U54" s="235">
        <f t="shared" si="3"/>
        <v>1.110832340177407E-2</v>
      </c>
      <c r="V54" s="235">
        <f t="shared" si="3"/>
        <v>1.0778289795398025E-2</v>
      </c>
      <c r="W54" s="235">
        <f t="shared" si="3"/>
        <v>1.0861080288456386E-2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4.2926130007393176E-2</v>
      </c>
      <c r="C55" s="235">
        <f t="shared" si="4"/>
        <v>4.215563034427789E-2</v>
      </c>
      <c r="D55" s="235">
        <f t="shared" si="4"/>
        <v>4.2712606391826821E-2</v>
      </c>
      <c r="E55" s="235">
        <f t="shared" si="4"/>
        <v>4.4719732740756232E-2</v>
      </c>
      <c r="F55" s="235">
        <f t="shared" si="4"/>
        <v>4.3920017177104191E-2</v>
      </c>
      <c r="G55" s="235">
        <f t="shared" si="4"/>
        <v>4.0259505347847835E-2</v>
      </c>
      <c r="H55" s="235">
        <f t="shared" si="4"/>
        <v>4.2614369616949574E-2</v>
      </c>
      <c r="I55" s="235">
        <f t="shared" si="4"/>
        <v>2.6135954993746244E-2</v>
      </c>
      <c r="J55" s="235">
        <f t="shared" si="4"/>
        <v>2.7525913343910156E-2</v>
      </c>
      <c r="K55" s="235">
        <f t="shared" si="4"/>
        <v>2.9483759695466249E-2</v>
      </c>
      <c r="L55" s="235">
        <f t="shared" si="4"/>
        <v>2.6461743255045266E-2</v>
      </c>
      <c r="M55" s="235">
        <f t="shared" si="4"/>
        <v>2.7919735984514815E-2</v>
      </c>
      <c r="N55" s="235">
        <f t="shared" si="4"/>
        <v>2.5423343275492841E-2</v>
      </c>
      <c r="O55" s="235">
        <f t="shared" si="4"/>
        <v>2.6037097556315867E-2</v>
      </c>
      <c r="P55" s="235">
        <f t="shared" si="4"/>
        <v>2.36366231456305E-2</v>
      </c>
      <c r="Q55" s="235">
        <f t="shared" si="4"/>
        <v>2.4944266168425325E-2</v>
      </c>
      <c r="R55" s="235">
        <f t="shared" si="4"/>
        <v>2.3889186048166786E-2</v>
      </c>
      <c r="S55" s="235">
        <f t="shared" si="4"/>
        <v>2.6393307525585896E-2</v>
      </c>
      <c r="T55" s="235">
        <f t="shared" si="4"/>
        <v>2.756620733658512E-2</v>
      </c>
      <c r="U55" s="235">
        <f t="shared" si="4"/>
        <v>2.7548642036399687E-2</v>
      </c>
      <c r="V55" s="235">
        <f t="shared" si="4"/>
        <v>2.673015869258711E-2</v>
      </c>
      <c r="W55" s="235">
        <f t="shared" si="4"/>
        <v>2.6935479115371846E-2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0.13154781776459198</v>
      </c>
      <c r="C56" s="235">
        <f t="shared" si="5"/>
        <v>0.12918660911956131</v>
      </c>
      <c r="D56" s="235">
        <f t="shared" si="5"/>
        <v>0.13089347120075967</v>
      </c>
      <c r="E56" s="235">
        <f t="shared" si="5"/>
        <v>0.13704434227005943</v>
      </c>
      <c r="F56" s="235">
        <f t="shared" si="5"/>
        <v>0.13459360102660969</v>
      </c>
      <c r="G56" s="235">
        <f t="shared" si="5"/>
        <v>0.12337590348534018</v>
      </c>
      <c r="H56" s="235">
        <f t="shared" si="5"/>
        <v>0.13059242301968413</v>
      </c>
      <c r="I56" s="235">
        <f t="shared" si="5"/>
        <v>8.0094055625996544E-2</v>
      </c>
      <c r="J56" s="235">
        <f t="shared" si="5"/>
        <v>8.4353605408756901E-2</v>
      </c>
      <c r="K56" s="235">
        <f t="shared" si="5"/>
        <v>9.0353457131267564E-2</v>
      </c>
      <c r="L56" s="235">
        <f t="shared" si="5"/>
        <v>8.1092439007396794E-2</v>
      </c>
      <c r="M56" s="235">
        <f t="shared" si="5"/>
        <v>8.5560481242868011E-2</v>
      </c>
      <c r="N56" s="235">
        <f t="shared" si="5"/>
        <v>7.7910245521671653E-2</v>
      </c>
      <c r="O56" s="235">
        <f t="shared" si="5"/>
        <v>7.9791105414516367E-2</v>
      </c>
      <c r="P56" s="235">
        <f t="shared" si="5"/>
        <v>7.2434812865641893E-2</v>
      </c>
      <c r="Q56" s="235">
        <f t="shared" si="5"/>
        <v>7.6442106000013069E-2</v>
      </c>
      <c r="R56" s="235">
        <f t="shared" si="5"/>
        <v>7.3208795954059505E-2</v>
      </c>
      <c r="S56" s="235">
        <f t="shared" si="5"/>
        <v>8.0882716610666441E-2</v>
      </c>
      <c r="T56" s="235">
        <f t="shared" si="5"/>
        <v>8.4477086999212442E-2</v>
      </c>
      <c r="U56" s="235">
        <f t="shared" si="5"/>
        <v>8.4423257853482939E-2</v>
      </c>
      <c r="V56" s="235">
        <f t="shared" si="5"/>
        <v>8.191500244502499E-2</v>
      </c>
      <c r="W56" s="235">
        <f t="shared" si="5"/>
        <v>8.2544210192268527E-2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2.7136686394842419E-2</v>
      </c>
      <c r="C57" s="302">
        <f t="shared" si="6"/>
        <v>2.6556327171773385E-2</v>
      </c>
      <c r="D57" s="302">
        <f t="shared" si="6"/>
        <v>2.6958524395173523E-2</v>
      </c>
      <c r="E57" s="302">
        <f t="shared" si="6"/>
        <v>2.8413159121633402E-2</v>
      </c>
      <c r="F57" s="302">
        <f t="shared" si="6"/>
        <v>2.8080139449126233E-2</v>
      </c>
      <c r="G57" s="302">
        <f t="shared" si="6"/>
        <v>2.5978353992161717E-2</v>
      </c>
      <c r="H57" s="302">
        <f t="shared" si="6"/>
        <v>2.7662197451145339E-2</v>
      </c>
      <c r="I57" s="302">
        <f t="shared" si="6"/>
        <v>1.7341747362213202E-2</v>
      </c>
      <c r="J57" s="302">
        <f t="shared" si="6"/>
        <v>1.8256863766830143E-2</v>
      </c>
      <c r="K57" s="302">
        <f t="shared" si="6"/>
        <v>1.9454218130933773E-2</v>
      </c>
      <c r="L57" s="302">
        <f t="shared" si="6"/>
        <v>1.7524333527170536E-2</v>
      </c>
      <c r="M57" s="302">
        <f t="shared" si="6"/>
        <v>1.8558879141359907E-2</v>
      </c>
      <c r="N57" s="302">
        <f t="shared" si="6"/>
        <v>1.6870059125890707E-2</v>
      </c>
      <c r="O57" s="302">
        <f t="shared" si="6"/>
        <v>1.7206795640078851E-2</v>
      </c>
      <c r="P57" s="302">
        <f t="shared" si="6"/>
        <v>1.5731778621917228E-2</v>
      </c>
      <c r="Q57" s="302">
        <f t="shared" si="6"/>
        <v>1.6591964275149695E-2</v>
      </c>
      <c r="R57" s="302">
        <f t="shared" si="6"/>
        <v>1.5914533479256514E-2</v>
      </c>
      <c r="S57" s="302">
        <f t="shared" si="6"/>
        <v>1.7599458238422162E-2</v>
      </c>
      <c r="T57" s="302">
        <f t="shared" si="6"/>
        <v>1.833237955972657E-2</v>
      </c>
      <c r="U57" s="302">
        <f t="shared" si="6"/>
        <v>1.8298738773873561E-2</v>
      </c>
      <c r="V57" s="302">
        <f t="shared" si="6"/>
        <v>1.7901830057042711E-2</v>
      </c>
      <c r="W57" s="302">
        <f t="shared" si="6"/>
        <v>1.8006982490559834E-2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0.52558600709137293</v>
      </c>
      <c r="C58" s="303">
        <f t="shared" si="7"/>
        <v>0.53186183642951801</v>
      </c>
      <c r="D58" s="303">
        <f t="shared" si="7"/>
        <v>0.52876896768394732</v>
      </c>
      <c r="E58" s="303">
        <f t="shared" si="7"/>
        <v>0.51369039099092206</v>
      </c>
      <c r="F58" s="303">
        <f t="shared" si="7"/>
        <v>0.52020737624330748</v>
      </c>
      <c r="G58" s="303">
        <f t="shared" si="7"/>
        <v>0.55018253535948725</v>
      </c>
      <c r="H58" s="303">
        <f t="shared" si="7"/>
        <v>0.53121480126189746</v>
      </c>
      <c r="I58" s="303">
        <f t="shared" si="7"/>
        <v>0.67031585842449792</v>
      </c>
      <c r="J58" s="303">
        <f t="shared" si="7"/>
        <v>0.65630354503650812</v>
      </c>
      <c r="K58" s="303">
        <f t="shared" si="7"/>
        <v>0.64060794013556521</v>
      </c>
      <c r="L58" s="303">
        <f t="shared" si="7"/>
        <v>0.66869752398171844</v>
      </c>
      <c r="M58" s="303">
        <f t="shared" si="7"/>
        <v>0.65833817208226986</v>
      </c>
      <c r="N58" s="303">
        <f t="shared" si="7"/>
        <v>0.68306821820012487</v>
      </c>
      <c r="O58" s="303">
        <f t="shared" si="7"/>
        <v>0.67905171649932528</v>
      </c>
      <c r="P58" s="303">
        <f t="shared" si="7"/>
        <v>0.69894049257255553</v>
      </c>
      <c r="Q58" s="303">
        <f t="shared" si="7"/>
        <v>0.690725706142027</v>
      </c>
      <c r="R58" s="303">
        <f t="shared" si="7"/>
        <v>0.70347472157176116</v>
      </c>
      <c r="S58" s="303">
        <f t="shared" si="7"/>
        <v>0.68742976916750742</v>
      </c>
      <c r="T58" s="303">
        <f t="shared" si="7"/>
        <v>0.67046131023551359</v>
      </c>
      <c r="U58" s="303">
        <f t="shared" si="7"/>
        <v>0.6758435343936795</v>
      </c>
      <c r="V58" s="303">
        <f t="shared" si="7"/>
        <v>0.68856172516983349</v>
      </c>
      <c r="W58" s="303">
        <f t="shared" si="7"/>
        <v>0.68360438362586573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8.1005761465564555E-2</v>
      </c>
      <c r="C59" s="303">
        <f t="shared" si="8"/>
        <v>7.9551754036782524E-2</v>
      </c>
      <c r="D59" s="303">
        <f t="shared" si="8"/>
        <v>8.0602821739415159E-2</v>
      </c>
      <c r="E59" s="303">
        <f t="shared" si="8"/>
        <v>8.4390463397878715E-2</v>
      </c>
      <c r="F59" s="303">
        <f t="shared" si="8"/>
        <v>8.288132273743859E-2</v>
      </c>
      <c r="G59" s="303">
        <f t="shared" si="8"/>
        <v>7.5973582672551596E-2</v>
      </c>
      <c r="H59" s="303">
        <f t="shared" si="8"/>
        <v>8.0417439438437113E-2</v>
      </c>
      <c r="I59" s="303">
        <f t="shared" si="8"/>
        <v>4.9321076359166285E-2</v>
      </c>
      <c r="J59" s="303">
        <f t="shared" si="8"/>
        <v>5.1944062278023992E-2</v>
      </c>
      <c r="K59" s="303">
        <f t="shared" si="8"/>
        <v>5.563870781241214E-2</v>
      </c>
      <c r="L59" s="303">
        <f t="shared" si="8"/>
        <v>4.9935870336133822E-2</v>
      </c>
      <c r="M59" s="303">
        <f t="shared" si="8"/>
        <v>5.2687243712713473E-2</v>
      </c>
      <c r="N59" s="303">
        <f t="shared" si="8"/>
        <v>4.7976309084397824E-2</v>
      </c>
      <c r="O59" s="303">
        <f t="shared" si="8"/>
        <v>4.913452280788641E-2</v>
      </c>
      <c r="P59" s="303">
        <f t="shared" si="8"/>
        <v>4.4604595290947908E-2</v>
      </c>
      <c r="Q59" s="303">
        <f t="shared" si="8"/>
        <v>4.7072244221060697E-2</v>
      </c>
      <c r="R59" s="303">
        <f t="shared" si="8"/>
        <v>4.5081205929605087E-2</v>
      </c>
      <c r="S59" s="303">
        <f t="shared" si="8"/>
        <v>4.9806725491831461E-2</v>
      </c>
      <c r="T59" s="303">
        <f t="shared" si="8"/>
        <v>5.2020100941620302E-2</v>
      </c>
      <c r="U59" s="303">
        <f t="shared" si="8"/>
        <v>5.1986953520302685E-2</v>
      </c>
      <c r="V59" s="303">
        <f t="shared" si="8"/>
        <v>5.0442396242462779E-2</v>
      </c>
      <c r="W59" s="303">
        <f t="shared" si="8"/>
        <v>5.0829855749975901E-2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9.4493753546573023E-2</v>
      </c>
      <c r="C60" s="303">
        <f t="shared" si="9"/>
        <v>9.5130547920912162E-2</v>
      </c>
      <c r="D60" s="303">
        <f t="shared" si="9"/>
        <v>9.3243774680694474E-2</v>
      </c>
      <c r="E60" s="303">
        <f t="shared" si="9"/>
        <v>9.0372375359623447E-2</v>
      </c>
      <c r="F60" s="303">
        <f t="shared" si="9"/>
        <v>9.0760781849151956E-2</v>
      </c>
      <c r="G60" s="303">
        <f t="shared" si="9"/>
        <v>9.2970911375086604E-2</v>
      </c>
      <c r="H60" s="303">
        <f t="shared" si="9"/>
        <v>9.0901615889852572E-2</v>
      </c>
      <c r="I60" s="303">
        <f t="shared" si="9"/>
        <v>9.7546998930813672E-2</v>
      </c>
      <c r="J60" s="303">
        <f t="shared" si="9"/>
        <v>9.9220980144145945E-2</v>
      </c>
      <c r="K60" s="303">
        <f t="shared" si="9"/>
        <v>9.7628891487890113E-2</v>
      </c>
      <c r="L60" s="303">
        <f t="shared" si="9"/>
        <v>9.6305293165695291E-2</v>
      </c>
      <c r="M60" s="303">
        <f t="shared" si="9"/>
        <v>9.3647750815891564E-2</v>
      </c>
      <c r="N60" s="303">
        <f t="shared" si="9"/>
        <v>9.1122846341812863E-2</v>
      </c>
      <c r="O60" s="303">
        <f t="shared" si="9"/>
        <v>8.9758541266318811E-2</v>
      </c>
      <c r="P60" s="303">
        <f t="shared" si="9"/>
        <v>9.107281013416306E-2</v>
      </c>
      <c r="Q60" s="303">
        <f t="shared" si="9"/>
        <v>8.7680694365735848E-2</v>
      </c>
      <c r="R60" s="303">
        <f t="shared" si="9"/>
        <v>8.4280166578289878E-2</v>
      </c>
      <c r="S60" s="303">
        <f t="shared" si="9"/>
        <v>7.8060354584602129E-2</v>
      </c>
      <c r="T60" s="303">
        <f t="shared" si="9"/>
        <v>8.4656547522766551E-2</v>
      </c>
      <c r="U60" s="303">
        <f t="shared" si="9"/>
        <v>7.9452322586848839E-2</v>
      </c>
      <c r="V60" s="303">
        <f t="shared" si="9"/>
        <v>7.3857653479239546E-2</v>
      </c>
      <c r="W60" s="303">
        <f t="shared" si="9"/>
        <v>7.7022439876371709E-2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4.498997576006239E-2</v>
      </c>
      <c r="C61" s="304">
        <f t="shared" si="10"/>
        <v>4.5242609654565877E-2</v>
      </c>
      <c r="D61" s="304">
        <f t="shared" si="10"/>
        <v>4.3516569494165332E-2</v>
      </c>
      <c r="E61" s="304">
        <f t="shared" si="10"/>
        <v>4.1543026935644781E-2</v>
      </c>
      <c r="F61" s="304">
        <f t="shared" si="10"/>
        <v>4.1532448006091453E-2</v>
      </c>
      <c r="G61" s="304">
        <f t="shared" si="10"/>
        <v>4.1904553244744569E-2</v>
      </c>
      <c r="H61" s="304">
        <f t="shared" si="10"/>
        <v>4.0992106797610187E-2</v>
      </c>
      <c r="I61" s="304">
        <f t="shared" si="10"/>
        <v>3.9026064066852599E-2</v>
      </c>
      <c r="J61" s="304">
        <f t="shared" si="10"/>
        <v>4.1611062234628647E-2</v>
      </c>
      <c r="K61" s="304">
        <f t="shared" si="10"/>
        <v>4.0974767101232892E-2</v>
      </c>
      <c r="L61" s="304">
        <f t="shared" si="10"/>
        <v>3.7862920735828316E-2</v>
      </c>
      <c r="M61" s="304">
        <f t="shared" si="10"/>
        <v>3.5809478364968381E-2</v>
      </c>
      <c r="N61" s="304">
        <f t="shared" si="10"/>
        <v>3.1683719868304448E-2</v>
      </c>
      <c r="O61" s="304">
        <f t="shared" si="10"/>
        <v>3.0545817967508854E-2</v>
      </c>
      <c r="P61" s="304">
        <f t="shared" si="10"/>
        <v>3.0635976304772449E-2</v>
      </c>
      <c r="Q61" s="304">
        <f t="shared" si="10"/>
        <v>2.7698469075651887E-2</v>
      </c>
      <c r="R61" s="304">
        <f t="shared" si="10"/>
        <v>2.3435257458971084E-2</v>
      </c>
      <c r="S61" s="304">
        <f t="shared" si="10"/>
        <v>1.8111432390514971E-2</v>
      </c>
      <c r="T61" s="304">
        <f t="shared" si="10"/>
        <v>2.5893143057866962E-2</v>
      </c>
      <c r="U61" s="304">
        <f t="shared" si="10"/>
        <v>2.0255711798173388E-2</v>
      </c>
      <c r="V61" s="304">
        <f t="shared" si="10"/>
        <v>1.3762695341920346E-2</v>
      </c>
      <c r="W61" s="304">
        <f t="shared" si="10"/>
        <v>1.7295983228288087E-2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4.258020843047948E-2</v>
      </c>
      <c r="C62" s="304">
        <f t="shared" si="11"/>
        <v>4.308864304952726E-2</v>
      </c>
      <c r="D62" s="304">
        <f t="shared" si="11"/>
        <v>4.2838075123331258E-2</v>
      </c>
      <c r="E62" s="304">
        <f t="shared" si="11"/>
        <v>4.1616488304501861E-2</v>
      </c>
      <c r="F62" s="304">
        <f t="shared" si="11"/>
        <v>4.2144460104817899E-2</v>
      </c>
      <c r="G62" s="304">
        <f t="shared" si="11"/>
        <v>4.4572889525850451E-2</v>
      </c>
      <c r="H62" s="304">
        <f t="shared" si="11"/>
        <v>4.303622367015375E-2</v>
      </c>
      <c r="I62" s="304">
        <f t="shared" si="11"/>
        <v>5.4305458252066514E-2</v>
      </c>
      <c r="J62" s="304">
        <f t="shared" si="11"/>
        <v>5.3170254466951145E-2</v>
      </c>
      <c r="K62" s="304">
        <f t="shared" si="11"/>
        <v>5.1898679274485236E-2</v>
      </c>
      <c r="L62" s="304">
        <f t="shared" si="11"/>
        <v>5.4174349324214513E-2</v>
      </c>
      <c r="M62" s="304">
        <f t="shared" si="11"/>
        <v>5.3335089227614353E-2</v>
      </c>
      <c r="N62" s="304">
        <f t="shared" si="11"/>
        <v>5.5338587235525691E-2</v>
      </c>
      <c r="O62" s="304">
        <f t="shared" si="11"/>
        <v>5.5013191434888045E-2</v>
      </c>
      <c r="P62" s="304">
        <f t="shared" si="11"/>
        <v>5.6624475257514725E-2</v>
      </c>
      <c r="Q62" s="304">
        <f t="shared" si="11"/>
        <v>5.5958956553241158E-2</v>
      </c>
      <c r="R62" s="304">
        <f t="shared" si="11"/>
        <v>5.699181459542093E-2</v>
      </c>
      <c r="S62" s="304">
        <f t="shared" si="11"/>
        <v>5.5691937109315241E-2</v>
      </c>
      <c r="T62" s="304">
        <f t="shared" si="11"/>
        <v>5.4317241991256836E-2</v>
      </c>
      <c r="U62" s="304">
        <f t="shared" si="11"/>
        <v>5.4753281427965823E-2</v>
      </c>
      <c r="V62" s="304">
        <f t="shared" si="11"/>
        <v>5.5783642219159997E-2</v>
      </c>
      <c r="W62" s="304">
        <f t="shared" si="11"/>
        <v>5.5382024532701073E-2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6.9235693560311569E-3</v>
      </c>
      <c r="C63" s="304">
        <f t="shared" si="12"/>
        <v>6.7992952168190171E-3</v>
      </c>
      <c r="D63" s="304">
        <f t="shared" si="12"/>
        <v>6.8891300631978795E-3</v>
      </c>
      <c r="E63" s="304">
        <f t="shared" si="12"/>
        <v>7.2128601194768127E-3</v>
      </c>
      <c r="F63" s="304">
        <f t="shared" si="12"/>
        <v>7.0838737382426138E-3</v>
      </c>
      <c r="G63" s="304">
        <f t="shared" si="12"/>
        <v>6.4934686044915832E-3</v>
      </c>
      <c r="H63" s="304">
        <f t="shared" si="12"/>
        <v>6.873285422088639E-3</v>
      </c>
      <c r="I63" s="304">
        <f t="shared" si="12"/>
        <v>4.2154766118945534E-3</v>
      </c>
      <c r="J63" s="304">
        <f t="shared" si="12"/>
        <v>4.4396634425661529E-3</v>
      </c>
      <c r="K63" s="304">
        <f t="shared" si="12"/>
        <v>4.7554451121719762E-3</v>
      </c>
      <c r="L63" s="304">
        <f t="shared" si="12"/>
        <v>4.2680231056524626E-3</v>
      </c>
      <c r="M63" s="304">
        <f t="shared" si="12"/>
        <v>4.5031832233088419E-3</v>
      </c>
      <c r="N63" s="304">
        <f t="shared" si="12"/>
        <v>4.1005392379827171E-3</v>
      </c>
      <c r="O63" s="304">
        <f t="shared" si="12"/>
        <v>4.1995318639219134E-3</v>
      </c>
      <c r="P63" s="304">
        <f t="shared" si="12"/>
        <v>3.8123585718758896E-3</v>
      </c>
      <c r="Q63" s="304">
        <f t="shared" si="12"/>
        <v>4.0232687368427942E-3</v>
      </c>
      <c r="R63" s="304">
        <f t="shared" si="12"/>
        <v>3.8530945238978678E-3</v>
      </c>
      <c r="S63" s="304">
        <f t="shared" si="12"/>
        <v>4.2569850847719191E-3</v>
      </c>
      <c r="T63" s="304">
        <f t="shared" si="12"/>
        <v>4.4461624736427605E-3</v>
      </c>
      <c r="U63" s="304">
        <f t="shared" si="12"/>
        <v>4.4433293607096273E-3</v>
      </c>
      <c r="V63" s="304">
        <f t="shared" si="12"/>
        <v>4.3113159181592114E-3</v>
      </c>
      <c r="W63" s="304">
        <f t="shared" si="12"/>
        <v>4.344432115382553E-3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6.407071082071239E-2</v>
      </c>
      <c r="C65" s="237">
        <f t="shared" si="14"/>
        <v>6.2920677936443209E-2</v>
      </c>
      <c r="D65" s="237">
        <f t="shared" si="14"/>
        <v>6.3752009604833168E-2</v>
      </c>
      <c r="E65" s="237">
        <f t="shared" si="14"/>
        <v>6.6747807545638499E-2</v>
      </c>
      <c r="F65" s="237">
        <f t="shared" si="14"/>
        <v>6.5554167573697197E-2</v>
      </c>
      <c r="G65" s="237">
        <f t="shared" si="14"/>
        <v>6.0090558465965171E-2</v>
      </c>
      <c r="H65" s="237">
        <f t="shared" si="14"/>
        <v>6.3605383296008303E-2</v>
      </c>
      <c r="I65" s="237">
        <f t="shared" si="14"/>
        <v>3.9010020566472237E-2</v>
      </c>
      <c r="J65" s="237">
        <f t="shared" si="14"/>
        <v>4.1084645497507198E-2</v>
      </c>
      <c r="K65" s="237">
        <f t="shared" si="14"/>
        <v>4.4006889068039498E-2</v>
      </c>
      <c r="L65" s="237">
        <f t="shared" si="14"/>
        <v>3.9496285819707912E-2</v>
      </c>
      <c r="M65" s="237">
        <f t="shared" si="14"/>
        <v>4.1672457548500061E-2</v>
      </c>
      <c r="N65" s="237">
        <f t="shared" si="14"/>
        <v>3.7946390108292101E-2</v>
      </c>
      <c r="O65" s="237">
        <f t="shared" si="14"/>
        <v>3.8862467868733416E-2</v>
      </c>
      <c r="P65" s="237">
        <f t="shared" si="14"/>
        <v>3.5279566224139504E-2</v>
      </c>
      <c r="Q65" s="237">
        <f t="shared" si="14"/>
        <v>3.7231328890743244E-2</v>
      </c>
      <c r="R65" s="237">
        <f t="shared" si="14"/>
        <v>3.5656536724150915E-2</v>
      </c>
      <c r="S65" s="237">
        <f t="shared" si="14"/>
        <v>3.9394139974479374E-2</v>
      </c>
      <c r="T65" s="237">
        <f t="shared" si="14"/>
        <v>4.1144787531090139E-2</v>
      </c>
      <c r="U65" s="237">
        <f t="shared" si="14"/>
        <v>4.1118569904006926E-2</v>
      </c>
      <c r="V65" s="237">
        <f t="shared" si="14"/>
        <v>3.9896917506645355E-2</v>
      </c>
      <c r="W65" s="237">
        <f t="shared" si="14"/>
        <v>4.0203374795750195E-2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155.71994249328156</v>
      </c>
      <c r="C69" s="324">
        <f t="shared" si="15"/>
        <v>149.36469369023803</v>
      </c>
      <c r="D69" s="324">
        <f t="shared" si="15"/>
        <v>157.39943783723885</v>
      </c>
      <c r="E69" s="324">
        <f t="shared" si="15"/>
        <v>173.26695378119371</v>
      </c>
      <c r="F69" s="324">
        <f t="shared" si="15"/>
        <v>189.65978100374755</v>
      </c>
      <c r="G69" s="324">
        <f t="shared" si="15"/>
        <v>184.05304269981895</v>
      </c>
      <c r="H69" s="324">
        <f t="shared" si="15"/>
        <v>169.82600109922575</v>
      </c>
      <c r="I69" s="324">
        <f t="shared" si="15"/>
        <v>174.80696134967087</v>
      </c>
      <c r="J69" s="324">
        <f t="shared" si="15"/>
        <v>191.4137919046249</v>
      </c>
      <c r="K69" s="324">
        <f t="shared" si="15"/>
        <v>214.43137637246667</v>
      </c>
      <c r="L69" s="324">
        <f t="shared" si="15"/>
        <v>218.63781843627643</v>
      </c>
      <c r="M69" s="324">
        <f t="shared" si="15"/>
        <v>224.95346932596357</v>
      </c>
      <c r="N69" s="324">
        <f t="shared" si="15"/>
        <v>243.72357443584227</v>
      </c>
      <c r="O69" s="324">
        <f t="shared" si="15"/>
        <v>254.45298575628087</v>
      </c>
      <c r="P69" s="324">
        <f t="shared" si="15"/>
        <v>245.03830676914359</v>
      </c>
      <c r="Q69" s="324">
        <f t="shared" si="15"/>
        <v>242.40479735048893</v>
      </c>
      <c r="R69" s="324">
        <f t="shared" si="15"/>
        <v>254.09199055431418</v>
      </c>
      <c r="S69" s="324">
        <f t="shared" si="15"/>
        <v>249.53256376627638</v>
      </c>
      <c r="T69" s="324">
        <f t="shared" si="15"/>
        <v>249.15069649026779</v>
      </c>
      <c r="U69" s="324">
        <f t="shared" si="15"/>
        <v>238.33551895150299</v>
      </c>
      <c r="V69" s="324">
        <f t="shared" si="15"/>
        <v>241.55493980226922</v>
      </c>
      <c r="W69" s="324">
        <f t="shared" si="15"/>
        <v>213.08249425425726</v>
      </c>
      <c r="DA69" s="95"/>
    </row>
    <row r="70" spans="1:105" ht="12" customHeight="1" x14ac:dyDescent="0.25">
      <c r="A70" s="55" t="s">
        <v>92</v>
      </c>
      <c r="B70" s="336">
        <f>IF(B$6=0,0,B$6/WWP!B$5*1000)</f>
        <v>2.4797169905296617</v>
      </c>
      <c r="C70" s="336">
        <f>IF(C$6=0,0,C$6/WWP!C$5*1000)</f>
        <v>2.335821688950249</v>
      </c>
      <c r="D70" s="336">
        <f>IF(D$6=0,0,D$6/WWP!D$5*1000)</f>
        <v>2.4939939580104244</v>
      </c>
      <c r="E70" s="336">
        <f>IF(E$6=0,0,E$6/WWP!E$5*1000)</f>
        <v>2.8744256921886882</v>
      </c>
      <c r="F70" s="336">
        <f>IF(F$6=0,0,F$6/WWP!F$5*1000)</f>
        <v>3.090109666262574</v>
      </c>
      <c r="G70" s="336">
        <f>IF(G$6=0,0,G$6/WWP!G$5*1000)</f>
        <v>2.7488281049645744</v>
      </c>
      <c r="H70" s="336">
        <f>IF(H$6=0,0,H$6/WWP!H$5*1000)</f>
        <v>2.6847039285879104</v>
      </c>
      <c r="I70" s="336">
        <f>IF(I$6=0,0,I$6/WWP!I$5*1000)</f>
        <v>1.6948577114815528</v>
      </c>
      <c r="J70" s="336">
        <f>IF(J$6=0,0,J$6/WWP!J$5*1000)</f>
        <v>1.9545694729404344</v>
      </c>
      <c r="K70" s="336">
        <f>IF(K$6=0,0,K$6/WWP!K$5*1000)</f>
        <v>2.3453482735335389</v>
      </c>
      <c r="L70" s="336">
        <f>IF(L$6=0,0,L$6/WWP!L$5*1000)</f>
        <v>2.1462478999675945</v>
      </c>
      <c r="M70" s="336">
        <f>IF(M$6=0,0,M$6/WWP!M$5*1000)</f>
        <v>2.329915384915739</v>
      </c>
      <c r="N70" s="336">
        <f>IF(N$6=0,0,N$6/WWP!N$5*1000)</f>
        <v>2.2986155844498168</v>
      </c>
      <c r="O70" s="336">
        <f>IF(O$6=0,0,O$6/WWP!O$5*1000)</f>
        <v>2.4577418695732116</v>
      </c>
      <c r="P70" s="336">
        <f>IF(P$6=0,0,P$6/WWP!P$5*1000)</f>
        <v>2.1485999452733862</v>
      </c>
      <c r="Q70" s="336">
        <f>IF(Q$6=0,0,Q$6/WWP!Q$5*1000)</f>
        <v>2.2430971785341502</v>
      </c>
      <c r="R70" s="336">
        <f>IF(R$6=0,0,R$6/WWP!R$5*1000)</f>
        <v>2.2517930519536162</v>
      </c>
      <c r="S70" s="336">
        <f>IF(S$6=0,0,S$6/WWP!S$5*1000)</f>
        <v>2.4431897248712526</v>
      </c>
      <c r="T70" s="336">
        <f>IF(T$6=0,0,T$6/WWP!T$5*1000)</f>
        <v>2.5478582971390669</v>
      </c>
      <c r="U70" s="336">
        <f>IF(U$6=0,0,U$6/WWP!U$5*1000)</f>
        <v>2.4357073808315124</v>
      </c>
      <c r="V70" s="336">
        <f>IF(V$6=0,0,V$6/WWP!V$5*1000)</f>
        <v>2.3952652112828794</v>
      </c>
      <c r="W70" s="336">
        <f>IF(W$6=0,0,W$6/WWP!W$5*1000)</f>
        <v>2.1291615919072315</v>
      </c>
      <c r="DA70" s="67"/>
    </row>
    <row r="71" spans="1:105" ht="12" customHeight="1" x14ac:dyDescent="0.25">
      <c r="A71" s="202" t="s">
        <v>93</v>
      </c>
      <c r="B71" s="337">
        <f>IF(B$7=0,0,B$7/WWP!B$5*1000)</f>
        <v>2.6953445549235457</v>
      </c>
      <c r="C71" s="337">
        <f>IF(C$7=0,0,C$7/WWP!C$5*1000)</f>
        <v>2.5389366184241826</v>
      </c>
      <c r="D71" s="337">
        <f>IF(D$7=0,0,D$7/WWP!D$5*1000)</f>
        <v>2.710862997837419</v>
      </c>
      <c r="E71" s="337">
        <f>IF(E$7=0,0,E$7/WWP!E$5*1000)</f>
        <v>3.124375752379009</v>
      </c>
      <c r="F71" s="337">
        <f>IF(F$7=0,0,F$7/WWP!F$5*1000)</f>
        <v>3.3588148546332324</v>
      </c>
      <c r="G71" s="337">
        <f>IF(G$7=0,0,G$7/WWP!G$5*1000)</f>
        <v>2.9878566358310596</v>
      </c>
      <c r="H71" s="337">
        <f>IF(H$7=0,0,H$7/WWP!H$5*1000)</f>
        <v>2.9181564441172942</v>
      </c>
      <c r="I71" s="337">
        <f>IF(I$7=0,0,I$7/WWP!I$5*1000)</f>
        <v>1.8422366429147319</v>
      </c>
      <c r="J71" s="337">
        <f>IF(J$7=0,0,J$7/WWP!J$5*1000)</f>
        <v>2.1245320358048199</v>
      </c>
      <c r="K71" s="337">
        <f>IF(K$7=0,0,K$7/WWP!K$5*1000)</f>
        <v>2.5492916016668903</v>
      </c>
      <c r="L71" s="337">
        <f>IF(L$7=0,0,L$7/WWP!L$5*1000)</f>
        <v>2.3328781521386892</v>
      </c>
      <c r="M71" s="337">
        <f>IF(M$7=0,0,M$7/WWP!M$5*1000)</f>
        <v>2.5325167227344987</v>
      </c>
      <c r="N71" s="337">
        <f>IF(N$7=0,0,N$7/WWP!N$5*1000)</f>
        <v>2.4984952004889327</v>
      </c>
      <c r="O71" s="337">
        <f>IF(O$7=0,0,O$7/WWP!O$5*1000)</f>
        <v>2.6714585538839257</v>
      </c>
      <c r="P71" s="337">
        <f>IF(P$7=0,0,P$7/WWP!P$5*1000)</f>
        <v>2.3354347231232451</v>
      </c>
      <c r="Q71" s="337">
        <f>IF(Q$7=0,0,Q$7/WWP!Q$5*1000)</f>
        <v>2.4381491071023373</v>
      </c>
      <c r="R71" s="337">
        <f>IF(R$7=0,0,R$7/WWP!R$5*1000)</f>
        <v>2.447601143427844</v>
      </c>
      <c r="S71" s="337">
        <f>IF(S$7=0,0,S$7/WWP!S$5*1000)</f>
        <v>2.6556410052948403</v>
      </c>
      <c r="T71" s="337">
        <f>IF(T$7=0,0,T$7/WWP!T$5*1000)</f>
        <v>2.7694111925424636</v>
      </c>
      <c r="U71" s="337">
        <f>IF(U$7=0,0,U$7/WWP!U$5*1000)</f>
        <v>2.6475080226429477</v>
      </c>
      <c r="V71" s="337">
        <f>IF(V$7=0,0,V$7/WWP!V$5*1000)</f>
        <v>2.6035491426987827</v>
      </c>
      <c r="W71" s="337">
        <f>IF(W$7=0,0,W$7/WWP!W$5*1000)</f>
        <v>2.3143060781600342</v>
      </c>
      <c r="DA71" s="174"/>
    </row>
    <row r="72" spans="1:105" ht="12" customHeight="1" x14ac:dyDescent="0.25">
      <c r="A72" s="202" t="s">
        <v>94</v>
      </c>
      <c r="B72" s="337">
        <f>IF(B$8=0,0,B$8/WWP!B$5*1000)</f>
        <v>6.6844544962103942</v>
      </c>
      <c r="C72" s="337">
        <f>IF(C$8=0,0,C$8/WWP!C$5*1000)</f>
        <v>6.2965628136919731</v>
      </c>
      <c r="D72" s="337">
        <f>IF(D$8=0,0,D$8/WWP!D$5*1000)</f>
        <v>6.7229402346367975</v>
      </c>
      <c r="E72" s="337">
        <f>IF(E$8=0,0,E$8/WWP!E$5*1000)</f>
        <v>7.7484518658999413</v>
      </c>
      <c r="F72" s="337">
        <f>IF(F$8=0,0,F$8/WWP!F$5*1000)</f>
        <v>8.3298608394904132</v>
      </c>
      <c r="G72" s="337">
        <f>IF(G$8=0,0,G$8/WWP!G$5*1000)</f>
        <v>7.4098844568610271</v>
      </c>
      <c r="H72" s="337">
        <f>IF(H$8=0,0,H$8/WWP!H$5*1000)</f>
        <v>7.2370279814108898</v>
      </c>
      <c r="I72" s="337">
        <f>IF(I$8=0,0,I$8/WWP!I$5*1000)</f>
        <v>4.5687468744285367</v>
      </c>
      <c r="J72" s="337">
        <f>IF(J$8=0,0,J$8/WWP!J$5*1000)</f>
        <v>5.2688394487959549</v>
      </c>
      <c r="K72" s="337">
        <f>IF(K$8=0,0,K$8/WWP!K$5*1000)</f>
        <v>6.322243172133887</v>
      </c>
      <c r="L72" s="337">
        <f>IF(L$8=0,0,L$8/WWP!L$5*1000)</f>
        <v>5.7855378173039496</v>
      </c>
      <c r="M72" s="337">
        <f>IF(M$8=0,0,M$8/WWP!M$5*1000)</f>
        <v>6.2806414723815545</v>
      </c>
      <c r="N72" s="337">
        <f>IF(N$8=0,0,N$8/WWP!N$5*1000)</f>
        <v>6.1962680972125499</v>
      </c>
      <c r="O72" s="337">
        <f>IF(O$8=0,0,O$8/WWP!O$5*1000)</f>
        <v>6.6252172136321343</v>
      </c>
      <c r="P72" s="337">
        <f>IF(P$8=0,0,P$8/WWP!P$5*1000)</f>
        <v>5.7918781133456472</v>
      </c>
      <c r="Q72" s="337">
        <f>IF(Q$8=0,0,Q$8/WWP!Q$5*1000)</f>
        <v>6.0466097856137964</v>
      </c>
      <c r="R72" s="337">
        <f>IF(R$8=0,0,R$8/WWP!R$5*1000)</f>
        <v>6.0700508357010516</v>
      </c>
      <c r="S72" s="337">
        <f>IF(S$8=0,0,S$8/WWP!S$5*1000)</f>
        <v>6.5859896931312036</v>
      </c>
      <c r="T72" s="337">
        <f>IF(T$8=0,0,T$8/WWP!T$5*1000)</f>
        <v>6.8681397575053129</v>
      </c>
      <c r="U72" s="337">
        <f>IF(U$8=0,0,U$8/WWP!U$5*1000)</f>
        <v>6.5658198961545082</v>
      </c>
      <c r="V72" s="337">
        <f>IF(V$8=0,0,V$8/WWP!V$5*1000)</f>
        <v>6.4568018738929824</v>
      </c>
      <c r="W72" s="337">
        <f>IF(W$8=0,0,W$8/WWP!W$5*1000)</f>
        <v>5.7394790738368879</v>
      </c>
      <c r="DA72" s="174"/>
    </row>
    <row r="73" spans="1:105" ht="12" customHeight="1" x14ac:dyDescent="0.25">
      <c r="A73" s="202" t="s">
        <v>95</v>
      </c>
      <c r="B73" s="337">
        <f>IF(B$9=0,0,B$9/WWP!B$5*1000)</f>
        <v>20.484618617418949</v>
      </c>
      <c r="C73" s="337">
        <f>IF(C$9=0,0,C$9/WWP!C$5*1000)</f>
        <v>19.295918300023793</v>
      </c>
      <c r="D73" s="337">
        <f>IF(D$9=0,0,D$9/WWP!D$5*1000)</f>
        <v>20.602558783564387</v>
      </c>
      <c r="E73" s="337">
        <f>IF(E$9=0,0,E$9/WWP!E$5*1000)</f>
        <v>23.745255718080468</v>
      </c>
      <c r="F73" s="337">
        <f>IF(F$9=0,0,F$9/WWP!F$5*1000)</f>
        <v>25.526992895212565</v>
      </c>
      <c r="G73" s="337">
        <f>IF(G$9=0,0,G$9/WWP!G$5*1000)</f>
        <v>22.707710432316055</v>
      </c>
      <c r="H73" s="337">
        <f>IF(H$9=0,0,H$9/WWP!H$5*1000)</f>
        <v>22.177988975291431</v>
      </c>
      <c r="I73" s="337">
        <f>IF(I$9=0,0,I$9/WWP!I$5*1000)</f>
        <v>14.000998486151966</v>
      </c>
      <c r="J73" s="337">
        <f>IF(J$9=0,0,J$9/WWP!J$5*1000)</f>
        <v>16.146443472116633</v>
      </c>
      <c r="K73" s="337">
        <f>IF(K$9=0,0,K$9/WWP!K$5*1000)</f>
        <v>19.374616172668368</v>
      </c>
      <c r="L73" s="337">
        <f>IF(L$9=0,0,L$9/WWP!L$5*1000)</f>
        <v>17.729873956254046</v>
      </c>
      <c r="M73" s="337">
        <f>IF(M$9=0,0,M$9/WWP!M$5*1000)</f>
        <v>19.24712709278219</v>
      </c>
      <c r="N73" s="337">
        <f>IF(N$9=0,0,N$9/WWP!N$5*1000)</f>
        <v>18.988563523715889</v>
      </c>
      <c r="O73" s="337">
        <f>IF(O$9=0,0,O$9/WWP!O$5*1000)</f>
        <v>20.303085009517833</v>
      </c>
      <c r="P73" s="337">
        <f>IF(P$9=0,0,P$9/WWP!P$5*1000)</f>
        <v>17.74930389573667</v>
      </c>
      <c r="Q73" s="337">
        <f>IF(Q$9=0,0,Q$9/WWP!Q$5*1000)</f>
        <v>18.529933213977756</v>
      </c>
      <c r="R73" s="337">
        <f>IF(R$9=0,0,R$9/WWP!R$5*1000)</f>
        <v>18.601768690051607</v>
      </c>
      <c r="S73" s="337">
        <f>IF(S$9=0,0,S$9/WWP!S$5*1000)</f>
        <v>20.182871640240784</v>
      </c>
      <c r="T73" s="337">
        <f>IF(T$9=0,0,T$9/WWP!T$5*1000)</f>
        <v>21.047525063322727</v>
      </c>
      <c r="U73" s="337">
        <f>IF(U$9=0,0,U$9/WWP!U$5*1000)</f>
        <v>20.121060972086401</v>
      </c>
      <c r="V73" s="337">
        <f>IF(V$9=0,0,V$9/WWP!V$5*1000)</f>
        <v>19.786973484510742</v>
      </c>
      <c r="W73" s="337">
        <f>IF(W$9=0,0,W$9/WWP!W$5*1000)</f>
        <v>17.58872619401626</v>
      </c>
      <c r="DA73" s="174"/>
    </row>
    <row r="74" spans="1:105" ht="12" customHeight="1" x14ac:dyDescent="0.25">
      <c r="A74" s="56" t="s">
        <v>96</v>
      </c>
      <c r="B74" s="338">
        <f>IF(B$10=0,0,B$10/WWP!B$5*1000)</f>
        <v>4.2257232448630777</v>
      </c>
      <c r="C74" s="338">
        <f>IF(C$10=0,0,C$10/WWP!C$5*1000)</f>
        <v>3.9665776735496778</v>
      </c>
      <c r="D74" s="338">
        <f>IF(D$10=0,0,D$10/WWP!D$5*1000)</f>
        <v>4.2432565847218022</v>
      </c>
      <c r="E74" s="338">
        <f>IF(E$10=0,0,E$10/WWP!E$5*1000)</f>
        <v>4.9230615283057553</v>
      </c>
      <c r="F74" s="338">
        <f>IF(F$10=0,0,F$10/WWP!F$5*1000)</f>
        <v>5.3256730984759733</v>
      </c>
      <c r="G74" s="338">
        <f>IF(G$10=0,0,G$10/WWP!G$5*1000)</f>
        <v>4.7813950965903524</v>
      </c>
      <c r="H74" s="338">
        <f>IF(H$10=0,0,H$10/WWP!H$5*1000)</f>
        <v>4.6977603747452079</v>
      </c>
      <c r="I74" s="338">
        <f>IF(I$10=0,0,I$10/WWP!I$5*1000)</f>
        <v>3.0314581608821598</v>
      </c>
      <c r="J74" s="338">
        <f>IF(J$10=0,0,J$10/WWP!J$5*1000)</f>
        <v>3.4946155218951103</v>
      </c>
      <c r="K74" s="338">
        <f>IF(K$10=0,0,K$10/WWP!K$5*1000)</f>
        <v>4.1715947700663252</v>
      </c>
      <c r="L74" s="338">
        <f>IF(L$10=0,0,L$10/WWP!L$5*1000)</f>
        <v>3.8314820519302639</v>
      </c>
      <c r="M74" s="338">
        <f>IF(M$10=0,0,M$10/WWP!M$5*1000)</f>
        <v>4.1748842496501712</v>
      </c>
      <c r="N74" s="338">
        <f>IF(N$10=0,0,N$10/WWP!N$5*1000)</f>
        <v>4.1116311111060844</v>
      </c>
      <c r="O74" s="338">
        <f>IF(O$10=0,0,O$10/WWP!O$5*1000)</f>
        <v>4.3783205259162186</v>
      </c>
      <c r="P74" s="338">
        <f>IF(P$10=0,0,P$10/WWP!P$5*1000)</f>
        <v>3.8548883959816096</v>
      </c>
      <c r="Q74" s="338">
        <f>IF(Q$10=0,0,Q$10/WWP!Q$5*1000)</f>
        <v>4.0219717377642139</v>
      </c>
      <c r="R74" s="338">
        <f>IF(R$10=0,0,R$10/WWP!R$5*1000)</f>
        <v>4.0437554904875643</v>
      </c>
      <c r="S74" s="338">
        <f>IF(S$10=0,0,S$10/WWP!S$5*1000)</f>
        <v>4.3916379351309951</v>
      </c>
      <c r="T74" s="338">
        <f>IF(T$10=0,0,T$10/WWP!T$5*1000)</f>
        <v>4.5675251356298237</v>
      </c>
      <c r="U74" s="338">
        <f>IF(U$10=0,0,U$10/WWP!U$5*1000)</f>
        <v>4.3612394018291427</v>
      </c>
      <c r="V74" s="338">
        <f>IF(V$10=0,0,V$10/WWP!V$5*1000)</f>
        <v>4.3242754817794049</v>
      </c>
      <c r="W74" s="338">
        <f>IF(W$10=0,0,W$10/WWP!W$5*1000)</f>
        <v>3.8369727430812266</v>
      </c>
      <c r="DA74" s="68"/>
    </row>
    <row r="75" spans="1:105" ht="12" customHeight="1" x14ac:dyDescent="0.25">
      <c r="A75" s="203" t="s">
        <v>2900</v>
      </c>
      <c r="B75" s="351">
        <f>IF(B$16=0,0,B$16/WWP!B$5*1000)</f>
        <v>81.844222799542067</v>
      </c>
      <c r="C75" s="351">
        <f>IF(C$16=0,0,C$16/WWP!C$5*1000)</f>
        <v>79.441380283822468</v>
      </c>
      <c r="D75" s="351">
        <f>IF(D$16=0,0,D$16/WWP!D$5*1000)</f>
        <v>83.227938259230427</v>
      </c>
      <c r="E75" s="351">
        <f>IF(E$16=0,0,E$16/WWP!E$5*1000)</f>
        <v>89.005569233667387</v>
      </c>
      <c r="F75" s="351">
        <f>IF(F$16=0,0,F$16/WWP!F$5*1000)</f>
        <v>98.662417054839821</v>
      </c>
      <c r="G75" s="351">
        <f>IF(G$16=0,0,G$16/WWP!G$5*1000)</f>
        <v>101.26276967321436</v>
      </c>
      <c r="H75" s="351">
        <f>IF(H$16=0,0,H$16/WWP!H$5*1000)</f>
        <v>90.214085423027981</v>
      </c>
      <c r="I75" s="351">
        <f>IF(I$16=0,0,I$16/WWP!I$5*1000)</f>
        <v>117.17587835568266</v>
      </c>
      <c r="J75" s="351">
        <f>IF(J$16=0,0,J$16/WWP!J$5*1000)</f>
        <v>125.62555019588578</v>
      </c>
      <c r="K75" s="351">
        <f>IF(K$16=0,0,K$16/WWP!K$5*1000)</f>
        <v>137.36644231839998</v>
      </c>
      <c r="L75" s="351">
        <f>IF(L$16=0,0,L$16/WWP!L$5*1000)</f>
        <v>146.20256783710258</v>
      </c>
      <c r="M75" s="351">
        <f>IF(M$16=0,0,M$16/WWP!M$5*1000)</f>
        <v>148.09545579961983</v>
      </c>
      <c r="N75" s="351">
        <f>IF(N$16=0,0,N$16/WWP!N$5*1000)</f>
        <v>166.47982772325631</v>
      </c>
      <c r="O75" s="351">
        <f>IF(O$16=0,0,O$16/WWP!O$5*1000)</f>
        <v>172.78673674618085</v>
      </c>
      <c r="P75" s="351">
        <f>IF(P$16=0,0,P$16/WWP!P$5*1000)</f>
        <v>171.26719483237022</v>
      </c>
      <c r="Q75" s="351">
        <f>IF(Q$16=0,0,Q$16/WWP!Q$5*1000)</f>
        <v>167.43522482213137</v>
      </c>
      <c r="R75" s="351">
        <f>IF(R$16=0,0,R$16/WWP!R$5*1000)</f>
        <v>178.74729230881081</v>
      </c>
      <c r="S75" s="351">
        <f>IF(S$16=0,0,S$16/WWP!S$5*1000)</f>
        <v>171.53611270962767</v>
      </c>
      <c r="T75" s="351">
        <f>IF(T$16=0,0,T$16/WWP!T$5*1000)</f>
        <v>167.04590241495572</v>
      </c>
      <c r="U75" s="351">
        <f>IF(U$16=0,0,U$16/WWP!U$5*1000)</f>
        <v>161.07751949973553</v>
      </c>
      <c r="V75" s="351">
        <f>IF(V$16=0,0,V$16/WWP!V$5*1000)</f>
        <v>166.32548607354576</v>
      </c>
      <c r="W75" s="351">
        <f>IF(W$16=0,0,W$16/WWP!W$5*1000)</f>
        <v>145.66412714614361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12.614212517042198</v>
      </c>
      <c r="C76" s="351">
        <f>IF(C$27=0,0,C$27/WWP!C$5*1000)</f>
        <v>11.88222337422518</v>
      </c>
      <c r="D76" s="351">
        <f>IF(D$27=0,0,D$27/WWP!D$5*1000)</f>
        <v>12.686838829879123</v>
      </c>
      <c r="E76" s="351">
        <f>IF(E$27=0,0,E$27/WWP!E$5*1000)</f>
        <v>14.622078521133766</v>
      </c>
      <c r="F76" s="351">
        <f>IF(F$27=0,0,F$27/WWP!F$5*1000)</f>
        <v>15.719253519683528</v>
      </c>
      <c r="G76" s="351">
        <f>IF(G$27=0,0,G$27/WWP!G$5*1000)</f>
        <v>13.983169055689363</v>
      </c>
      <c r="H76" s="351">
        <f>IF(H$27=0,0,H$27/WWP!H$5*1000)</f>
        <v>13.656972158468941</v>
      </c>
      <c r="I76" s="351">
        <f>IF(I$27=0,0,I$27/WWP!I$5*1000)</f>
        <v>8.6216674888409468</v>
      </c>
      <c r="J76" s="351">
        <f>IF(J$27=0,0,J$27/WWP!J$5*1000)</f>
        <v>9.9428099275665591</v>
      </c>
      <c r="K76" s="351">
        <f>IF(K$27=0,0,K$27/WWP!K$5*1000)</f>
        <v>11.93068469580105</v>
      </c>
      <c r="L76" s="351">
        <f>IF(L$27=0,0,L$27/WWP!L$5*1000)</f>
        <v>10.917869752009072</v>
      </c>
      <c r="M76" s="351">
        <f>IF(M$27=0,0,M$27/WWP!M$5*1000)</f>
        <v>11.852178262397457</v>
      </c>
      <c r="N76" s="351">
        <f>IF(N$27=0,0,N$27/WWP!N$5*1000)</f>
        <v>11.69295753828821</v>
      </c>
      <c r="O76" s="351">
        <f>IF(O$27=0,0,O$27/WWP!O$5*1000)</f>
        <v>12.502426032176773</v>
      </c>
      <c r="P76" s="351">
        <f>IF(P$27=0,0,P$27/WWP!P$5*1000)</f>
        <v>10.929834504216794</v>
      </c>
      <c r="Q76" s="351">
        <f>IF(Q$27=0,0,Q$27/WWP!Q$5*1000)</f>
        <v>11.41053782123894</v>
      </c>
      <c r="R76" s="351">
        <f>IF(R$27=0,0,R$27/WWP!R$5*1000)</f>
        <v>11.454773351242313</v>
      </c>
      <c r="S76" s="351">
        <f>IF(S$27=0,0,S$27/WWP!S$5*1000)</f>
        <v>12.428399904779855</v>
      </c>
      <c r="T76" s="351">
        <f>IF(T$27=0,0,T$27/WWP!T$5*1000)</f>
        <v>12.960844381098735</v>
      </c>
      <c r="U76" s="351">
        <f>IF(U$27=0,0,U$27/WWP!U$5*1000)</f>
        <v>12.390337545969004</v>
      </c>
      <c r="V76" s="351">
        <f>IF(V$27=0,0,V$27/WWP!V$5*1000)</f>
        <v>12.184609987830306</v>
      </c>
      <c r="W76" s="351">
        <f>IF(W$27=0,0,W$27/WWP!W$5*1000)</f>
        <v>10.830952445788965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14.714561868246673</v>
      </c>
      <c r="C77" s="351">
        <f>IF(C$28=0,0,C$28/WWP!C$5*1000)</f>
        <v>14.209145150791562</v>
      </c>
      <c r="D77" s="351">
        <f>IF(D$28=0,0,D$28/WWP!D$5*1000)</f>
        <v>14.676517716563477</v>
      </c>
      <c r="E77" s="351">
        <f>IF(E$28=0,0,E$28/WWP!E$5*1000)</f>
        <v>15.658546184532558</v>
      </c>
      <c r="F77" s="351">
        <f>IF(F$28=0,0,F$28/WWP!F$5*1000)</f>
        <v>17.213670009239067</v>
      </c>
      <c r="G77" s="351">
        <f>IF(G$28=0,0,G$28/WWP!G$5*1000)</f>
        <v>17.111579121159899</v>
      </c>
      <c r="H77" s="351">
        <f>IF(H$28=0,0,H$28/WWP!H$5*1000)</f>
        <v>15.437457920031498</v>
      </c>
      <c r="I77" s="351">
        <f>IF(I$28=0,0,I$28/WWP!I$5*1000)</f>
        <v>17.05189447187513</v>
      </c>
      <c r="J77" s="351">
        <f>IF(J$28=0,0,J$28/WWP!J$5*1000)</f>
        <v>18.992264045884468</v>
      </c>
      <c r="K77" s="351">
        <f>IF(K$28=0,0,K$28/WWP!K$5*1000)</f>
        <v>20.934697575466473</v>
      </c>
      <c r="L77" s="351">
        <f>IF(L$28=0,0,L$28/WWP!L$5*1000)</f>
        <v>21.055979201613667</v>
      </c>
      <c r="M77" s="351">
        <f>IF(M$28=0,0,M$28/WWP!M$5*1000)</f>
        <v>21.066386440608142</v>
      </c>
      <c r="N77" s="351">
        <f>IF(N$28=0,0,N$28/WWP!N$5*1000)</f>
        <v>22.208785823194646</v>
      </c>
      <c r="O77" s="351">
        <f>IF(O$28=0,0,O$28/WWP!O$5*1000)</f>
        <v>22.839328822343163</v>
      </c>
      <c r="P77" s="351">
        <f>IF(P$28=0,0,P$28/WWP!P$5*1000)</f>
        <v>22.316327187983021</v>
      </c>
      <c r="Q77" s="351">
        <f>IF(Q$28=0,0,Q$28/WWP!Q$5*1000)</f>
        <v>21.254220949276352</v>
      </c>
      <c r="R77" s="351">
        <f>IF(R$28=0,0,R$28/WWP!R$5*1000)</f>
        <v>21.414915290126867</v>
      </c>
      <c r="S77" s="351">
        <f>IF(S$28=0,0,S$28/WWP!S$5*1000)</f>
        <v>19.478600408000375</v>
      </c>
      <c r="T77" s="351">
        <f>IF(T$28=0,0,T$28/WWP!T$5*1000)</f>
        <v>21.092237777758744</v>
      </c>
      <c r="U77" s="351">
        <f>IF(U$28=0,0,U$28/WWP!U$5*1000)</f>
        <v>18.936310535638835</v>
      </c>
      <c r="V77" s="351">
        <f>IF(V$28=0,0,V$28/WWP!V$5*1000)</f>
        <v>17.840681040114568</v>
      </c>
      <c r="W77" s="351">
        <f>IF(W$28=0,0,W$28/WWP!W$5*1000)</f>
        <v>16.412133602405849</v>
      </c>
      <c r="DA77" s="175"/>
    </row>
    <row r="78" spans="1:105" ht="12" customHeight="1" x14ac:dyDescent="0.25">
      <c r="A78" s="41" t="s">
        <v>2938</v>
      </c>
      <c r="B78" s="339">
        <f>IF(B$48=0,0,B$48/WWP!B$5*1000)</f>
        <v>9.9770874045050064</v>
      </c>
      <c r="C78" s="339">
        <f>IF(C$48=0,0,C$48/WWP!C$5*1000)</f>
        <v>9.3981277867589608</v>
      </c>
      <c r="D78" s="339">
        <f>IF(D$48=0,0,D$48/WWP!D$5*1000)</f>
        <v>10.034530472794994</v>
      </c>
      <c r="E78" s="339">
        <f>IF(E$48=0,0,E$48/WWP!E$5*1000)</f>
        <v>11.565189285006152</v>
      </c>
      <c r="F78" s="339">
        <f>IF(F$48=0,0,F$48/WWP!F$5*1000)</f>
        <v>12.43298906591038</v>
      </c>
      <c r="G78" s="339">
        <f>IF(G$48=0,0,G$48/WWP!G$5*1000)</f>
        <v>11.059850123192254</v>
      </c>
      <c r="H78" s="339">
        <f>IF(H$48=0,0,H$48/WWP!H$5*1000)</f>
        <v>10.801847893544581</v>
      </c>
      <c r="I78" s="339">
        <f>IF(I$48=0,0,I$48/WWP!I$5*1000)</f>
        <v>6.8192231574131785</v>
      </c>
      <c r="J78" s="339">
        <f>IF(J$48=0,0,J$48/WWP!J$5*1000)</f>
        <v>7.8641677837351258</v>
      </c>
      <c r="K78" s="339">
        <f>IF(K$48=0,0,K$48/WWP!K$5*1000)</f>
        <v>9.4364577927301667</v>
      </c>
      <c r="L78" s="339">
        <f>IF(L$48=0,0,L$48/WWP!L$5*1000)</f>
        <v>8.635381767956579</v>
      </c>
      <c r="M78" s="339">
        <f>IF(M$48=0,0,M$48/WWP!M$5*1000)</f>
        <v>9.3743639008740285</v>
      </c>
      <c r="N78" s="339">
        <f>IF(N$48=0,0,N$48/WWP!N$5*1000)</f>
        <v>9.2484298341298388</v>
      </c>
      <c r="O78" s="339">
        <f>IF(O$48=0,0,O$48/WWP!O$5*1000)</f>
        <v>9.8886709830567447</v>
      </c>
      <c r="P78" s="339">
        <f>IF(P$48=0,0,P$48/WWP!P$5*1000)</f>
        <v>8.6448451711130154</v>
      </c>
      <c r="Q78" s="339">
        <f>IF(Q$48=0,0,Q$48/WWP!Q$5*1000)</f>
        <v>9.0250527348500178</v>
      </c>
      <c r="R78" s="339">
        <f>IF(R$48=0,0,R$48/WWP!R$5*1000)</f>
        <v>9.0600403925125139</v>
      </c>
      <c r="S78" s="339">
        <f>IF(S$48=0,0,S$48/WWP!S$5*1000)</f>
        <v>9.8301207451993893</v>
      </c>
      <c r="T78" s="339">
        <f>IF(T$48=0,0,T$48/WWP!T$5*1000)</f>
        <v>10.251252470315194</v>
      </c>
      <c r="U78" s="339">
        <f>IF(U$48=0,0,U$48/WWP!U$5*1000)</f>
        <v>9.8000156966151408</v>
      </c>
      <c r="V78" s="339">
        <f>IF(V$48=0,0,V$48/WWP!V$5*1000)</f>
        <v>9.6372975066138178</v>
      </c>
      <c r="W78" s="339">
        <f>IF(W$48=0,0,W$48/WWP!W$5*1000)</f>
        <v>8.5666353789171907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142.78596622653339</v>
      </c>
      <c r="C5" s="225">
        <v>150.18511498593051</v>
      </c>
      <c r="D5" s="225">
        <v>148.51548573989501</v>
      </c>
      <c r="E5" s="225">
        <v>148.22760039331081</v>
      </c>
      <c r="F5" s="225">
        <v>152.46964817784101</v>
      </c>
      <c r="G5" s="225">
        <v>161.9286297735309</v>
      </c>
      <c r="H5" s="225">
        <v>160.00760388852609</v>
      </c>
      <c r="I5" s="225">
        <v>291.57686789008102</v>
      </c>
      <c r="J5" s="225">
        <v>239.67554278546999</v>
      </c>
      <c r="K5" s="225">
        <v>216.99193074010279</v>
      </c>
      <c r="L5" s="225">
        <v>242.01795813601959</v>
      </c>
      <c r="M5" s="225">
        <v>251.8718230544296</v>
      </c>
      <c r="N5" s="225">
        <v>242.93496221673459</v>
      </c>
      <c r="O5" s="225">
        <v>234.92272999666491</v>
      </c>
      <c r="P5" s="225">
        <v>218.80526905468631</v>
      </c>
      <c r="Q5" s="225">
        <v>209.2903779776052</v>
      </c>
      <c r="R5" s="225">
        <v>220.7551918983936</v>
      </c>
      <c r="S5" s="225">
        <v>251.14958184810709</v>
      </c>
      <c r="T5" s="225">
        <v>247.72013532968799</v>
      </c>
      <c r="U5" s="225">
        <v>234.28849516056411</v>
      </c>
      <c r="V5" s="225">
        <v>234.62515795891451</v>
      </c>
      <c r="W5" s="225">
        <v>250.87427132318041</v>
      </c>
      <c r="DA5" s="89" t="s">
        <v>2940</v>
      </c>
    </row>
    <row r="6" spans="1:105" ht="12" customHeight="1" x14ac:dyDescent="0.25">
      <c r="A6" s="55" t="s">
        <v>92</v>
      </c>
      <c r="B6" s="261">
        <v>2.4387013998503311</v>
      </c>
      <c r="C6" s="261">
        <v>2.5231407668225279</v>
      </c>
      <c r="D6" s="261">
        <v>2.5256006613983568</v>
      </c>
      <c r="E6" s="261">
        <v>2.627627244787357</v>
      </c>
      <c r="F6" s="261">
        <v>2.6614633760880442</v>
      </c>
      <c r="G6" s="261">
        <v>2.6169197546732321</v>
      </c>
      <c r="H6" s="261">
        <v>2.7243637712382691</v>
      </c>
      <c r="I6" s="261">
        <v>2.9573176609851268</v>
      </c>
      <c r="J6" s="261">
        <v>2.5462693516518629</v>
      </c>
      <c r="K6" s="261">
        <v>2.471182510338823</v>
      </c>
      <c r="L6" s="261">
        <v>2.4847363869933492</v>
      </c>
      <c r="M6" s="261">
        <v>2.7199708353762979</v>
      </c>
      <c r="N6" s="261">
        <v>2.3894691898603608</v>
      </c>
      <c r="O6" s="261">
        <v>2.383685499577159</v>
      </c>
      <c r="P6" s="261">
        <v>2.035632451188409</v>
      </c>
      <c r="Q6" s="261">
        <v>2.0548677612530959</v>
      </c>
      <c r="R6" s="261">
        <v>2.0824730046403088</v>
      </c>
      <c r="S6" s="261">
        <v>2.5922691718402149</v>
      </c>
      <c r="T6" s="261">
        <v>2.6631087445903461</v>
      </c>
      <c r="U6" s="261">
        <v>2.5100865093065479</v>
      </c>
      <c r="V6" s="261">
        <v>2.4387475551178168</v>
      </c>
      <c r="W6" s="261">
        <v>2.6395732213773329</v>
      </c>
      <c r="DA6" s="67" t="s">
        <v>2941</v>
      </c>
    </row>
    <row r="7" spans="1:105" ht="12" customHeight="1" x14ac:dyDescent="0.25">
      <c r="A7" s="202" t="s">
        <v>93</v>
      </c>
      <c r="B7" s="226">
        <v>0.68769433092125654</v>
      </c>
      <c r="C7" s="226">
        <v>0.71150555847741548</v>
      </c>
      <c r="D7" s="226">
        <v>0.71219922911481548</v>
      </c>
      <c r="E7" s="226">
        <v>0.74096991133289514</v>
      </c>
      <c r="F7" s="226">
        <v>0.75051143030574607</v>
      </c>
      <c r="G7" s="226">
        <v>0.7379504845796524</v>
      </c>
      <c r="H7" s="226">
        <v>0.76824883971559499</v>
      </c>
      <c r="I7" s="226">
        <v>0.83393997736565795</v>
      </c>
      <c r="J7" s="226">
        <v>0.71802763480473542</v>
      </c>
      <c r="K7" s="226">
        <v>0.69685374483980145</v>
      </c>
      <c r="L7" s="226">
        <v>0.70067582987977173</v>
      </c>
      <c r="M7" s="226">
        <v>0.76701006686354989</v>
      </c>
      <c r="N7" s="226">
        <v>0.67381124063767217</v>
      </c>
      <c r="O7" s="226">
        <v>0.6721802861387709</v>
      </c>
      <c r="P7" s="226">
        <v>0.57403210438454078</v>
      </c>
      <c r="Q7" s="226">
        <v>0.57945630830135075</v>
      </c>
      <c r="R7" s="226">
        <v>0.58724076661275093</v>
      </c>
      <c r="S7" s="226">
        <v>0.73099921696271031</v>
      </c>
      <c r="T7" s="226">
        <v>0.7509754110913307</v>
      </c>
      <c r="U7" s="226">
        <v>0.70782436204693977</v>
      </c>
      <c r="V7" s="226">
        <v>0.6877073463383121</v>
      </c>
      <c r="W7" s="226">
        <v>0.74433858138768305</v>
      </c>
      <c r="DA7" s="174" t="s">
        <v>2942</v>
      </c>
    </row>
    <row r="8" spans="1:105" ht="12" customHeight="1" x14ac:dyDescent="0.25">
      <c r="A8" s="202" t="s">
        <v>94</v>
      </c>
      <c r="B8" s="226">
        <v>9.3292572795028157</v>
      </c>
      <c r="C8" s="226">
        <v>9.6522802535538119</v>
      </c>
      <c r="D8" s="226">
        <v>9.6616905853721224</v>
      </c>
      <c r="E8" s="226">
        <v>10.051993492420539</v>
      </c>
      <c r="F8" s="226">
        <v>10.1814336831165</v>
      </c>
      <c r="G8" s="226">
        <v>10.01103196670914</v>
      </c>
      <c r="H8" s="226">
        <v>10.422059275644919</v>
      </c>
      <c r="I8" s="226">
        <v>11.31322486559486</v>
      </c>
      <c r="J8" s="226">
        <v>9.7407587029436904</v>
      </c>
      <c r="K8" s="226">
        <v>9.4535138352622514</v>
      </c>
      <c r="L8" s="226">
        <v>9.5053642186066281</v>
      </c>
      <c r="M8" s="226">
        <v>10.405254090364251</v>
      </c>
      <c r="N8" s="226">
        <v>9.1409193577453127</v>
      </c>
      <c r="O8" s="226">
        <v>9.1187938385323974</v>
      </c>
      <c r="P8" s="226">
        <v>7.7873161777030804</v>
      </c>
      <c r="Q8" s="226">
        <v>7.8609008963797864</v>
      </c>
      <c r="R8" s="226">
        <v>7.9665048123977193</v>
      </c>
      <c r="S8" s="226">
        <v>9.9167311107892484</v>
      </c>
      <c r="T8" s="226">
        <v>10.1877280437457</v>
      </c>
      <c r="U8" s="226">
        <v>9.6023411642635317</v>
      </c>
      <c r="V8" s="226">
        <v>9.3294338465746254</v>
      </c>
      <c r="W8" s="226">
        <v>10.09769285072232</v>
      </c>
      <c r="DA8" s="174" t="s">
        <v>2943</v>
      </c>
    </row>
    <row r="9" spans="1:105" ht="12" customHeight="1" x14ac:dyDescent="0.25">
      <c r="A9" s="202" t="s">
        <v>95</v>
      </c>
      <c r="B9" s="226">
        <v>21.283131096823389</v>
      </c>
      <c r="C9" s="226">
        <v>22.020053672548471</v>
      </c>
      <c r="D9" s="226">
        <v>22.041521761567061</v>
      </c>
      <c r="E9" s="226">
        <v>22.931932186460539</v>
      </c>
      <c r="F9" s="226">
        <v>23.227228206845009</v>
      </c>
      <c r="G9" s="226">
        <v>22.838485356179959</v>
      </c>
      <c r="H9" s="226">
        <v>23.776175017679009</v>
      </c>
      <c r="I9" s="226">
        <v>25.80921939748772</v>
      </c>
      <c r="J9" s="226">
        <v>22.221902370809339</v>
      </c>
      <c r="K9" s="226">
        <v>21.566601526101621</v>
      </c>
      <c r="L9" s="226">
        <v>21.684889453326392</v>
      </c>
      <c r="M9" s="226">
        <v>23.737836814463151</v>
      </c>
      <c r="N9" s="226">
        <v>20.853469810916419</v>
      </c>
      <c r="O9" s="226">
        <v>20.802994160831339</v>
      </c>
      <c r="P9" s="226">
        <v>17.765451861490629</v>
      </c>
      <c r="Q9" s="226">
        <v>17.933323018582641</v>
      </c>
      <c r="R9" s="226">
        <v>18.17424058807509</v>
      </c>
      <c r="S9" s="226">
        <v>22.623353816877749</v>
      </c>
      <c r="T9" s="226">
        <v>23.241587731770551</v>
      </c>
      <c r="U9" s="226">
        <v>21.906126041186411</v>
      </c>
      <c r="V9" s="226">
        <v>21.283533904895251</v>
      </c>
      <c r="W9" s="226">
        <v>23.036187584788379</v>
      </c>
      <c r="DA9" s="174" t="s">
        <v>2944</v>
      </c>
    </row>
    <row r="10" spans="1:105" ht="12" customHeight="1" x14ac:dyDescent="0.25">
      <c r="A10" s="56" t="s">
        <v>96</v>
      </c>
      <c r="B10" s="262">
        <v>7.1937965788382492</v>
      </c>
      <c r="C10" s="262">
        <v>7.4001051466302048</v>
      </c>
      <c r="D10" s="262">
        <v>7.4453968593273663</v>
      </c>
      <c r="E10" s="262">
        <v>7.8355109680916692</v>
      </c>
      <c r="F10" s="262">
        <v>7.9911437221734154</v>
      </c>
      <c r="G10" s="262">
        <v>7.9211923895917691</v>
      </c>
      <c r="H10" s="262">
        <v>8.3221825893734884</v>
      </c>
      <c r="I10" s="262">
        <v>9.151690680182087</v>
      </c>
      <c r="J10" s="262">
        <v>7.8648947692625368</v>
      </c>
      <c r="K10" s="262">
        <v>7.6109241590577561</v>
      </c>
      <c r="L10" s="262">
        <v>7.684035709077456</v>
      </c>
      <c r="M10" s="262">
        <v>8.5038993406490846</v>
      </c>
      <c r="N10" s="262">
        <v>7.4584165625198651</v>
      </c>
      <c r="O10" s="262">
        <v>7.410415741148995</v>
      </c>
      <c r="P10" s="262">
        <v>6.3742038617915213</v>
      </c>
      <c r="Q10" s="262">
        <v>6.450633405492864</v>
      </c>
      <c r="R10" s="262">
        <v>6.5595227135871799</v>
      </c>
      <c r="S10" s="262">
        <v>8.1898586562644411</v>
      </c>
      <c r="T10" s="262">
        <v>8.3742342763902489</v>
      </c>
      <c r="U10" s="262">
        <v>7.894733176094813</v>
      </c>
      <c r="V10" s="262">
        <v>7.7448726295138854</v>
      </c>
      <c r="W10" s="262">
        <v>8.3638900958484754</v>
      </c>
      <c r="DA10" s="68" t="s">
        <v>2945</v>
      </c>
    </row>
    <row r="11" spans="1:105" ht="12" customHeight="1" x14ac:dyDescent="0.25">
      <c r="A11" s="37" t="s">
        <v>160</v>
      </c>
      <c r="B11" s="228">
        <v>0.24912349161103839</v>
      </c>
      <c r="C11" s="228">
        <v>0.29523754067506369</v>
      </c>
      <c r="D11" s="228">
        <v>0.236474860803464</v>
      </c>
      <c r="E11" s="228">
        <v>0.1631920456807362</v>
      </c>
      <c r="F11" s="228">
        <v>0.15959257440586239</v>
      </c>
      <c r="G11" s="228">
        <v>0.19395775111747179</v>
      </c>
      <c r="H11" s="228">
        <v>0.1580227496209797</v>
      </c>
      <c r="I11" s="228">
        <v>0.34568576363570253</v>
      </c>
      <c r="J11" s="228">
        <v>0.32666006809798881</v>
      </c>
      <c r="K11" s="228">
        <v>0.30045263085890828</v>
      </c>
      <c r="L11" s="228">
        <v>0.29701178250192312</v>
      </c>
      <c r="M11" s="228">
        <v>0.18916392268190449</v>
      </c>
      <c r="N11" s="228">
        <v>0.16104835371826201</v>
      </c>
      <c r="O11" s="228">
        <v>0.1602639716113976</v>
      </c>
      <c r="P11" s="228">
        <v>0.13689680232004309</v>
      </c>
      <c r="Q11" s="228">
        <v>8.7390194196077797E-2</v>
      </c>
      <c r="R11" s="228">
        <v>5.7412496745071477E-2</v>
      </c>
      <c r="S11" s="228">
        <v>2.842727747831603E-2</v>
      </c>
      <c r="T11" s="228">
        <v>7.3457148646490084E-2</v>
      </c>
      <c r="U11" s="228">
        <v>3.8942289569791358E-2</v>
      </c>
      <c r="V11" s="228">
        <v>9.6883018808417345E-3</v>
      </c>
      <c r="W11" s="228">
        <v>1.9995068820593289E-2</v>
      </c>
      <c r="DA11" s="69" t="s">
        <v>2946</v>
      </c>
    </row>
    <row r="12" spans="1:105" ht="12" customHeight="1" x14ac:dyDescent="0.25">
      <c r="A12" s="37" t="s">
        <v>162</v>
      </c>
      <c r="B12" s="228">
        <v>0.1019217555953749</v>
      </c>
      <c r="C12" s="228">
        <v>0.1134016950618002</v>
      </c>
      <c r="D12" s="228">
        <v>0.1090364047245604</v>
      </c>
      <c r="E12" s="228">
        <v>9.1836545218776156E-2</v>
      </c>
      <c r="F12" s="228">
        <v>8.4002904144665727E-2</v>
      </c>
      <c r="G12" s="228">
        <v>6.476152108490528E-2</v>
      </c>
      <c r="H12" s="228">
        <v>3.0248302775745379E-2</v>
      </c>
      <c r="I12" s="228">
        <v>0.1037418753240217</v>
      </c>
      <c r="J12" s="228">
        <v>9.1496235842997417E-2</v>
      </c>
      <c r="K12" s="228">
        <v>4.05712664848547E-2</v>
      </c>
      <c r="L12" s="228">
        <v>3.7321951293090898E-2</v>
      </c>
      <c r="M12" s="228">
        <v>6.1810811835834563E-3</v>
      </c>
      <c r="N12" s="228">
        <v>9.6059096776565291E-3</v>
      </c>
      <c r="O12" s="228">
        <v>7.4083213535696387E-3</v>
      </c>
      <c r="P12" s="228">
        <v>4.9721230142655091E-3</v>
      </c>
      <c r="Q12" s="228">
        <v>2.0224507127057519E-3</v>
      </c>
      <c r="R12" s="228">
        <v>1.063932538788016E-3</v>
      </c>
      <c r="S12" s="228">
        <v>1.3048929010227851E-4</v>
      </c>
      <c r="T12" s="228">
        <v>0</v>
      </c>
      <c r="U12" s="228">
        <v>1.6586022563698851E-3</v>
      </c>
      <c r="V12" s="228">
        <v>6.7518689131657354E-4</v>
      </c>
      <c r="W12" s="228">
        <v>1.0471511197213069E-3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6.8427513316318356</v>
      </c>
      <c r="C15" s="228">
        <v>6.991465910893341</v>
      </c>
      <c r="D15" s="228">
        <v>7.0998855937993417</v>
      </c>
      <c r="E15" s="228">
        <v>7.5804823771921566</v>
      </c>
      <c r="F15" s="228">
        <v>7.7475482436228864</v>
      </c>
      <c r="G15" s="228">
        <v>7.6624731173893919</v>
      </c>
      <c r="H15" s="228">
        <v>8.1339115369767629</v>
      </c>
      <c r="I15" s="228">
        <v>8.7022630412223627</v>
      </c>
      <c r="J15" s="228">
        <v>7.4467384653215509</v>
      </c>
      <c r="K15" s="228">
        <v>7.2699002617139934</v>
      </c>
      <c r="L15" s="228">
        <v>7.349701975282442</v>
      </c>
      <c r="M15" s="228">
        <v>8.3085543367835974</v>
      </c>
      <c r="N15" s="228">
        <v>7.2877622991239468</v>
      </c>
      <c r="O15" s="228">
        <v>7.2427434481840276</v>
      </c>
      <c r="P15" s="228">
        <v>6.2323349364572129</v>
      </c>
      <c r="Q15" s="228">
        <v>6.3612207605840796</v>
      </c>
      <c r="R15" s="228">
        <v>6.5010462843033201</v>
      </c>
      <c r="S15" s="228">
        <v>8.1613008894960224</v>
      </c>
      <c r="T15" s="228">
        <v>8.3007771277437588</v>
      </c>
      <c r="U15" s="228">
        <v>7.8541322842686521</v>
      </c>
      <c r="V15" s="228">
        <v>7.7345091407417259</v>
      </c>
      <c r="W15" s="228">
        <v>8.342847875908161</v>
      </c>
      <c r="DA15" s="69" t="s">
        <v>2950</v>
      </c>
    </row>
    <row r="16" spans="1:105" ht="12" customHeight="1" x14ac:dyDescent="0.25">
      <c r="A16" s="57" t="s">
        <v>2900</v>
      </c>
      <c r="B16" s="263">
        <v>70.729308714373104</v>
      </c>
      <c r="C16" s="263">
        <v>75.43246712115149</v>
      </c>
      <c r="D16" s="263">
        <v>73.934708013407061</v>
      </c>
      <c r="E16" s="263">
        <v>71.247867919076867</v>
      </c>
      <c r="F16" s="263">
        <v>74.275699327980391</v>
      </c>
      <c r="G16" s="263">
        <v>83.995462546630051</v>
      </c>
      <c r="H16" s="263">
        <v>79.650965891376472</v>
      </c>
      <c r="I16" s="263">
        <v>195.88521726969361</v>
      </c>
      <c r="J16" s="263">
        <v>157.81695849416141</v>
      </c>
      <c r="K16" s="263">
        <v>138.6709793753748</v>
      </c>
      <c r="L16" s="263">
        <v>161.94492641532199</v>
      </c>
      <c r="M16" s="263">
        <v>165.4801933896496</v>
      </c>
      <c r="N16" s="263">
        <v>166.06809946324941</v>
      </c>
      <c r="O16" s="263">
        <v>158.91349009175619</v>
      </c>
      <c r="P16" s="263">
        <v>152.597080653918</v>
      </c>
      <c r="Q16" s="263">
        <v>143.64518755533041</v>
      </c>
      <c r="R16" s="263">
        <v>154.15345951771889</v>
      </c>
      <c r="S16" s="263">
        <v>170.6499733872952</v>
      </c>
      <c r="T16" s="263">
        <v>164.56186404209021</v>
      </c>
      <c r="U16" s="263">
        <v>156.63962723601409</v>
      </c>
      <c r="V16" s="263">
        <v>159.64271695491149</v>
      </c>
      <c r="W16" s="263">
        <v>169.2928403534041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6.1322706592309401E-2</v>
      </c>
      <c r="E17" s="231">
        <v>0.11886802847985151</v>
      </c>
      <c r="F17" s="231">
        <v>0</v>
      </c>
      <c r="G17" s="231">
        <v>0</v>
      </c>
      <c r="H17" s="231">
        <v>1.7092826105863661</v>
      </c>
      <c r="I17" s="231">
        <v>1.544314746345185</v>
      </c>
      <c r="J17" s="231">
        <v>2.2845120943754331</v>
      </c>
      <c r="K17" s="231">
        <v>1.1071053071924639</v>
      </c>
      <c r="L17" s="231">
        <v>0.86473650111677003</v>
      </c>
      <c r="M17" s="231">
        <v>1.0242501943257469</v>
      </c>
      <c r="N17" s="231">
        <v>0.33211027250194292</v>
      </c>
      <c r="O17" s="231">
        <v>0.26201862739620851</v>
      </c>
      <c r="P17" s="231">
        <v>0.44674529759715492</v>
      </c>
      <c r="Q17" s="231">
        <v>0.30411858359281801</v>
      </c>
      <c r="R17" s="231">
        <v>5.9615688428994507E-2</v>
      </c>
      <c r="S17" s="231">
        <v>3.1086439724212871E-2</v>
      </c>
      <c r="T17" s="231">
        <v>0.31237912621098879</v>
      </c>
      <c r="U17" s="231">
        <v>9.2962597109875172E-2</v>
      </c>
      <c r="V17" s="231">
        <v>2.2615313570415439E-2</v>
      </c>
      <c r="W17" s="231">
        <v>5.4307230321960422E-2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0.27278996423360818</v>
      </c>
      <c r="H19" s="231">
        <v>0.2790847501296792</v>
      </c>
      <c r="I19" s="231">
        <v>0.16318575046374961</v>
      </c>
      <c r="J19" s="231">
        <v>0.19247570381868509</v>
      </c>
      <c r="K19" s="231">
        <v>1.368646692030004</v>
      </c>
      <c r="L19" s="231">
        <v>0.61792580910454131</v>
      </c>
      <c r="M19" s="231">
        <v>0.70988049070236647</v>
      </c>
      <c r="N19" s="231">
        <v>0.4165992529739373</v>
      </c>
      <c r="O19" s="231">
        <v>0.29509736740575349</v>
      </c>
      <c r="P19" s="231">
        <v>0.28015829990745161</v>
      </c>
      <c r="Q19" s="231">
        <v>0.1564134472296832</v>
      </c>
      <c r="R19" s="231">
        <v>0.16259332261477691</v>
      </c>
      <c r="S19" s="231">
        <v>6.8029736642771566E-2</v>
      </c>
      <c r="T19" s="231">
        <v>7.2480253924110755E-2</v>
      </c>
      <c r="U19" s="231">
        <v>4.3934081737390059E-2</v>
      </c>
      <c r="V19" s="231">
        <v>1.9651111653897772E-2</v>
      </c>
      <c r="W19" s="231">
        <v>9.4107099954902407E-2</v>
      </c>
      <c r="DA19" s="73" t="s">
        <v>2954</v>
      </c>
    </row>
    <row r="20" spans="1:105" ht="12" customHeight="1" x14ac:dyDescent="0.25">
      <c r="A20" s="46" t="s">
        <v>160</v>
      </c>
      <c r="B20" s="231">
        <v>6.3646509497120389</v>
      </c>
      <c r="C20" s="231">
        <v>7.1888757280090871</v>
      </c>
      <c r="D20" s="231">
        <v>5.9171583478701999</v>
      </c>
      <c r="E20" s="231">
        <v>4.6382809395496674</v>
      </c>
      <c r="F20" s="231">
        <v>4.2350873831376488</v>
      </c>
      <c r="G20" s="231">
        <v>3.8580271702067299</v>
      </c>
      <c r="H20" s="231">
        <v>3.7081319630020801</v>
      </c>
      <c r="I20" s="231">
        <v>1.9744322013835569</v>
      </c>
      <c r="J20" s="231">
        <v>2.1608724304350599</v>
      </c>
      <c r="K20" s="231">
        <v>2.379409528774624</v>
      </c>
      <c r="L20" s="231">
        <v>1.7416541073285099</v>
      </c>
      <c r="M20" s="231">
        <v>1.2396026799082349</v>
      </c>
      <c r="N20" s="231">
        <v>0.8198794335942422</v>
      </c>
      <c r="O20" s="231">
        <v>0.87001958520550782</v>
      </c>
      <c r="P20" s="231">
        <v>0.57466776695053701</v>
      </c>
      <c r="Q20" s="231">
        <v>0.41552437443215512</v>
      </c>
      <c r="R20" s="231">
        <v>0.24101213370468549</v>
      </c>
      <c r="S20" s="231">
        <v>0.1523245170027504</v>
      </c>
      <c r="T20" s="231">
        <v>0.45051491319552939</v>
      </c>
      <c r="U20" s="231">
        <v>0.23575555202251761</v>
      </c>
      <c r="V20" s="231">
        <v>5.3020907892814259E-2</v>
      </c>
      <c r="W20" s="231">
        <v>0.112541507028995</v>
      </c>
      <c r="DA20" s="73" t="s">
        <v>2955</v>
      </c>
    </row>
    <row r="21" spans="1:105" ht="12" customHeight="1" x14ac:dyDescent="0.25">
      <c r="A21" s="46" t="s">
        <v>70</v>
      </c>
      <c r="B21" s="231">
        <v>8.0140863789608723</v>
      </c>
      <c r="C21" s="231">
        <v>7.3979587287479047</v>
      </c>
      <c r="D21" s="231">
        <v>4.7138577470521366</v>
      </c>
      <c r="E21" s="231">
        <v>4.0723648837444388</v>
      </c>
      <c r="F21" s="231">
        <v>4.4394244907207057</v>
      </c>
      <c r="G21" s="231">
        <v>3.8455256199347359</v>
      </c>
      <c r="H21" s="231">
        <v>2.8414187963554491</v>
      </c>
      <c r="I21" s="231">
        <v>1.2780219597369959</v>
      </c>
      <c r="J21" s="231">
        <v>1.050951450018071</v>
      </c>
      <c r="K21" s="231">
        <v>0.76253566687592478</v>
      </c>
      <c r="L21" s="231">
        <v>0.72298106220299085</v>
      </c>
      <c r="M21" s="231">
        <v>0.55393844918363699</v>
      </c>
      <c r="N21" s="231">
        <v>0.40690193959555732</v>
      </c>
      <c r="O21" s="231">
        <v>0.30205218430947678</v>
      </c>
      <c r="P21" s="231">
        <v>0.2150851585660391</v>
      </c>
      <c r="Q21" s="231">
        <v>0.18003329208037919</v>
      </c>
      <c r="R21" s="231">
        <v>0.1665254657647452</v>
      </c>
      <c r="S21" s="231">
        <v>7.8386660582706533E-2</v>
      </c>
      <c r="T21" s="231">
        <v>0.22270429196978811</v>
      </c>
      <c r="U21" s="231">
        <v>6.7494869776408284E-2</v>
      </c>
      <c r="V21" s="231">
        <v>3.0189528711890672E-2</v>
      </c>
      <c r="W21" s="231">
        <v>2.4095744523421361E-2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2.488141598122251</v>
      </c>
      <c r="C23" s="231">
        <v>2.6385008034200759</v>
      </c>
      <c r="D23" s="231">
        <v>2.6070419736817398</v>
      </c>
      <c r="E23" s="231">
        <v>2.4941460954403518</v>
      </c>
      <c r="F23" s="231">
        <v>2.1300621895074561</v>
      </c>
      <c r="G23" s="231">
        <v>1.2309019791679809</v>
      </c>
      <c r="H23" s="231">
        <v>0.67824229037806827</v>
      </c>
      <c r="I23" s="231">
        <v>0.56619119707779031</v>
      </c>
      <c r="J23" s="231">
        <v>0.57834181723536759</v>
      </c>
      <c r="K23" s="231">
        <v>0.30701531325462322</v>
      </c>
      <c r="L23" s="231">
        <v>0.20912254679100331</v>
      </c>
      <c r="M23" s="231">
        <v>3.8704096181113548E-2</v>
      </c>
      <c r="N23" s="231">
        <v>4.6728354597212918E-2</v>
      </c>
      <c r="O23" s="231">
        <v>3.8429189785842727E-2</v>
      </c>
      <c r="P23" s="231">
        <v>1.9944065267553181E-2</v>
      </c>
      <c r="Q23" s="231">
        <v>9.188826130597013E-3</v>
      </c>
      <c r="R23" s="231">
        <v>4.2677095285825377E-3</v>
      </c>
      <c r="S23" s="231">
        <v>6.6812496057095565E-4</v>
      </c>
      <c r="T23" s="231">
        <v>0</v>
      </c>
      <c r="U23" s="231">
        <v>9.5946908650551971E-3</v>
      </c>
      <c r="V23" s="231">
        <v>3.5307891771760558E-3</v>
      </c>
      <c r="W23" s="231">
        <v>5.6318032235273246E-3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53.862429787577938</v>
      </c>
      <c r="C25" s="231">
        <v>58.207131860974428</v>
      </c>
      <c r="D25" s="231">
        <v>60.635327238210671</v>
      </c>
      <c r="E25" s="231">
        <v>59.924207971862558</v>
      </c>
      <c r="F25" s="231">
        <v>63.471125264614578</v>
      </c>
      <c r="G25" s="231">
        <v>74.788217813087002</v>
      </c>
      <c r="H25" s="231">
        <v>70.434805480924837</v>
      </c>
      <c r="I25" s="231">
        <v>71.241300520059895</v>
      </c>
      <c r="J25" s="231">
        <v>50.202809862568103</v>
      </c>
      <c r="K25" s="231">
        <v>49.994669018372953</v>
      </c>
      <c r="L25" s="231">
        <v>60.791425066140981</v>
      </c>
      <c r="M25" s="231">
        <v>61.927473840647188</v>
      </c>
      <c r="N25" s="231">
        <v>60.843468082126272</v>
      </c>
      <c r="O25" s="231">
        <v>69.116652979664593</v>
      </c>
      <c r="P25" s="231">
        <v>73.617452881281366</v>
      </c>
      <c r="Q25" s="231">
        <v>73.001771827090863</v>
      </c>
      <c r="R25" s="231">
        <v>82.549745248827023</v>
      </c>
      <c r="S25" s="231">
        <v>86.166001196920504</v>
      </c>
      <c r="T25" s="231">
        <v>77.597978721334826</v>
      </c>
      <c r="U25" s="231">
        <v>73.201202412423513</v>
      </c>
      <c r="V25" s="231">
        <v>75.690088625309315</v>
      </c>
      <c r="W25" s="231">
        <v>85.663022774725476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119.1177708946264</v>
      </c>
      <c r="J26" s="231">
        <v>101.3469951357107</v>
      </c>
      <c r="K26" s="231">
        <v>82.751597848874198</v>
      </c>
      <c r="L26" s="231">
        <v>96.997081322637158</v>
      </c>
      <c r="M26" s="231">
        <v>99.9863436387013</v>
      </c>
      <c r="N26" s="231">
        <v>103.2024121278602</v>
      </c>
      <c r="O26" s="231">
        <v>88.029220157988789</v>
      </c>
      <c r="P26" s="231">
        <v>77.443027184347883</v>
      </c>
      <c r="Q26" s="231">
        <v>69.578137204773938</v>
      </c>
      <c r="R26" s="231">
        <v>70.969699948850064</v>
      </c>
      <c r="S26" s="231">
        <v>84.153476711461707</v>
      </c>
      <c r="T26" s="231">
        <v>85.905806735455002</v>
      </c>
      <c r="U26" s="231">
        <v>82.988683032079365</v>
      </c>
      <c r="V26" s="231">
        <v>83.823620678596043</v>
      </c>
      <c r="W26" s="231">
        <v>83.339134193625867</v>
      </c>
      <c r="DA26" s="73" t="s">
        <v>2961</v>
      </c>
    </row>
    <row r="27" spans="1:105" ht="12" customHeight="1" x14ac:dyDescent="0.25">
      <c r="A27" s="57" t="s">
        <v>2912</v>
      </c>
      <c r="B27" s="263">
        <v>11.476782578512431</v>
      </c>
      <c r="C27" s="263">
        <v>11.874163026921011</v>
      </c>
      <c r="D27" s="263">
        <v>11.885739546791211</v>
      </c>
      <c r="E27" s="263">
        <v>12.36588726592398</v>
      </c>
      <c r="F27" s="263">
        <v>12.52512362108407</v>
      </c>
      <c r="G27" s="263">
        <v>12.315496703139649</v>
      </c>
      <c r="H27" s="263">
        <v>12.82113942658037</v>
      </c>
      <c r="I27" s="263">
        <v>13.91744467477826</v>
      </c>
      <c r="J27" s="263">
        <v>11.9830085540738</v>
      </c>
      <c r="K27" s="263">
        <v>11.62964206471602</v>
      </c>
      <c r="L27" s="263">
        <v>11.69342801877727</v>
      </c>
      <c r="M27" s="263">
        <v>12.80046581324981</v>
      </c>
      <c r="N27" s="263">
        <v>11.24509067480122</v>
      </c>
      <c r="O27" s="263">
        <v>11.2178720264313</v>
      </c>
      <c r="P27" s="263">
        <v>9.5798981595235588</v>
      </c>
      <c r="Q27" s="263">
        <v>9.6704215304685324</v>
      </c>
      <c r="R27" s="263">
        <v>9.8003346786716765</v>
      </c>
      <c r="S27" s="263">
        <v>12.199488494990209</v>
      </c>
      <c r="T27" s="263">
        <v>12.532866896486141</v>
      </c>
      <c r="U27" s="263">
        <v>11.81272833252013</v>
      </c>
      <c r="V27" s="263">
        <v>11.47699979000452</v>
      </c>
      <c r="W27" s="263">
        <v>12.42210627495049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9.0569378108046958</v>
      </c>
      <c r="C28" s="263">
        <f t="shared" si="0"/>
        <v>9.614354816493794</v>
      </c>
      <c r="D28" s="263">
        <f t="shared" si="0"/>
        <v>9.3409020692127083</v>
      </c>
      <c r="E28" s="263">
        <f t="shared" si="0"/>
        <v>9.0150215859573724</v>
      </c>
      <c r="F28" s="263">
        <f t="shared" si="0"/>
        <v>9.2993174893563246</v>
      </c>
      <c r="G28" s="263">
        <f t="shared" si="0"/>
        <v>10.127799326500611</v>
      </c>
      <c r="H28" s="263">
        <f t="shared" si="0"/>
        <v>9.6915891655928661</v>
      </c>
      <c r="I28" s="263">
        <f t="shared" si="0"/>
        <v>18.866302948854283</v>
      </c>
      <c r="J28" s="263">
        <f t="shared" si="0"/>
        <v>15.726239601269835</v>
      </c>
      <c r="K28" s="263">
        <f t="shared" si="0"/>
        <v>14.160823927998967</v>
      </c>
      <c r="L28" s="263">
        <f t="shared" si="0"/>
        <v>15.529633155313888</v>
      </c>
      <c r="M28" s="263">
        <f t="shared" si="0"/>
        <v>15.645389648960636</v>
      </c>
      <c r="N28" s="263">
        <f t="shared" si="0"/>
        <v>14.729126319678551</v>
      </c>
      <c r="O28" s="263">
        <f t="shared" si="0"/>
        <v>14.051855131049821</v>
      </c>
      <c r="P28" s="263">
        <f t="shared" si="0"/>
        <v>13.251673115489767</v>
      </c>
      <c r="Q28" s="263">
        <f t="shared" si="0"/>
        <v>12.172075167028783</v>
      </c>
      <c r="R28" s="263">
        <f t="shared" si="0"/>
        <v>12.388024366334006</v>
      </c>
      <c r="S28" s="263">
        <f t="shared" si="0"/>
        <v>12.989664891542116</v>
      </c>
      <c r="T28" s="263">
        <f t="shared" si="0"/>
        <v>13.842897650466783</v>
      </c>
      <c r="U28" s="263">
        <f t="shared" si="0"/>
        <v>12.314673411439397</v>
      </c>
      <c r="V28" s="263">
        <f t="shared" si="0"/>
        <v>11.430589059807616</v>
      </c>
      <c r="W28" s="263">
        <f t="shared" si="0"/>
        <v>12.814975690064204</v>
      </c>
      <c r="DA28" s="70"/>
    </row>
    <row r="29" spans="1:105" ht="12" customHeight="1" x14ac:dyDescent="0.25">
      <c r="A29" s="60" t="s">
        <v>2915</v>
      </c>
      <c r="B29" s="331">
        <v>4.4045488422665304</v>
      </c>
      <c r="C29" s="331">
        <v>4.6836684090713723</v>
      </c>
      <c r="D29" s="331">
        <v>4.4871110658532336</v>
      </c>
      <c r="E29" s="331">
        <v>4.2601596442397742</v>
      </c>
      <c r="F29" s="331">
        <v>4.3734946523808578</v>
      </c>
      <c r="G29" s="331">
        <v>4.7143837443641639</v>
      </c>
      <c r="H29" s="331">
        <v>4.4611301288389136</v>
      </c>
      <c r="I29" s="331">
        <v>7.4989366592396127</v>
      </c>
      <c r="J29" s="331">
        <v>6.5025853161417899</v>
      </c>
      <c r="K29" s="331">
        <v>5.9627084796593719</v>
      </c>
      <c r="L29" s="331">
        <v>6.1159314513962233</v>
      </c>
      <c r="M29" s="331">
        <v>5.953847490899145</v>
      </c>
      <c r="N29" s="331">
        <v>5.1391093609809753</v>
      </c>
      <c r="O29" s="331">
        <v>4.8361660567884801</v>
      </c>
      <c r="P29" s="331">
        <v>4.5035259649177242</v>
      </c>
      <c r="Q29" s="331">
        <v>3.881709215925687</v>
      </c>
      <c r="R29" s="331">
        <v>3.5402294488104822</v>
      </c>
      <c r="S29" s="331">
        <v>3.0803507009841748</v>
      </c>
      <c r="T29" s="331">
        <v>4.221832165725508</v>
      </c>
      <c r="U29" s="331">
        <v>3.166698000884669</v>
      </c>
      <c r="V29" s="331">
        <v>2.154975457747764</v>
      </c>
      <c r="W29" s="331">
        <v>2.9573215649664708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2.0968358317112641E-2</v>
      </c>
      <c r="E30" s="232">
        <v>4.5284140846965887E-2</v>
      </c>
      <c r="F30" s="232">
        <v>0</v>
      </c>
      <c r="G30" s="232">
        <v>0</v>
      </c>
      <c r="H30" s="232">
        <v>0.83706613703667576</v>
      </c>
      <c r="I30" s="232">
        <v>2.118218579033325</v>
      </c>
      <c r="J30" s="232">
        <v>2.3952213800060789</v>
      </c>
      <c r="K30" s="232">
        <v>1.129754335704289</v>
      </c>
      <c r="L30" s="232">
        <v>1.2896020799993151</v>
      </c>
      <c r="M30" s="232">
        <v>1.7299035430940319</v>
      </c>
      <c r="N30" s="232">
        <v>0.85532982641519595</v>
      </c>
      <c r="O30" s="232">
        <v>0.72807510903314143</v>
      </c>
      <c r="P30" s="232">
        <v>1.325487053254661</v>
      </c>
      <c r="Q30" s="232">
        <v>1.1218375383892221</v>
      </c>
      <c r="R30" s="232">
        <v>0.33718904979744091</v>
      </c>
      <c r="S30" s="232">
        <v>0.29402478358674838</v>
      </c>
      <c r="T30" s="232">
        <v>1.2619096705743009</v>
      </c>
      <c r="U30" s="232">
        <v>0.66496768672550255</v>
      </c>
      <c r="V30" s="232">
        <v>0.38268280286921941</v>
      </c>
      <c r="W30" s="232">
        <v>0.56042289870794137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0.14001091036666469</v>
      </c>
      <c r="H31" s="297">
        <v>0.13532391643502861</v>
      </c>
      <c r="I31" s="297">
        <v>0.2216204032598367</v>
      </c>
      <c r="J31" s="297">
        <v>0.19981158626275961</v>
      </c>
      <c r="K31" s="297">
        <v>1.382862466930538</v>
      </c>
      <c r="L31" s="297">
        <v>0.9124326592525025</v>
      </c>
      <c r="M31" s="297">
        <v>1.187117281313123</v>
      </c>
      <c r="N31" s="297">
        <v>1.062337098023423</v>
      </c>
      <c r="O31" s="297">
        <v>0.81189881036802902</v>
      </c>
      <c r="P31" s="297">
        <v>0.82302219404898058</v>
      </c>
      <c r="Q31" s="297">
        <v>0.57128609009685272</v>
      </c>
      <c r="R31" s="297">
        <v>0.91055914038540464</v>
      </c>
      <c r="S31" s="297">
        <v>0.63709514572683534</v>
      </c>
      <c r="T31" s="297">
        <v>0.28990688009132182</v>
      </c>
      <c r="U31" s="297">
        <v>0.31116188987748228</v>
      </c>
      <c r="V31" s="297">
        <v>0.32924258957477931</v>
      </c>
      <c r="W31" s="297">
        <v>0.96155285412648417</v>
      </c>
      <c r="DA31" s="122" t="s">
        <v>2965</v>
      </c>
    </row>
    <row r="32" spans="1:105" ht="12" customHeight="1" x14ac:dyDescent="0.25">
      <c r="A32" s="59" t="s">
        <v>160</v>
      </c>
      <c r="B32" s="297">
        <v>1.632448492142063</v>
      </c>
      <c r="C32" s="297">
        <v>1.9223803682776059</v>
      </c>
      <c r="D32" s="297">
        <v>1.965927492362685</v>
      </c>
      <c r="E32" s="297">
        <v>1.71691704909738</v>
      </c>
      <c r="F32" s="297">
        <v>1.6853500254102349</v>
      </c>
      <c r="G32" s="297">
        <v>1.9431995863359171</v>
      </c>
      <c r="H32" s="297">
        <v>1.764461839431563</v>
      </c>
      <c r="I32" s="297">
        <v>2.6314090866580062</v>
      </c>
      <c r="J32" s="297">
        <v>2.2013673289573088</v>
      </c>
      <c r="K32" s="297">
        <v>2.3592581862635988</v>
      </c>
      <c r="L32" s="297">
        <v>2.523742446781184</v>
      </c>
      <c r="M32" s="297">
        <v>2.034274381065678</v>
      </c>
      <c r="N32" s="297">
        <v>2.0516935364790472</v>
      </c>
      <c r="O32" s="297">
        <v>2.3490065949225531</v>
      </c>
      <c r="P32" s="297">
        <v>1.6566986894362541</v>
      </c>
      <c r="Q32" s="297">
        <v>1.489342913893742</v>
      </c>
      <c r="R32" s="297">
        <v>1.324533652042313</v>
      </c>
      <c r="S32" s="297">
        <v>1.399890134604304</v>
      </c>
      <c r="T32" s="297">
        <v>1.768343477044271</v>
      </c>
      <c r="U32" s="297">
        <v>1.638571560793991</v>
      </c>
      <c r="V32" s="297">
        <v>0.87175547289610167</v>
      </c>
      <c r="W32" s="297">
        <v>1.128449515584228</v>
      </c>
      <c r="DA32" s="122" t="s">
        <v>2966</v>
      </c>
    </row>
    <row r="33" spans="1:105" ht="12" customHeight="1" x14ac:dyDescent="0.25">
      <c r="A33" s="59" t="s">
        <v>70</v>
      </c>
      <c r="B33" s="297">
        <v>2.1202229217435629</v>
      </c>
      <c r="C33" s="297">
        <v>2.0405764064972338</v>
      </c>
      <c r="D33" s="297">
        <v>1.615449503633851</v>
      </c>
      <c r="E33" s="297">
        <v>1.5548967545231089</v>
      </c>
      <c r="F33" s="297">
        <v>1.82228802009893</v>
      </c>
      <c r="G33" s="297">
        <v>1.9978848186088971</v>
      </c>
      <c r="H33" s="297">
        <v>1.3946169788911551</v>
      </c>
      <c r="I33" s="297">
        <v>1.756900114158324</v>
      </c>
      <c r="J33" s="297">
        <v>1.104354873608326</v>
      </c>
      <c r="K33" s="297">
        <v>0.7798822691053664</v>
      </c>
      <c r="L33" s="297">
        <v>1.0806191401739269</v>
      </c>
      <c r="M33" s="297">
        <v>0.93767242467695222</v>
      </c>
      <c r="N33" s="297">
        <v>1.050303633973124</v>
      </c>
      <c r="O33" s="297">
        <v>0.84120103385670508</v>
      </c>
      <c r="P33" s="297">
        <v>0.63958717191466885</v>
      </c>
      <c r="Q33" s="297">
        <v>0.66560048902009039</v>
      </c>
      <c r="R33" s="297">
        <v>0.9439899190029023</v>
      </c>
      <c r="S33" s="297">
        <v>0.74306861185071094</v>
      </c>
      <c r="T33" s="297">
        <v>0.90167213801561386</v>
      </c>
      <c r="U33" s="297">
        <v>0.48387909284712982</v>
      </c>
      <c r="V33" s="297">
        <v>0.51199587980652972</v>
      </c>
      <c r="W33" s="297">
        <v>0.24921396113262789</v>
      </c>
      <c r="DA33" s="122" t="s">
        <v>2967</v>
      </c>
    </row>
    <row r="34" spans="1:105" ht="12" customHeight="1" x14ac:dyDescent="0.25">
      <c r="A34" s="59" t="s">
        <v>162</v>
      </c>
      <c r="B34" s="297">
        <v>0.65187742838090479</v>
      </c>
      <c r="C34" s="297">
        <v>0.72071163429653251</v>
      </c>
      <c r="D34" s="297">
        <v>0.88476571153958428</v>
      </c>
      <c r="E34" s="297">
        <v>0.94306169977231813</v>
      </c>
      <c r="F34" s="297">
        <v>0.86585660687169308</v>
      </c>
      <c r="G34" s="297">
        <v>0.63328842905268556</v>
      </c>
      <c r="H34" s="297">
        <v>0.32966125704449201</v>
      </c>
      <c r="I34" s="297">
        <v>0.77078847613012202</v>
      </c>
      <c r="J34" s="297">
        <v>0.60183014730731621</v>
      </c>
      <c r="K34" s="297">
        <v>0.31095122165558048</v>
      </c>
      <c r="L34" s="297">
        <v>0.30953512518929499</v>
      </c>
      <c r="M34" s="297">
        <v>6.4879860749358462E-2</v>
      </c>
      <c r="N34" s="297">
        <v>0.11944526609018501</v>
      </c>
      <c r="O34" s="297">
        <v>0.10598450860805091</v>
      </c>
      <c r="P34" s="297">
        <v>5.8730856263159312E-2</v>
      </c>
      <c r="Q34" s="297">
        <v>3.3642184525780008E-2</v>
      </c>
      <c r="R34" s="297">
        <v>2.3957687582421072E-2</v>
      </c>
      <c r="S34" s="297">
        <v>6.2720252155758693E-3</v>
      </c>
      <c r="T34" s="297">
        <v>0</v>
      </c>
      <c r="U34" s="297">
        <v>6.8117770640562778E-2</v>
      </c>
      <c r="V34" s="297">
        <v>5.9298712601134312E-2</v>
      </c>
      <c r="W34" s="297">
        <v>5.7682335415189342E-2</v>
      </c>
      <c r="DA34" s="122" t="s">
        <v>2968</v>
      </c>
    </row>
    <row r="35" spans="1:105" ht="12" customHeight="1" x14ac:dyDescent="0.25">
      <c r="A35" s="60" t="s">
        <v>2922</v>
      </c>
      <c r="B35" s="331">
        <v>3.677692533315275</v>
      </c>
      <c r="C35" s="331">
        <v>3.9222413755138841</v>
      </c>
      <c r="D35" s="331">
        <v>3.8443628045596419</v>
      </c>
      <c r="E35" s="331">
        <v>3.704655914548399</v>
      </c>
      <c r="F35" s="331">
        <v>3.862093236742941</v>
      </c>
      <c r="G35" s="331">
        <v>4.3674891081938396</v>
      </c>
      <c r="H35" s="331">
        <v>4.1415895030589711</v>
      </c>
      <c r="I35" s="331">
        <v>10.185390102550191</v>
      </c>
      <c r="J35" s="331">
        <v>8.2059652559075396</v>
      </c>
      <c r="K35" s="331">
        <v>7.2104370126933821</v>
      </c>
      <c r="L35" s="331">
        <v>8.4206060756379362</v>
      </c>
      <c r="M35" s="331">
        <v>8.6044283862343178</v>
      </c>
      <c r="N35" s="331">
        <v>8.6349975776553727</v>
      </c>
      <c r="O35" s="331">
        <v>8.2629813096810025</v>
      </c>
      <c r="P35" s="331">
        <v>7.9345486945580577</v>
      </c>
      <c r="Q35" s="331">
        <v>7.4690795558639111</v>
      </c>
      <c r="R35" s="331">
        <v>8.015475300945873</v>
      </c>
      <c r="S35" s="331">
        <v>8.8732400237551019</v>
      </c>
      <c r="T35" s="331">
        <v>8.5566782661492731</v>
      </c>
      <c r="U35" s="331">
        <v>8.1447478842686856</v>
      </c>
      <c r="V35" s="331">
        <v>8.3008987195704425</v>
      </c>
      <c r="W35" s="331">
        <v>8.8026735483267586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3.188580013809607E-3</v>
      </c>
      <c r="E36" s="231">
        <v>6.1807483875693653E-3</v>
      </c>
      <c r="F36" s="231">
        <v>0</v>
      </c>
      <c r="G36" s="231">
        <v>0</v>
      </c>
      <c r="H36" s="231">
        <v>8.8877100717395838E-2</v>
      </c>
      <c r="I36" s="231">
        <v>8.0299311769863393E-2</v>
      </c>
      <c r="J36" s="231">
        <v>0.11878715096286011</v>
      </c>
      <c r="K36" s="231">
        <v>5.7565852061382317E-2</v>
      </c>
      <c r="L36" s="231">
        <v>4.4963467496693603E-2</v>
      </c>
      <c r="M36" s="231">
        <v>5.3257657403811769E-2</v>
      </c>
      <c r="N36" s="231">
        <v>1.7268647066099391E-2</v>
      </c>
      <c r="O36" s="231">
        <v>1.3624110953154739E-2</v>
      </c>
      <c r="P36" s="231">
        <v>2.3229293133652389E-2</v>
      </c>
      <c r="Q36" s="231">
        <v>1.5813170868647839E-2</v>
      </c>
      <c r="R36" s="231">
        <v>3.0998206569380622E-3</v>
      </c>
      <c r="S36" s="231">
        <v>1.616393109718892E-3</v>
      </c>
      <c r="T36" s="231">
        <v>1.624269204537335E-2</v>
      </c>
      <c r="U36" s="231">
        <v>4.8337507531599584E-3</v>
      </c>
      <c r="V36" s="231">
        <v>1.1759222784486071E-3</v>
      </c>
      <c r="W36" s="231">
        <v>2.8237982116672382E-3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1.418418521064113E-2</v>
      </c>
      <c r="H38" s="231">
        <v>1.4511493472373011E-2</v>
      </c>
      <c r="I38" s="231">
        <v>8.4851248645389926E-3</v>
      </c>
      <c r="J38" s="231">
        <v>1.0008106563534571E-2</v>
      </c>
      <c r="K38" s="231">
        <v>7.1165147963655029E-2</v>
      </c>
      <c r="L38" s="231">
        <v>3.2130119403029907E-2</v>
      </c>
      <c r="M38" s="231">
        <v>3.6911461848795707E-2</v>
      </c>
      <c r="N38" s="231">
        <v>2.166179749096888E-2</v>
      </c>
      <c r="O38" s="231">
        <v>1.53440971562697E-2</v>
      </c>
      <c r="P38" s="231">
        <v>1.4567314546742611E-2</v>
      </c>
      <c r="Q38" s="231">
        <v>8.1329872642995661E-3</v>
      </c>
      <c r="R38" s="231">
        <v>8.4543205555997706E-3</v>
      </c>
      <c r="S38" s="231">
        <v>3.5373236221617871E-3</v>
      </c>
      <c r="T38" s="231">
        <v>3.7687359528134181E-3</v>
      </c>
      <c r="U38" s="231">
        <v>2.2844284399294291E-3</v>
      </c>
      <c r="V38" s="231">
        <v>1.0217934815782851E-3</v>
      </c>
      <c r="W38" s="231">
        <v>4.8932611547745494E-3</v>
      </c>
      <c r="DA38" s="73" t="s">
        <v>2972</v>
      </c>
    </row>
    <row r="39" spans="1:105" ht="12" customHeight="1" x14ac:dyDescent="0.25">
      <c r="A39" s="64" t="s">
        <v>160</v>
      </c>
      <c r="B39" s="231">
        <v>0.33094101583036251</v>
      </c>
      <c r="C39" s="231">
        <v>0.37379800634836119</v>
      </c>
      <c r="D39" s="231">
        <v>0.30767286532215432</v>
      </c>
      <c r="E39" s="231">
        <v>0.24117542626758251</v>
      </c>
      <c r="F39" s="231">
        <v>0.22021068111666631</v>
      </c>
      <c r="G39" s="231">
        <v>0.20060478428390799</v>
      </c>
      <c r="H39" s="231">
        <v>0.19281072416460909</v>
      </c>
      <c r="I39" s="231">
        <v>0.1026640115187489</v>
      </c>
      <c r="J39" s="231">
        <v>0.112358293150445</v>
      </c>
      <c r="K39" s="231">
        <v>0.1237215069217182</v>
      </c>
      <c r="L39" s="231">
        <v>9.056031258564122E-2</v>
      </c>
      <c r="M39" s="231">
        <v>6.4455281735981404E-2</v>
      </c>
      <c r="N39" s="231">
        <v>4.2631046817167069E-2</v>
      </c>
      <c r="O39" s="231">
        <v>4.5238170576070352E-2</v>
      </c>
      <c r="P39" s="231">
        <v>2.988084280854101E-2</v>
      </c>
      <c r="Q39" s="231">
        <v>2.160590732522024E-2</v>
      </c>
      <c r="R39" s="231">
        <v>1.2531842042222361E-2</v>
      </c>
      <c r="S39" s="231">
        <v>7.9203762768860521E-3</v>
      </c>
      <c r="T39" s="231">
        <v>2.34253008056006E-2</v>
      </c>
      <c r="U39" s="231">
        <v>1.225851700123631E-2</v>
      </c>
      <c r="V39" s="231">
        <v>2.756913655899688E-3</v>
      </c>
      <c r="W39" s="231">
        <v>5.8517899808693454E-3</v>
      </c>
      <c r="DA39" s="73" t="s">
        <v>2973</v>
      </c>
    </row>
    <row r="40" spans="1:105" ht="12" customHeight="1" x14ac:dyDescent="0.25">
      <c r="A40" s="64" t="s">
        <v>70</v>
      </c>
      <c r="B40" s="231">
        <v>0.41670625901732689</v>
      </c>
      <c r="C40" s="231">
        <v>0.38466963799070519</v>
      </c>
      <c r="D40" s="231">
        <v>0.24510517287045239</v>
      </c>
      <c r="E40" s="231">
        <v>0.21174964379142519</v>
      </c>
      <c r="F40" s="231">
        <v>0.2308355418497493</v>
      </c>
      <c r="G40" s="231">
        <v>0.19995474459136919</v>
      </c>
      <c r="H40" s="231">
        <v>0.14774447653062631</v>
      </c>
      <c r="I40" s="231">
        <v>6.6452958528386827E-2</v>
      </c>
      <c r="J40" s="231">
        <v>5.4646035297993653E-2</v>
      </c>
      <c r="K40" s="231">
        <v>3.9649358652451942E-2</v>
      </c>
      <c r="L40" s="231">
        <v>3.7592648684433759E-2</v>
      </c>
      <c r="M40" s="231">
        <v>2.8802986138402861E-2</v>
      </c>
      <c r="N40" s="231">
        <v>2.115756893772645E-2</v>
      </c>
      <c r="O40" s="231">
        <v>1.5705724869905201E-2</v>
      </c>
      <c r="P40" s="231">
        <v>1.11837242023618E-2</v>
      </c>
      <c r="Q40" s="231">
        <v>9.3611418811679978E-3</v>
      </c>
      <c r="R40" s="231">
        <v>8.658779128225786E-3</v>
      </c>
      <c r="S40" s="231">
        <v>4.0758497654870456E-3</v>
      </c>
      <c r="T40" s="231">
        <v>1.157989419947654E-2</v>
      </c>
      <c r="U40" s="231">
        <v>3.5095122959026021E-3</v>
      </c>
      <c r="V40" s="231">
        <v>1.569756672957064E-3</v>
      </c>
      <c r="W40" s="231">
        <v>1.25289984207708E-3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0.12937521861267409</v>
      </c>
      <c r="C42" s="231">
        <v>0.13719340511400291</v>
      </c>
      <c r="D42" s="231">
        <v>0.13555764894250219</v>
      </c>
      <c r="E42" s="231">
        <v>0.12968743281855971</v>
      </c>
      <c r="F42" s="231">
        <v>0.11075626147406201</v>
      </c>
      <c r="G42" s="231">
        <v>6.4002873777686986E-2</v>
      </c>
      <c r="H42" s="231">
        <v>3.5266378993962753E-2</v>
      </c>
      <c r="I42" s="231">
        <v>2.94400889217044E-2</v>
      </c>
      <c r="J42" s="231">
        <v>3.0071881397001031E-2</v>
      </c>
      <c r="K42" s="231">
        <v>1.596379132913155E-2</v>
      </c>
      <c r="L42" s="231">
        <v>1.0873687907610761E-2</v>
      </c>
      <c r="M42" s="231">
        <v>2.012486310432042E-3</v>
      </c>
      <c r="N42" s="231">
        <v>2.4297214820842138E-3</v>
      </c>
      <c r="O42" s="231">
        <v>1.998192077735226E-3</v>
      </c>
      <c r="P42" s="231">
        <v>1.037026110556734E-3</v>
      </c>
      <c r="Q42" s="231">
        <v>4.7778888080043718E-4</v>
      </c>
      <c r="R42" s="231">
        <v>2.2190692589700041E-4</v>
      </c>
      <c r="S42" s="231">
        <v>3.4740310961275382E-5</v>
      </c>
      <c r="T42" s="231">
        <v>0</v>
      </c>
      <c r="U42" s="231">
        <v>4.9889251846612671E-4</v>
      </c>
      <c r="V42" s="231">
        <v>1.83589479801773E-4</v>
      </c>
      <c r="W42" s="231">
        <v>2.9283533291565151E-4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2.800670039854912</v>
      </c>
      <c r="C44" s="231">
        <v>3.026580326060814</v>
      </c>
      <c r="D44" s="231">
        <v>3.152838537410724</v>
      </c>
      <c r="E44" s="231">
        <v>3.115862663283262</v>
      </c>
      <c r="F44" s="231">
        <v>3.3002907523024638</v>
      </c>
      <c r="G44" s="231">
        <v>3.8887425203302342</v>
      </c>
      <c r="H44" s="231">
        <v>3.6623793291800042</v>
      </c>
      <c r="I44" s="231">
        <v>3.7043144312967291</v>
      </c>
      <c r="J44" s="231">
        <v>2.6103817828703568</v>
      </c>
      <c r="K44" s="231">
        <v>2.5995591402843021</v>
      </c>
      <c r="L44" s="231">
        <v>3.1609551135045808</v>
      </c>
      <c r="M44" s="231">
        <v>3.2200259311249768</v>
      </c>
      <c r="N44" s="231">
        <v>3.1636611799822458</v>
      </c>
      <c r="O44" s="231">
        <v>3.593839713852609</v>
      </c>
      <c r="P44" s="231">
        <v>3.8278665761674442</v>
      </c>
      <c r="Q44" s="231">
        <v>3.7958531766721411</v>
      </c>
      <c r="R44" s="231">
        <v>4.2923165410069304</v>
      </c>
      <c r="S44" s="231">
        <v>4.4803500131361114</v>
      </c>
      <c r="T44" s="231">
        <v>4.0348408903057376</v>
      </c>
      <c r="U44" s="231">
        <v>3.8062229143088282</v>
      </c>
      <c r="V44" s="231">
        <v>3.9356368504518442</v>
      </c>
      <c r="W44" s="231">
        <v>4.4541967815925174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6.1937341756502136</v>
      </c>
      <c r="J45" s="231">
        <v>5.2697120056653484</v>
      </c>
      <c r="K45" s="231">
        <v>4.3028122154807411</v>
      </c>
      <c r="L45" s="231">
        <v>5.0435307260559457</v>
      </c>
      <c r="M45" s="231">
        <v>5.1989625816719158</v>
      </c>
      <c r="N45" s="231">
        <v>5.3661876158790811</v>
      </c>
      <c r="O45" s="231">
        <v>4.5772313001952583</v>
      </c>
      <c r="P45" s="231">
        <v>4.0267839175887588</v>
      </c>
      <c r="Q45" s="231">
        <v>3.6178353829716339</v>
      </c>
      <c r="R45" s="231">
        <v>3.69019209063006</v>
      </c>
      <c r="S45" s="231">
        <v>4.3757053275337761</v>
      </c>
      <c r="T45" s="231">
        <v>4.4668207528402704</v>
      </c>
      <c r="U45" s="231">
        <v>4.3151398689511637</v>
      </c>
      <c r="V45" s="231">
        <v>4.3585538935499128</v>
      </c>
      <c r="W45" s="231">
        <v>4.3333621822119373</v>
      </c>
      <c r="DA45" s="73" t="s">
        <v>2979</v>
      </c>
    </row>
    <row r="46" spans="1:105" ht="12" customHeight="1" x14ac:dyDescent="0.25">
      <c r="A46" s="60" t="s">
        <v>2934</v>
      </c>
      <c r="B46" s="331">
        <v>0.97469643522288962</v>
      </c>
      <c r="C46" s="331">
        <v>1.008445031908539</v>
      </c>
      <c r="D46" s="331">
        <v>1.0094281987998339</v>
      </c>
      <c r="E46" s="331">
        <v>1.0502060271691991</v>
      </c>
      <c r="F46" s="331">
        <v>1.0637296002325261</v>
      </c>
      <c r="G46" s="331">
        <v>1.045926473942608</v>
      </c>
      <c r="H46" s="331">
        <v>1.0888695336949821</v>
      </c>
      <c r="I46" s="331">
        <v>1.181976187064478</v>
      </c>
      <c r="J46" s="331">
        <v>1.017689029220505</v>
      </c>
      <c r="K46" s="331">
        <v>0.98767843564621238</v>
      </c>
      <c r="L46" s="331">
        <v>0.99309562827972919</v>
      </c>
      <c r="M46" s="331">
        <v>1.0871137718271739</v>
      </c>
      <c r="N46" s="331">
        <v>0.9550193810422043</v>
      </c>
      <c r="O46" s="331">
        <v>0.95270776458033823</v>
      </c>
      <c r="P46" s="331">
        <v>0.81359845601398639</v>
      </c>
      <c r="Q46" s="331">
        <v>0.82128639523918501</v>
      </c>
      <c r="R46" s="331">
        <v>0.83231961657765163</v>
      </c>
      <c r="S46" s="331">
        <v>1.0360741668028399</v>
      </c>
      <c r="T46" s="331">
        <v>1.064387218592002</v>
      </c>
      <c r="U46" s="331">
        <v>1.0032275262860439</v>
      </c>
      <c r="V46" s="331">
        <v>0.97471488248940985</v>
      </c>
      <c r="W46" s="331">
        <v>1.054980576770975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10.590356436907109</v>
      </c>
      <c r="C48" s="318">
        <v>10.957044623331759</v>
      </c>
      <c r="D48" s="318">
        <v>10.967727013704289</v>
      </c>
      <c r="E48" s="318">
        <v>11.4107898192596</v>
      </c>
      <c r="F48" s="318">
        <v>11.557727320891511</v>
      </c>
      <c r="G48" s="318">
        <v>11.36429124552679</v>
      </c>
      <c r="H48" s="318">
        <v>11.83087991132512</v>
      </c>
      <c r="I48" s="318">
        <v>12.84251041513941</v>
      </c>
      <c r="J48" s="318">
        <v>11.057483306492781</v>
      </c>
      <c r="K48" s="318">
        <v>10.731409596412741</v>
      </c>
      <c r="L48" s="318">
        <v>10.790268948722989</v>
      </c>
      <c r="M48" s="318">
        <v>11.811803054853231</v>
      </c>
      <c r="N48" s="318">
        <v>10.376559597325841</v>
      </c>
      <c r="O48" s="318">
        <v>10.351443221198959</v>
      </c>
      <c r="P48" s="318">
        <v>8.8399806691968266</v>
      </c>
      <c r="Q48" s="318">
        <v>8.923512334767679</v>
      </c>
      <c r="R48" s="318">
        <v>9.043391450356042</v>
      </c>
      <c r="S48" s="318">
        <v>11.257243101545249</v>
      </c>
      <c r="T48" s="318">
        <v>11.56487253305669</v>
      </c>
      <c r="U48" s="318">
        <v>10.900354927692151</v>
      </c>
      <c r="V48" s="318">
        <v>10.5905568717509</v>
      </c>
      <c r="W48" s="318">
        <v>11.46266667063737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0.99999999999999989</v>
      </c>
      <c r="C52" s="234">
        <f t="shared" si="1"/>
        <v>0.99999999999999989</v>
      </c>
      <c r="D52" s="234">
        <f t="shared" si="1"/>
        <v>0.99999999999999978</v>
      </c>
      <c r="E52" s="234">
        <f t="shared" si="1"/>
        <v>1</v>
      </c>
      <c r="F52" s="234">
        <f t="shared" si="1"/>
        <v>1</v>
      </c>
      <c r="G52" s="234">
        <f t="shared" si="1"/>
        <v>0.99999999999999956</v>
      </c>
      <c r="H52" s="234">
        <f t="shared" si="1"/>
        <v>1.0000000000000002</v>
      </c>
      <c r="I52" s="234">
        <f t="shared" si="1"/>
        <v>1</v>
      </c>
      <c r="J52" s="234">
        <f t="shared" si="1"/>
        <v>1</v>
      </c>
      <c r="K52" s="234">
        <f t="shared" si="1"/>
        <v>1</v>
      </c>
      <c r="L52" s="234">
        <f t="shared" si="1"/>
        <v>1.0000000000000007</v>
      </c>
      <c r="M52" s="234">
        <f t="shared" si="1"/>
        <v>1.0000000000000002</v>
      </c>
      <c r="N52" s="234">
        <f t="shared" si="1"/>
        <v>1.0000000000000002</v>
      </c>
      <c r="O52" s="234">
        <f t="shared" si="1"/>
        <v>1</v>
      </c>
      <c r="P52" s="234">
        <f t="shared" si="1"/>
        <v>1.0000000000000002</v>
      </c>
      <c r="Q52" s="234">
        <f t="shared" si="1"/>
        <v>0.99999999999999989</v>
      </c>
      <c r="R52" s="234">
        <f t="shared" si="1"/>
        <v>1.0000000000000004</v>
      </c>
      <c r="S52" s="234">
        <f t="shared" si="1"/>
        <v>1.0000000000000002</v>
      </c>
      <c r="T52" s="234">
        <f t="shared" si="1"/>
        <v>1</v>
      </c>
      <c r="U52" s="234">
        <f t="shared" si="1"/>
        <v>0.99999999999999967</v>
      </c>
      <c r="V52" s="234">
        <f t="shared" si="1"/>
        <v>0.99999999999999944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1.7079419387625756E-2</v>
      </c>
      <c r="C53" s="301">
        <f t="shared" si="2"/>
        <v>1.6800205313681708E-2</v>
      </c>
      <c r="D53" s="301">
        <f t="shared" si="2"/>
        <v>1.7005638494975588E-2</v>
      </c>
      <c r="E53" s="301">
        <f t="shared" si="2"/>
        <v>1.77269768775528E-2</v>
      </c>
      <c r="F53" s="301">
        <f t="shared" si="2"/>
        <v>1.7455693037237853E-2</v>
      </c>
      <c r="G53" s="301">
        <f t="shared" si="2"/>
        <v>1.6160945463030145E-2</v>
      </c>
      <c r="H53" s="301">
        <f t="shared" si="2"/>
        <v>1.7026464399381141E-2</v>
      </c>
      <c r="I53" s="301">
        <f t="shared" si="2"/>
        <v>1.0142497525215134E-2</v>
      </c>
      <c r="J53" s="301">
        <f t="shared" si="2"/>
        <v>1.0623818025233349E-2</v>
      </c>
      <c r="K53" s="301">
        <f t="shared" si="2"/>
        <v>1.1388361317908297E-2</v>
      </c>
      <c r="L53" s="301">
        <f t="shared" si="2"/>
        <v>1.0266743865332799E-2</v>
      </c>
      <c r="M53" s="301">
        <f t="shared" si="2"/>
        <v>1.0799027864218505E-2</v>
      </c>
      <c r="N53" s="301">
        <f t="shared" si="2"/>
        <v>9.8358390577334611E-3</v>
      </c>
      <c r="O53" s="301">
        <f t="shared" si="2"/>
        <v>1.0146678865901988E-2</v>
      </c>
      <c r="P53" s="301">
        <f t="shared" si="2"/>
        <v>9.3033977654333379E-3</v>
      </c>
      <c r="Q53" s="301">
        <f t="shared" si="2"/>
        <v>9.8182619817953308E-3</v>
      </c>
      <c r="R53" s="301">
        <f t="shared" si="2"/>
        <v>9.4334044274655294E-3</v>
      </c>
      <c r="S53" s="301">
        <f t="shared" si="2"/>
        <v>1.0321614524558495E-2</v>
      </c>
      <c r="T53" s="301">
        <f t="shared" si="2"/>
        <v>1.0750473477039096E-2</v>
      </c>
      <c r="U53" s="301">
        <f t="shared" si="2"/>
        <v>1.0713656714497736E-2</v>
      </c>
      <c r="V53" s="301">
        <f t="shared" si="2"/>
        <v>1.0394228719261506E-2</v>
      </c>
      <c r="W53" s="301">
        <f t="shared" si="2"/>
        <v>1.0521498308517221E-2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4.8162599525377221E-3</v>
      </c>
      <c r="C54" s="235">
        <f t="shared" si="3"/>
        <v>4.7375238121572169E-3</v>
      </c>
      <c r="D54" s="235">
        <f t="shared" si="3"/>
        <v>4.7954543296726444E-3</v>
      </c>
      <c r="E54" s="235">
        <f t="shared" si="3"/>
        <v>4.998865996391948E-3</v>
      </c>
      <c r="F54" s="235">
        <f t="shared" si="3"/>
        <v>4.9223661186018315E-3</v>
      </c>
      <c r="G54" s="235">
        <f t="shared" si="3"/>
        <v>4.557257636353315E-3</v>
      </c>
      <c r="H54" s="235">
        <f t="shared" si="3"/>
        <v>4.80132706849868E-3</v>
      </c>
      <c r="I54" s="235">
        <f t="shared" si="3"/>
        <v>2.8601033525061307E-3</v>
      </c>
      <c r="J54" s="235">
        <f t="shared" si="3"/>
        <v>2.9958318919816999E-3</v>
      </c>
      <c r="K54" s="235">
        <f t="shared" si="3"/>
        <v>3.2114269985202464E-3</v>
      </c>
      <c r="L54" s="235">
        <f t="shared" si="3"/>
        <v>2.8951398287807057E-3</v>
      </c>
      <c r="M54" s="235">
        <f t="shared" si="3"/>
        <v>3.0452396681855069E-3</v>
      </c>
      <c r="N54" s="235">
        <f t="shared" si="3"/>
        <v>2.7736281121880308E-3</v>
      </c>
      <c r="O54" s="235">
        <f t="shared" si="3"/>
        <v>2.8612824572075827E-3</v>
      </c>
      <c r="P54" s="235">
        <f t="shared" si="3"/>
        <v>2.6234839172957583E-3</v>
      </c>
      <c r="Q54" s="235">
        <f t="shared" si="3"/>
        <v>2.7686715170601611E-3</v>
      </c>
      <c r="R54" s="235">
        <f t="shared" si="3"/>
        <v>2.660144758375779E-3</v>
      </c>
      <c r="S54" s="235">
        <f t="shared" si="3"/>
        <v>2.9106129167470077E-3</v>
      </c>
      <c r="T54" s="235">
        <f t="shared" si="3"/>
        <v>3.0315477185246398E-3</v>
      </c>
      <c r="U54" s="235">
        <f t="shared" si="3"/>
        <v>3.021165685331023E-3</v>
      </c>
      <c r="V54" s="235">
        <f t="shared" si="3"/>
        <v>2.9310895401026744E-3</v>
      </c>
      <c r="W54" s="235">
        <f t="shared" si="3"/>
        <v>2.9669785485049349E-3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6.5337354405696449E-2</v>
      </c>
      <c r="C55" s="235">
        <f t="shared" si="4"/>
        <v>6.4269220384843381E-2</v>
      </c>
      <c r="D55" s="235">
        <f t="shared" si="4"/>
        <v>6.5055105447342235E-2</v>
      </c>
      <c r="E55" s="235">
        <f t="shared" si="4"/>
        <v>6.7814586930830215E-2</v>
      </c>
      <c r="F55" s="235">
        <f t="shared" si="4"/>
        <v>6.6776790035226213E-2</v>
      </c>
      <c r="G55" s="235">
        <f t="shared" si="4"/>
        <v>6.1823730496023493E-2</v>
      </c>
      <c r="H55" s="235">
        <f t="shared" si="4"/>
        <v>6.5134774987979621E-2</v>
      </c>
      <c r="I55" s="235">
        <f t="shared" si="4"/>
        <v>3.880014538690954E-2</v>
      </c>
      <c r="J55" s="235">
        <f t="shared" si="4"/>
        <v>4.064143796124621E-2</v>
      </c>
      <c r="K55" s="235">
        <f t="shared" si="4"/>
        <v>4.3566199918212561E-2</v>
      </c>
      <c r="L55" s="235">
        <f t="shared" si="4"/>
        <v>3.927545001955763E-2</v>
      </c>
      <c r="M55" s="235">
        <f t="shared" si="4"/>
        <v>4.1311703564855175E-2</v>
      </c>
      <c r="N55" s="235">
        <f t="shared" si="4"/>
        <v>3.7627022781472827E-2</v>
      </c>
      <c r="O55" s="235">
        <f t="shared" si="4"/>
        <v>3.8816141114407503E-2</v>
      </c>
      <c r="P55" s="235">
        <f t="shared" si="4"/>
        <v>3.5590167509891114E-2</v>
      </c>
      <c r="Q55" s="235">
        <f t="shared" si="4"/>
        <v>3.7559781640897655E-2</v>
      </c>
      <c r="R55" s="235">
        <f t="shared" si="4"/>
        <v>3.608750826600917E-2</v>
      </c>
      <c r="S55" s="235">
        <f t="shared" si="4"/>
        <v>3.9485357840598735E-2</v>
      </c>
      <c r="T55" s="235">
        <f t="shared" si="4"/>
        <v>4.1125958655669898E-2</v>
      </c>
      <c r="U55" s="235">
        <f t="shared" si="4"/>
        <v>4.0985116053960706E-2</v>
      </c>
      <c r="V55" s="235">
        <f t="shared" si="4"/>
        <v>3.9763143593528505E-2</v>
      </c>
      <c r="W55" s="235">
        <f t="shared" si="4"/>
        <v>4.0250013672044928E-2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0.14905618289585398</v>
      </c>
      <c r="C56" s="235">
        <f t="shared" si="5"/>
        <v>0.14661941481092405</v>
      </c>
      <c r="D56" s="235">
        <f t="shared" si="5"/>
        <v>0.14841227937785448</v>
      </c>
      <c r="E56" s="235">
        <f t="shared" si="5"/>
        <v>0.15470757217692507</v>
      </c>
      <c r="F56" s="235">
        <f t="shared" si="5"/>
        <v>0.15234001313987888</v>
      </c>
      <c r="G56" s="235">
        <f t="shared" si="5"/>
        <v>0.14104044101479313</v>
      </c>
      <c r="H56" s="235">
        <f t="shared" si="5"/>
        <v>0.14859403203264868</v>
      </c>
      <c r="I56" s="235">
        <f t="shared" si="5"/>
        <v>8.851600466199297E-2</v>
      </c>
      <c r="J56" s="235">
        <f t="shared" si="5"/>
        <v>9.2716603924413901E-2</v>
      </c>
      <c r="K56" s="235">
        <f t="shared" si="5"/>
        <v>9.9388956319912805E-2</v>
      </c>
      <c r="L56" s="235">
        <f t="shared" si="5"/>
        <v>8.9600332224681403E-2</v>
      </c>
      <c r="M56" s="235">
        <f t="shared" si="5"/>
        <v>9.4245702145624263E-2</v>
      </c>
      <c r="N56" s="235">
        <f t="shared" si="5"/>
        <v>8.5839722782725614E-2</v>
      </c>
      <c r="O56" s="235">
        <f t="shared" si="5"/>
        <v>8.8552496223446187E-2</v>
      </c>
      <c r="P56" s="235">
        <f t="shared" si="5"/>
        <v>8.119298012448907E-2</v>
      </c>
      <c r="Q56" s="235">
        <f t="shared" si="5"/>
        <v>8.568632343194281E-2</v>
      </c>
      <c r="R56" s="235">
        <f t="shared" si="5"/>
        <v>8.2327579395913369E-2</v>
      </c>
      <c r="S56" s="235">
        <f t="shared" si="5"/>
        <v>9.0079201607272202E-2</v>
      </c>
      <c r="T56" s="235">
        <f t="shared" si="5"/>
        <v>9.3821956381698962E-2</v>
      </c>
      <c r="U56" s="235">
        <f t="shared" si="5"/>
        <v>9.3500647678724319E-2</v>
      </c>
      <c r="V56" s="235">
        <f t="shared" si="5"/>
        <v>9.0712923072905224E-2</v>
      </c>
      <c r="W56" s="235">
        <f t="shared" si="5"/>
        <v>9.1823635254779795E-2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5.0381678038478352E-2</v>
      </c>
      <c r="C57" s="302">
        <f t="shared" si="6"/>
        <v>4.9273226227002948E-2</v>
      </c>
      <c r="D57" s="302">
        <f t="shared" si="6"/>
        <v>5.0132124756114539E-2</v>
      </c>
      <c r="E57" s="302">
        <f t="shared" si="6"/>
        <v>5.2861349352622114E-2</v>
      </c>
      <c r="F57" s="302">
        <f t="shared" si="6"/>
        <v>5.241137378931001E-2</v>
      </c>
      <c r="G57" s="302">
        <f t="shared" si="6"/>
        <v>4.8917800395582543E-2</v>
      </c>
      <c r="H57" s="302">
        <f t="shared" si="6"/>
        <v>5.2011169388995894E-2</v>
      </c>
      <c r="I57" s="302">
        <f t="shared" si="6"/>
        <v>3.1386888632167154E-2</v>
      </c>
      <c r="J57" s="302">
        <f t="shared" si="6"/>
        <v>3.2814757308392901E-2</v>
      </c>
      <c r="K57" s="302">
        <f t="shared" si="6"/>
        <v>3.507468749229007E-2</v>
      </c>
      <c r="L57" s="302">
        <f t="shared" si="6"/>
        <v>3.1749857606677492E-2</v>
      </c>
      <c r="M57" s="302">
        <f t="shared" si="6"/>
        <v>3.3762805372681122E-2</v>
      </c>
      <c r="N57" s="302">
        <f t="shared" si="6"/>
        <v>3.0701289326424058E-2</v>
      </c>
      <c r="O57" s="302">
        <f t="shared" si="6"/>
        <v>3.1544055959396508E-2</v>
      </c>
      <c r="P57" s="302">
        <f t="shared" si="6"/>
        <v>2.9131857241510978E-2</v>
      </c>
      <c r="Q57" s="302">
        <f t="shared" si="6"/>
        <v>3.0821452318190681E-2</v>
      </c>
      <c r="R57" s="302">
        <f t="shared" si="6"/>
        <v>2.9714013324797877E-2</v>
      </c>
      <c r="S57" s="302">
        <f t="shared" si="6"/>
        <v>3.2609485534471606E-2</v>
      </c>
      <c r="T57" s="302">
        <f t="shared" si="6"/>
        <v>3.3805222434765234E-2</v>
      </c>
      <c r="U57" s="302">
        <f t="shared" si="6"/>
        <v>3.3696631884055354E-2</v>
      </c>
      <c r="V57" s="302">
        <f t="shared" si="6"/>
        <v>3.3009557444262219E-2</v>
      </c>
      <c r="W57" s="302">
        <f t="shared" si="6"/>
        <v>3.3338971157683896E-2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0.49535196338664927</v>
      </c>
      <c r="C58" s="303">
        <f t="shared" si="7"/>
        <v>0.50226327108527413</v>
      </c>
      <c r="D58" s="303">
        <f t="shared" si="7"/>
        <v>0.49782490792168166</v>
      </c>
      <c r="E58" s="303">
        <f t="shared" si="7"/>
        <v>0.48066532636314696</v>
      </c>
      <c r="F58" s="303">
        <f t="shared" si="7"/>
        <v>0.48715072288581013</v>
      </c>
      <c r="G58" s="303">
        <f t="shared" si="7"/>
        <v>0.51871903482481063</v>
      </c>
      <c r="H58" s="303">
        <f t="shared" si="7"/>
        <v>0.49779487946627593</v>
      </c>
      <c r="I58" s="303">
        <f t="shared" si="7"/>
        <v>0.67181329810956969</v>
      </c>
      <c r="J58" s="303">
        <f t="shared" si="7"/>
        <v>0.65846083692995339</v>
      </c>
      <c r="K58" s="303">
        <f t="shared" si="7"/>
        <v>0.63906053511945959</v>
      </c>
      <c r="L58" s="303">
        <f t="shared" si="7"/>
        <v>0.66914425550316092</v>
      </c>
      <c r="M58" s="303">
        <f t="shared" si="7"/>
        <v>0.65700161051317463</v>
      </c>
      <c r="N58" s="303">
        <f t="shared" si="7"/>
        <v>0.68359077651034705</v>
      </c>
      <c r="O58" s="303">
        <f t="shared" si="7"/>
        <v>0.67645003995148623</v>
      </c>
      <c r="P58" s="303">
        <f t="shared" si="7"/>
        <v>0.69741044771540306</v>
      </c>
      <c r="Q58" s="303">
        <f t="shared" si="7"/>
        <v>0.68634396355622684</v>
      </c>
      <c r="R58" s="303">
        <f t="shared" si="7"/>
        <v>0.69830049382789006</v>
      </c>
      <c r="S58" s="303">
        <f t="shared" si="7"/>
        <v>0.67947544300711882</v>
      </c>
      <c r="T58" s="303">
        <f t="shared" si="7"/>
        <v>0.66430556330464074</v>
      </c>
      <c r="U58" s="303">
        <f t="shared" si="7"/>
        <v>0.6685758390682599</v>
      </c>
      <c r="V58" s="303">
        <f t="shared" si="7"/>
        <v>0.68041602334420892</v>
      </c>
      <c r="W58" s="303">
        <f t="shared" si="7"/>
        <v>0.67481148808328073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8.0377525059460234E-2</v>
      </c>
      <c r="C59" s="303">
        <f t="shared" si="8"/>
        <v>7.9063514570224841E-2</v>
      </c>
      <c r="D59" s="303">
        <f t="shared" si="8"/>
        <v>8.0030304500417496E-2</v>
      </c>
      <c r="E59" s="303">
        <f t="shared" si="8"/>
        <v>8.342499799708035E-2</v>
      </c>
      <c r="F59" s="303">
        <f t="shared" si="8"/>
        <v>8.2148308012587087E-2</v>
      </c>
      <c r="G59" s="303">
        <f t="shared" si="8"/>
        <v>7.6055091186554083E-2</v>
      </c>
      <c r="H59" s="303">
        <f t="shared" si="8"/>
        <v>8.0128313373860574E-2</v>
      </c>
      <c r="I59" s="303">
        <f t="shared" si="8"/>
        <v>4.7731648863259188E-2</v>
      </c>
      <c r="J59" s="303">
        <f t="shared" si="8"/>
        <v>4.9996793226414482E-2</v>
      </c>
      <c r="K59" s="303">
        <f t="shared" si="8"/>
        <v>5.3594813526246572E-2</v>
      </c>
      <c r="L59" s="303">
        <f t="shared" si="8"/>
        <v>4.8316365069923026E-2</v>
      </c>
      <c r="M59" s="303">
        <f t="shared" si="8"/>
        <v>5.0821348962418966E-2</v>
      </c>
      <c r="N59" s="303">
        <f t="shared" si="8"/>
        <v>4.6288482201952079E-2</v>
      </c>
      <c r="O59" s="303">
        <f t="shared" si="8"/>
        <v>4.7751326687675365E-2</v>
      </c>
      <c r="P59" s="303">
        <f t="shared" si="8"/>
        <v>4.3782758070278656E-2</v>
      </c>
      <c r="Q59" s="303">
        <f t="shared" si="8"/>
        <v>4.6205762653375788E-2</v>
      </c>
      <c r="R59" s="303">
        <f t="shared" si="8"/>
        <v>4.4394582951337559E-2</v>
      </c>
      <c r="S59" s="303">
        <f t="shared" si="8"/>
        <v>4.8574592102519784E-2</v>
      </c>
      <c r="T59" s="303">
        <f t="shared" si="8"/>
        <v>5.0592846963393938E-2</v>
      </c>
      <c r="U59" s="303">
        <f t="shared" si="8"/>
        <v>5.0419583447426877E-2</v>
      </c>
      <c r="V59" s="303">
        <f t="shared" si="8"/>
        <v>4.8916322059607394E-2</v>
      </c>
      <c r="W59" s="303">
        <f t="shared" si="8"/>
        <v>4.9515265991338452E-2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6.3430167895041203E-2</v>
      </c>
      <c r="C60" s="303">
        <f t="shared" si="9"/>
        <v>6.4016695778369756E-2</v>
      </c>
      <c r="D60" s="303">
        <f t="shared" si="9"/>
        <v>6.289513866299469E-2</v>
      </c>
      <c r="E60" s="303">
        <f t="shared" si="9"/>
        <v>6.0818778432874102E-2</v>
      </c>
      <c r="F60" s="303">
        <f t="shared" si="9"/>
        <v>6.0991270069106318E-2</v>
      </c>
      <c r="G60" s="303">
        <f t="shared" si="9"/>
        <v>6.254483435489501E-2</v>
      </c>
      <c r="H60" s="303">
        <f t="shared" si="9"/>
        <v>6.0569553759112542E-2</v>
      </c>
      <c r="I60" s="303">
        <f t="shared" si="9"/>
        <v>6.4704388538690677E-2</v>
      </c>
      <c r="J60" s="303">
        <f t="shared" si="9"/>
        <v>6.561470318790999E-2</v>
      </c>
      <c r="K60" s="303">
        <f t="shared" si="9"/>
        <v>6.525967984016777E-2</v>
      </c>
      <c r="L60" s="303">
        <f t="shared" si="9"/>
        <v>6.4167276159671924E-2</v>
      </c>
      <c r="M60" s="303">
        <f t="shared" si="9"/>
        <v>6.2116474400471786E-2</v>
      </c>
      <c r="N60" s="303">
        <f t="shared" si="9"/>
        <v>6.062991586422193E-2</v>
      </c>
      <c r="O60" s="303">
        <f t="shared" si="9"/>
        <v>5.9814795832013823E-2</v>
      </c>
      <c r="P60" s="303">
        <f t="shared" si="9"/>
        <v>6.0563775144636754E-2</v>
      </c>
      <c r="Q60" s="303">
        <f t="shared" si="9"/>
        <v>5.8158790120448049E-2</v>
      </c>
      <c r="R60" s="303">
        <f t="shared" si="9"/>
        <v>5.6116570848470958E-2</v>
      </c>
      <c r="S60" s="303">
        <f t="shared" si="9"/>
        <v>5.1720830255644792E-2</v>
      </c>
      <c r="T60" s="303">
        <f t="shared" si="9"/>
        <v>5.5881196867761371E-2</v>
      </c>
      <c r="U60" s="303">
        <f t="shared" si="9"/>
        <v>5.2562006525330343E-2</v>
      </c>
      <c r="V60" s="303">
        <f t="shared" si="9"/>
        <v>4.8718514072601027E-2</v>
      </c>
      <c r="W60" s="303">
        <f t="shared" si="9"/>
        <v>5.1081267211956299E-2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3.084721109971415E-2</v>
      </c>
      <c r="C61" s="304">
        <f t="shared" si="10"/>
        <v>3.1185969458492228E-2</v>
      </c>
      <c r="D61" s="304">
        <f t="shared" si="10"/>
        <v>3.021308548060643E-2</v>
      </c>
      <c r="E61" s="304">
        <f t="shared" si="10"/>
        <v>2.8740663904264527E-2</v>
      </c>
      <c r="F61" s="304">
        <f t="shared" si="10"/>
        <v>2.8684362459337493E-2</v>
      </c>
      <c r="G61" s="304">
        <f t="shared" si="10"/>
        <v>2.9113960582248959E-2</v>
      </c>
      <c r="H61" s="304">
        <f t="shared" si="10"/>
        <v>2.7880738292580698E-2</v>
      </c>
      <c r="I61" s="304">
        <f t="shared" si="10"/>
        <v>2.5718558243332836E-2</v>
      </c>
      <c r="J61" s="304">
        <f t="shared" si="10"/>
        <v>2.7130783727742122E-2</v>
      </c>
      <c r="K61" s="304">
        <f t="shared" si="10"/>
        <v>2.7478941080076716E-2</v>
      </c>
      <c r="L61" s="304">
        <f t="shared" si="10"/>
        <v>2.5270568756550416E-2</v>
      </c>
      <c r="M61" s="304">
        <f t="shared" si="10"/>
        <v>2.3638402337733969E-2</v>
      </c>
      <c r="N61" s="304">
        <f t="shared" si="10"/>
        <v>2.1154260029464658E-2</v>
      </c>
      <c r="O61" s="304">
        <f t="shared" si="10"/>
        <v>2.0586198946594639E-2</v>
      </c>
      <c r="P61" s="304">
        <f t="shared" si="10"/>
        <v>2.0582346962550301E-2</v>
      </c>
      <c r="Q61" s="304">
        <f t="shared" si="10"/>
        <v>1.8547002750126638E-2</v>
      </c>
      <c r="R61" s="304">
        <f t="shared" si="10"/>
        <v>1.6036902318655021E-2</v>
      </c>
      <c r="S61" s="304">
        <f t="shared" si="10"/>
        <v>1.2265004298701728E-2</v>
      </c>
      <c r="T61" s="304">
        <f t="shared" si="10"/>
        <v>1.7042749311059105E-2</v>
      </c>
      <c r="U61" s="304">
        <f t="shared" si="10"/>
        <v>1.3516233474095462E-2</v>
      </c>
      <c r="V61" s="304">
        <f t="shared" si="10"/>
        <v>9.184758686982427E-3</v>
      </c>
      <c r="W61" s="304">
        <f t="shared" si="10"/>
        <v>1.1788062400216402E-2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2.5756680649417094E-2</v>
      </c>
      <c r="C62" s="304">
        <f t="shared" si="11"/>
        <v>2.611604602680714E-2</v>
      </c>
      <c r="D62" s="304">
        <f t="shared" si="11"/>
        <v>2.5885265670493974E-2</v>
      </c>
      <c r="E62" s="304">
        <f t="shared" si="11"/>
        <v>2.4993023598293251E-2</v>
      </c>
      <c r="F62" s="304">
        <f t="shared" si="11"/>
        <v>2.5330242988677885E-2</v>
      </c>
      <c r="G62" s="304">
        <f t="shared" si="11"/>
        <v>2.6971691876242605E-2</v>
      </c>
      <c r="H62" s="304">
        <f t="shared" si="11"/>
        <v>2.5883704289105715E-2</v>
      </c>
      <c r="I62" s="304">
        <f t="shared" si="11"/>
        <v>3.4932092440165353E-2</v>
      </c>
      <c r="J62" s="304">
        <f t="shared" si="11"/>
        <v>3.4237808165735864E-2</v>
      </c>
      <c r="K62" s="304">
        <f t="shared" si="11"/>
        <v>3.3229055975033103E-2</v>
      </c>
      <c r="L62" s="304">
        <f t="shared" si="11"/>
        <v>3.47933109612691E-2</v>
      </c>
      <c r="M62" s="304">
        <f t="shared" si="11"/>
        <v>3.4161933168581932E-2</v>
      </c>
      <c r="N62" s="304">
        <f t="shared" si="11"/>
        <v>3.5544482765521634E-2</v>
      </c>
      <c r="O62" s="304">
        <f t="shared" si="11"/>
        <v>3.517318783839396E-2</v>
      </c>
      <c r="P62" s="304">
        <f t="shared" si="11"/>
        <v>3.6263060431944924E-2</v>
      </c>
      <c r="Q62" s="304">
        <f t="shared" si="11"/>
        <v>3.5687639479838523E-2</v>
      </c>
      <c r="R62" s="304">
        <f t="shared" si="11"/>
        <v>3.6309339916386359E-2</v>
      </c>
      <c r="S62" s="304">
        <f t="shared" si="11"/>
        <v>3.53304988941672E-2</v>
      </c>
      <c r="T62" s="304">
        <f t="shared" si="11"/>
        <v>3.4541714805545722E-2</v>
      </c>
      <c r="U62" s="304">
        <f t="shared" si="11"/>
        <v>3.4763755167264508E-2</v>
      </c>
      <c r="V62" s="304">
        <f t="shared" si="11"/>
        <v>3.5379405992873203E-2</v>
      </c>
      <c r="W62" s="304">
        <f t="shared" si="11"/>
        <v>3.508798850475587E-2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6.8262761459099569E-3</v>
      </c>
      <c r="C63" s="304">
        <f t="shared" si="12"/>
        <v>6.7146802930703959E-3</v>
      </c>
      <c r="D63" s="304">
        <f t="shared" si="12"/>
        <v>6.7967875118942964E-3</v>
      </c>
      <c r="E63" s="304">
        <f t="shared" si="12"/>
        <v>7.0850909303163262E-3</v>
      </c>
      <c r="F63" s="304">
        <f t="shared" si="12"/>
        <v>6.9766646210909396E-3</v>
      </c>
      <c r="G63" s="304">
        <f t="shared" si="12"/>
        <v>6.4591818964034528E-3</v>
      </c>
      <c r="H63" s="304">
        <f t="shared" si="12"/>
        <v>6.8051111774261328E-3</v>
      </c>
      <c r="I63" s="304">
        <f t="shared" si="12"/>
        <v>4.0537378551924802E-3</v>
      </c>
      <c r="J63" s="304">
        <f t="shared" si="12"/>
        <v>4.2461112944320034E-3</v>
      </c>
      <c r="K63" s="304">
        <f t="shared" si="12"/>
        <v>4.5516827850579479E-3</v>
      </c>
      <c r="L63" s="304">
        <f t="shared" si="12"/>
        <v>4.1033964418524136E-3</v>
      </c>
      <c r="M63" s="304">
        <f t="shared" si="12"/>
        <v>4.3161388941558906E-3</v>
      </c>
      <c r="N63" s="304">
        <f t="shared" si="12"/>
        <v>3.9311730692356385E-3</v>
      </c>
      <c r="O63" s="304">
        <f t="shared" si="12"/>
        <v>4.0554090470252217E-3</v>
      </c>
      <c r="P63" s="304">
        <f t="shared" si="12"/>
        <v>3.7183677501415316E-3</v>
      </c>
      <c r="Q63" s="304">
        <f t="shared" si="12"/>
        <v>3.9241478904828847E-3</v>
      </c>
      <c r="R63" s="304">
        <f t="shared" si="12"/>
        <v>3.7703286134295817E-3</v>
      </c>
      <c r="S63" s="304">
        <f t="shared" si="12"/>
        <v>4.1253270627758711E-3</v>
      </c>
      <c r="T63" s="304">
        <f t="shared" si="12"/>
        <v>4.2967327511565451E-3</v>
      </c>
      <c r="U63" s="304">
        <f t="shared" si="12"/>
        <v>4.2820178839703829E-3</v>
      </c>
      <c r="V63" s="304">
        <f t="shared" si="12"/>
        <v>4.1543493927453995E-3</v>
      </c>
      <c r="W63" s="304">
        <f t="shared" si="12"/>
        <v>4.2052163069840331E-3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7.4169448978657002E-2</v>
      </c>
      <c r="C65" s="237">
        <f t="shared" si="14"/>
        <v>7.2956928017521752E-2</v>
      </c>
      <c r="D65" s="237">
        <f t="shared" si="14"/>
        <v>7.3849046508946511E-2</v>
      </c>
      <c r="E65" s="237">
        <f t="shared" si="14"/>
        <v>7.6981545872576537E-2</v>
      </c>
      <c r="F65" s="237">
        <f t="shared" si="14"/>
        <v>7.5803462912241701E-2</v>
      </c>
      <c r="G65" s="237">
        <f t="shared" si="14"/>
        <v>7.0180864627957307E-2</v>
      </c>
      <c r="H65" s="237">
        <f t="shared" si="14"/>
        <v>7.3939485523247028E-2</v>
      </c>
      <c r="I65" s="237">
        <f t="shared" si="14"/>
        <v>4.4045024929689536E-2</v>
      </c>
      <c r="J65" s="237">
        <f t="shared" si="14"/>
        <v>4.6135217544454127E-2</v>
      </c>
      <c r="K65" s="237">
        <f t="shared" si="14"/>
        <v>4.9455339467282061E-2</v>
      </c>
      <c r="L65" s="237">
        <f t="shared" si="14"/>
        <v>4.4584579722214718E-2</v>
      </c>
      <c r="M65" s="237">
        <f t="shared" si="14"/>
        <v>4.6896087508370064E-2</v>
      </c>
      <c r="N65" s="237">
        <f t="shared" si="14"/>
        <v>4.2713323362935249E-2</v>
      </c>
      <c r="O65" s="237">
        <f t="shared" si="14"/>
        <v>4.40631829084649E-2</v>
      </c>
      <c r="P65" s="237">
        <f t="shared" si="14"/>
        <v>4.0401132511061415E-2</v>
      </c>
      <c r="Q65" s="237">
        <f t="shared" si="14"/>
        <v>4.2636992780062374E-2</v>
      </c>
      <c r="R65" s="237">
        <f t="shared" si="14"/>
        <v>4.0965702199739967E-2</v>
      </c>
      <c r="S65" s="237">
        <f t="shared" si="14"/>
        <v>4.4822862211068799E-2</v>
      </c>
      <c r="T65" s="237">
        <f t="shared" si="14"/>
        <v>4.6685234196506185E-2</v>
      </c>
      <c r="U65" s="237">
        <f t="shared" si="14"/>
        <v>4.6525352942413362E-2</v>
      </c>
      <c r="V65" s="237">
        <f t="shared" si="14"/>
        <v>4.5138198153522074E-2</v>
      </c>
      <c r="W65" s="237">
        <f t="shared" si="14"/>
        <v>4.569088177189351E-2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0.4235026213781205</v>
      </c>
      <c r="C69" s="324">
        <f>IF(C$5=0,0,C$5/WWP_fec!C$5)</f>
        <v>0.42281313205487148</v>
      </c>
      <c r="D69" s="324">
        <f>IF(D$5=0,0,D$5/WWP_fec!D$5)</f>
        <v>0.42322430460626365</v>
      </c>
      <c r="E69" s="324">
        <f>IF(E$5=0,0,E$5/WWP_fec!E$5)</f>
        <v>0.42508129043171655</v>
      </c>
      <c r="F69" s="324">
        <f>IF(F$5=0,0,F$5/WWP_fec!F$5)</f>
        <v>0.42396780072619988</v>
      </c>
      <c r="G69" s="324">
        <f>IF(G$5=0,0,G$5/WWP_fec!G$5)</f>
        <v>0.41976781722785206</v>
      </c>
      <c r="H69" s="324">
        <f>IF(H$5=0,0,H$5/WWP_fec!H$5)</f>
        <v>0.42173443488470941</v>
      </c>
      <c r="I69" s="324">
        <f>IF(I$5=0,0,I$5/WWP_fec!I$5)</f>
        <v>0.43421111093404791</v>
      </c>
      <c r="J69" s="324">
        <f>IF(J$5=0,0,J$5/WWP_fec!J$5)</f>
        <v>0.43658477283680708</v>
      </c>
      <c r="K69" s="324">
        <f>IF(K$5=0,0,K$5/WWP_fec!K$5)</f>
        <v>0.43624362596884436</v>
      </c>
      <c r="L69" s="324">
        <f>IF(L$5=0,0,L$5/WWP_fec!L$5)</f>
        <v>0.43430336382021895</v>
      </c>
      <c r="M69" s="324">
        <f>IF(M$5=0,0,M$5/WWP_fec!M$5)</f>
        <v>0.43564638493932617</v>
      </c>
      <c r="N69" s="324">
        <f>IF(N$5=0,0,N$5/WWP_fec!N$5)</f>
        <v>0.43554067193302243</v>
      </c>
      <c r="O69" s="324">
        <f>IF(O$5=0,0,O$5/WWP_fec!O$5)</f>
        <v>0.43239048044454848</v>
      </c>
      <c r="P69" s="324">
        <f>IF(P$5=0,0,P$5/WWP_fec!P$5)</f>
        <v>0.42810599602967742</v>
      </c>
      <c r="Q69" s="324">
        <f>IF(Q$5=0,0,Q$5/WWP_fec!Q$5)</f>
        <v>0.42809838050025861</v>
      </c>
      <c r="R69" s="324">
        <f>IF(R$5=0,0,R$5/WWP_fec!R$5)</f>
        <v>0.42671741554820047</v>
      </c>
      <c r="S69" s="324">
        <f>IF(S$5=0,0,S$5/WWP_fec!S$5)</f>
        <v>0.43087733652129223</v>
      </c>
      <c r="T69" s="324">
        <f>IF(T$5=0,0,T$5/WWP_fec!T$5)</f>
        <v>0.43207276825007257</v>
      </c>
      <c r="U69" s="324">
        <f>IF(U$5=0,0,U$5/WWP_fec!U$5)</f>
        <v>0.43328129268051352</v>
      </c>
      <c r="V69" s="324">
        <f>IF(V$5=0,0,V$5/WWP_fec!V$5)</f>
        <v>0.43332798486501867</v>
      </c>
      <c r="W69" s="324">
        <f>IF(W$5=0,0,W$5/WWP_fec!W$5)</f>
        <v>0.43137461470350452</v>
      </c>
      <c r="DA69" s="95"/>
    </row>
    <row r="70" spans="1:105" ht="12" customHeight="1" x14ac:dyDescent="0.25">
      <c r="A70" s="55" t="s">
        <v>92</v>
      </c>
      <c r="B70" s="336">
        <f>IF(B$6=0,0,B$6/WWP_fec!B$6)</f>
        <v>0.45422530227976565</v>
      </c>
      <c r="C70" s="336">
        <f>IF(C$6=0,0,C$6/WWP_fec!C$6)</f>
        <v>0.45422530227976537</v>
      </c>
      <c r="D70" s="336">
        <f>IF(D$6=0,0,D$6/WWP_fec!D$6)</f>
        <v>0.4542253022797656</v>
      </c>
      <c r="E70" s="336">
        <f>IF(E$6=0,0,E$6/WWP_fec!E$6)</f>
        <v>0.45422530227976543</v>
      </c>
      <c r="F70" s="336">
        <f>IF(F$6=0,0,F$6/WWP_fec!F$6)</f>
        <v>0.45422530227976543</v>
      </c>
      <c r="G70" s="336">
        <f>IF(G$6=0,0,G$6/WWP_fec!G$6)</f>
        <v>0.45422530227976554</v>
      </c>
      <c r="H70" s="336">
        <f>IF(H$6=0,0,H$6/WWP_fec!H$6)</f>
        <v>0.45422530227976543</v>
      </c>
      <c r="I70" s="336">
        <f>IF(I$6=0,0,I$6/WWP_fec!I$6)</f>
        <v>0.45422530227976549</v>
      </c>
      <c r="J70" s="336">
        <f>IF(J$6=0,0,J$6/WWP_fec!J$6)</f>
        <v>0.45422530227976532</v>
      </c>
      <c r="K70" s="336">
        <f>IF(K$6=0,0,K$6/WWP_fec!K$6)</f>
        <v>0.45422530227976543</v>
      </c>
      <c r="L70" s="336">
        <f>IF(L$6=0,0,L$6/WWP_fec!L$6)</f>
        <v>0.4542253022797656</v>
      </c>
      <c r="M70" s="336">
        <f>IF(M$6=0,0,M$6/WWP_fec!M$6)</f>
        <v>0.45422530227976543</v>
      </c>
      <c r="N70" s="336">
        <f>IF(N$6=0,0,N$6/WWP_fec!N$6)</f>
        <v>0.45422530227976543</v>
      </c>
      <c r="O70" s="336">
        <f>IF(O$6=0,0,O$6/WWP_fec!O$6)</f>
        <v>0.45422530227976537</v>
      </c>
      <c r="P70" s="336">
        <f>IF(P$6=0,0,P$6/WWP_fec!P$6)</f>
        <v>0.45422530227976543</v>
      </c>
      <c r="Q70" s="336">
        <f>IF(Q$6=0,0,Q$6/WWP_fec!Q$6)</f>
        <v>0.45422530227976537</v>
      </c>
      <c r="R70" s="336">
        <f>IF(R$6=0,0,R$6/WWP_fec!R$6)</f>
        <v>0.45422530227976537</v>
      </c>
      <c r="S70" s="336">
        <f>IF(S$6=0,0,S$6/WWP_fec!S$6)</f>
        <v>0.45422530227976554</v>
      </c>
      <c r="T70" s="336">
        <f>IF(T$6=0,0,T$6/WWP_fec!T$6)</f>
        <v>0.45422530227976554</v>
      </c>
      <c r="U70" s="336">
        <f>IF(U$6=0,0,U$6/WWP_fec!U$6)</f>
        <v>0.45422530227976543</v>
      </c>
      <c r="V70" s="336">
        <f>IF(V$6=0,0,V$6/WWP_fec!V$6)</f>
        <v>0.45422530227976549</v>
      </c>
      <c r="W70" s="336">
        <f>IF(W$6=0,0,W$6/WWP_fec!W$6)</f>
        <v>0.45422530227976537</v>
      </c>
      <c r="DA70" s="67"/>
    </row>
    <row r="71" spans="1:105" ht="12" customHeight="1" x14ac:dyDescent="0.25">
      <c r="A71" s="202" t="s">
        <v>93</v>
      </c>
      <c r="B71" s="337">
        <f>IF(B$7=0,0,B$7/WWP_fec!B$7)</f>
        <v>0.11784087716902239</v>
      </c>
      <c r="C71" s="337">
        <f>IF(C$7=0,0,C$7/WWP_fec!C$7)</f>
        <v>0.1178408771690224</v>
      </c>
      <c r="D71" s="337">
        <f>IF(D$7=0,0,D$7/WWP_fec!D$7)</f>
        <v>0.1178408771690224</v>
      </c>
      <c r="E71" s="337">
        <f>IF(E$7=0,0,E$7/WWP_fec!E$7)</f>
        <v>0.11784087716902239</v>
      </c>
      <c r="F71" s="337">
        <f>IF(F$7=0,0,F$7/WWP_fec!F$7)</f>
        <v>0.1178408771690224</v>
      </c>
      <c r="G71" s="337">
        <f>IF(G$7=0,0,G$7/WWP_fec!G$7)</f>
        <v>0.1178408771690224</v>
      </c>
      <c r="H71" s="337">
        <f>IF(H$7=0,0,H$7/WWP_fec!H$7)</f>
        <v>0.1178408771690224</v>
      </c>
      <c r="I71" s="337">
        <f>IF(I$7=0,0,I$7/WWP_fec!I$7)</f>
        <v>0.1178408771690224</v>
      </c>
      <c r="J71" s="337">
        <f>IF(J$7=0,0,J$7/WWP_fec!J$7)</f>
        <v>0.1178408771690224</v>
      </c>
      <c r="K71" s="337">
        <f>IF(K$7=0,0,K$7/WWP_fec!K$7)</f>
        <v>0.1178408771690224</v>
      </c>
      <c r="L71" s="337">
        <f>IF(L$7=0,0,L$7/WWP_fec!L$7)</f>
        <v>0.1178408771690224</v>
      </c>
      <c r="M71" s="337">
        <f>IF(M$7=0,0,M$7/WWP_fec!M$7)</f>
        <v>0.1178408771690224</v>
      </c>
      <c r="N71" s="337">
        <f>IF(N$7=0,0,N$7/WWP_fec!N$7)</f>
        <v>0.1178408771690224</v>
      </c>
      <c r="O71" s="337">
        <f>IF(O$7=0,0,O$7/WWP_fec!O$7)</f>
        <v>0.11784087716902239</v>
      </c>
      <c r="P71" s="337">
        <f>IF(P$7=0,0,P$7/WWP_fec!P$7)</f>
        <v>0.11784087716902242</v>
      </c>
      <c r="Q71" s="337">
        <f>IF(Q$7=0,0,Q$7/WWP_fec!Q$7)</f>
        <v>0.11784087716902239</v>
      </c>
      <c r="R71" s="337">
        <f>IF(R$7=0,0,R$7/WWP_fec!R$7)</f>
        <v>0.1178408771690224</v>
      </c>
      <c r="S71" s="337">
        <f>IF(S$7=0,0,S$7/WWP_fec!S$7)</f>
        <v>0.1178408771690224</v>
      </c>
      <c r="T71" s="337">
        <f>IF(T$7=0,0,T$7/WWP_fec!T$7)</f>
        <v>0.1178408771690224</v>
      </c>
      <c r="U71" s="337">
        <f>IF(U$7=0,0,U$7/WWP_fec!U$7)</f>
        <v>0.1178408771690224</v>
      </c>
      <c r="V71" s="337">
        <f>IF(V$7=0,0,V$7/WWP_fec!V$7)</f>
        <v>0.1178408771690224</v>
      </c>
      <c r="W71" s="337">
        <f>IF(W$7=0,0,W$7/WWP_fec!W$7)</f>
        <v>0.1178408771690224</v>
      </c>
      <c r="DA71" s="174"/>
    </row>
    <row r="72" spans="1:105" ht="12" customHeight="1" x14ac:dyDescent="0.25">
      <c r="A72" s="202" t="s">
        <v>94</v>
      </c>
      <c r="B72" s="337">
        <f>IF(B$8=0,0,B$8/WWP_fec!B$8)</f>
        <v>0.64460832737444607</v>
      </c>
      <c r="C72" s="337">
        <f>IF(C$8=0,0,C$8/WWP_fec!C$8)</f>
        <v>0.64460832737444618</v>
      </c>
      <c r="D72" s="337">
        <f>IF(D$8=0,0,D$8/WWP_fec!D$8)</f>
        <v>0.64460832737444629</v>
      </c>
      <c r="E72" s="337">
        <f>IF(E$8=0,0,E$8/WWP_fec!E$8)</f>
        <v>0.64460832737444618</v>
      </c>
      <c r="F72" s="337">
        <f>IF(F$8=0,0,F$8/WWP_fec!F$8)</f>
        <v>0.64460832737444618</v>
      </c>
      <c r="G72" s="337">
        <f>IF(G$8=0,0,G$8/WWP_fec!G$8)</f>
        <v>0.6446083273744464</v>
      </c>
      <c r="H72" s="337">
        <f>IF(H$8=0,0,H$8/WWP_fec!H$8)</f>
        <v>0.6446083273744464</v>
      </c>
      <c r="I72" s="337">
        <f>IF(I$8=0,0,I$8/WWP_fec!I$8)</f>
        <v>0.64460832737444607</v>
      </c>
      <c r="J72" s="337">
        <f>IF(J$8=0,0,J$8/WWP_fec!J$8)</f>
        <v>0.64460832737444584</v>
      </c>
      <c r="K72" s="337">
        <f>IF(K$8=0,0,K$8/WWP_fec!K$8)</f>
        <v>0.6446083273744464</v>
      </c>
      <c r="L72" s="337">
        <f>IF(L$8=0,0,L$8/WWP_fec!L$8)</f>
        <v>0.64460832737444618</v>
      </c>
      <c r="M72" s="337">
        <f>IF(M$8=0,0,M$8/WWP_fec!M$8)</f>
        <v>0.64460832737444618</v>
      </c>
      <c r="N72" s="337">
        <f>IF(N$8=0,0,N$8/WWP_fec!N$8)</f>
        <v>0.64460832737444629</v>
      </c>
      <c r="O72" s="337">
        <f>IF(O$8=0,0,O$8/WWP_fec!O$8)</f>
        <v>0.64460832737444618</v>
      </c>
      <c r="P72" s="337">
        <f>IF(P$8=0,0,P$8/WWP_fec!P$8)</f>
        <v>0.64460832737444629</v>
      </c>
      <c r="Q72" s="337">
        <f>IF(Q$8=0,0,Q$8/WWP_fec!Q$8)</f>
        <v>0.64460832737444607</v>
      </c>
      <c r="R72" s="337">
        <f>IF(R$8=0,0,R$8/WWP_fec!R$8)</f>
        <v>0.6446083273744464</v>
      </c>
      <c r="S72" s="337">
        <f>IF(S$8=0,0,S$8/WWP_fec!S$8)</f>
        <v>0.64460832737444607</v>
      </c>
      <c r="T72" s="337">
        <f>IF(T$8=0,0,T$8/WWP_fec!T$8)</f>
        <v>0.6446083273744464</v>
      </c>
      <c r="U72" s="337">
        <f>IF(U$8=0,0,U$8/WWP_fec!U$8)</f>
        <v>0.64460832737444629</v>
      </c>
      <c r="V72" s="337">
        <f>IF(V$8=0,0,V$8/WWP_fec!V$8)</f>
        <v>0.64460832737444607</v>
      </c>
      <c r="W72" s="337">
        <f>IF(W$8=0,0,W$8/WWP_fec!W$8)</f>
        <v>0.64460832737444607</v>
      </c>
      <c r="DA72" s="174"/>
    </row>
    <row r="73" spans="1:105" ht="12" customHeight="1" x14ac:dyDescent="0.25">
      <c r="A73" s="202" t="s">
        <v>95</v>
      </c>
      <c r="B73" s="337">
        <f>IF(B$9=0,0,B$9/WWP_fec!B$9)</f>
        <v>0.47986872957463778</v>
      </c>
      <c r="C73" s="337">
        <f>IF(C$9=0,0,C$9/WWP_fec!C$9)</f>
        <v>0.47986872957463783</v>
      </c>
      <c r="D73" s="337">
        <f>IF(D$9=0,0,D$9/WWP_fec!D$9)</f>
        <v>0.47986872957463778</v>
      </c>
      <c r="E73" s="337">
        <f>IF(E$9=0,0,E$9/WWP_fec!E$9)</f>
        <v>0.47986872957463772</v>
      </c>
      <c r="F73" s="337">
        <f>IF(F$9=0,0,F$9/WWP_fec!F$9)</f>
        <v>0.47986872957463766</v>
      </c>
      <c r="G73" s="337">
        <f>IF(G$9=0,0,G$9/WWP_fec!G$9)</f>
        <v>0.47986872957463789</v>
      </c>
      <c r="H73" s="337">
        <f>IF(H$9=0,0,H$9/WWP_fec!H$9)</f>
        <v>0.47986872957463778</v>
      </c>
      <c r="I73" s="337">
        <f>IF(I$9=0,0,I$9/WWP_fec!I$9)</f>
        <v>0.47986872957463783</v>
      </c>
      <c r="J73" s="337">
        <f>IF(J$9=0,0,J$9/WWP_fec!J$9)</f>
        <v>0.47986872957463772</v>
      </c>
      <c r="K73" s="337">
        <f>IF(K$9=0,0,K$9/WWP_fec!K$9)</f>
        <v>0.47986872957463766</v>
      </c>
      <c r="L73" s="337">
        <f>IF(L$9=0,0,L$9/WWP_fec!L$9)</f>
        <v>0.47986872957463772</v>
      </c>
      <c r="M73" s="337">
        <f>IF(M$9=0,0,M$9/WWP_fec!M$9)</f>
        <v>0.47986872957463794</v>
      </c>
      <c r="N73" s="337">
        <f>IF(N$9=0,0,N$9/WWP_fec!N$9)</f>
        <v>0.47986872957463778</v>
      </c>
      <c r="O73" s="337">
        <f>IF(O$9=0,0,O$9/WWP_fec!O$9)</f>
        <v>0.47986872957463772</v>
      </c>
      <c r="P73" s="337">
        <f>IF(P$9=0,0,P$9/WWP_fec!P$9)</f>
        <v>0.47986872957463772</v>
      </c>
      <c r="Q73" s="337">
        <f>IF(Q$9=0,0,Q$9/WWP_fec!Q$9)</f>
        <v>0.47986872957463794</v>
      </c>
      <c r="R73" s="337">
        <f>IF(R$9=0,0,R$9/WWP_fec!R$9)</f>
        <v>0.47986872957463794</v>
      </c>
      <c r="S73" s="337">
        <f>IF(S$9=0,0,S$9/WWP_fec!S$9)</f>
        <v>0.47986872957463772</v>
      </c>
      <c r="T73" s="337">
        <f>IF(T$9=0,0,T$9/WWP_fec!T$9)</f>
        <v>0.47986872957463789</v>
      </c>
      <c r="U73" s="337">
        <f>IF(U$9=0,0,U$9/WWP_fec!U$9)</f>
        <v>0.47986872957463789</v>
      </c>
      <c r="V73" s="337">
        <f>IF(V$9=0,0,V$9/WWP_fec!V$9)</f>
        <v>0.47986872957463772</v>
      </c>
      <c r="W73" s="337">
        <f>IF(W$9=0,0,W$9/WWP_fec!W$9)</f>
        <v>0.47986872957463778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0.78627037981981918</v>
      </c>
      <c r="C74" s="338">
        <f>IF(C$10=0,0,C$10/WWP_fec!C$10)</f>
        <v>0.78449730539662355</v>
      </c>
      <c r="D74" s="338">
        <f>IF(D$10=0,0,D$10/WWP_fec!D$10)</f>
        <v>0.7870287456141184</v>
      </c>
      <c r="E74" s="338">
        <f>IF(E$10=0,0,E$10/WWP_fec!E$10)</f>
        <v>0.79084379531967464</v>
      </c>
      <c r="F74" s="338">
        <f>IF(F$10=0,0,F$10/WWP_fec!F$10)</f>
        <v>0.79133278233003945</v>
      </c>
      <c r="G74" s="338">
        <f>IF(G$10=0,0,G$10/WWP_fec!G$10)</f>
        <v>0.79043184575270131</v>
      </c>
      <c r="H74" s="338">
        <f>IF(H$10=0,0,H$10/WWP_fec!H$10)</f>
        <v>0.79295584411544562</v>
      </c>
      <c r="I74" s="338">
        <f>IF(I$10=0,0,I$10/WWP_fec!I$10)</f>
        <v>0.78588019402430198</v>
      </c>
      <c r="J74" s="338">
        <f>IF(J$10=0,0,J$10/WWP_fec!J$10)</f>
        <v>0.78471437088819906</v>
      </c>
      <c r="K74" s="338">
        <f>IF(K$10=0,0,K$10/WWP_fec!K$10)</f>
        <v>0.78651882837844289</v>
      </c>
      <c r="L74" s="338">
        <f>IF(L$10=0,0,L$10/WWP_fec!L$10)</f>
        <v>0.78685274609809208</v>
      </c>
      <c r="M74" s="338">
        <f>IF(M$10=0,0,M$10/WWP_fec!M$10)</f>
        <v>0.79253946286223886</v>
      </c>
      <c r="N74" s="338">
        <f>IF(N$10=0,0,N$10/WWP_fec!N$10)</f>
        <v>0.79262675267801497</v>
      </c>
      <c r="O74" s="338">
        <f>IF(O$10=0,0,O$10/WWP_fec!O$10)</f>
        <v>0.79267225558742538</v>
      </c>
      <c r="P74" s="338">
        <f>IF(P$10=0,0,P$10/WWP_fec!P$10)</f>
        <v>0.79275986907140494</v>
      </c>
      <c r="Q74" s="338">
        <f>IF(Q$10=0,0,Q$10/WWP_fec!Q$10)</f>
        <v>0.79524121455862573</v>
      </c>
      <c r="R74" s="338">
        <f>IF(R$10=0,0,R$10/WWP_fec!R$10)</f>
        <v>0.79672376121168553</v>
      </c>
      <c r="S74" s="338">
        <f>IF(S$10=0,0,S$10/WWP_fec!S$10)</f>
        <v>0.79835913595044927</v>
      </c>
      <c r="T74" s="338">
        <f>IF(T$10=0,0,T$10/WWP_fec!T$10)</f>
        <v>0.79674959767832398</v>
      </c>
      <c r="U74" s="338">
        <f>IF(U$10=0,0,U$10/WWP_fec!U$10)</f>
        <v>0.79787576630956469</v>
      </c>
      <c r="V74" s="338">
        <f>IF(V$10=0,0,V$10/WWP_fec!V$10)</f>
        <v>0.79902250010361031</v>
      </c>
      <c r="W74" s="338">
        <f>IF(W$10=0,0,W$10/WWP_fec!W$10)</f>
        <v>0.79866717509703211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0.39914086784767477</v>
      </c>
      <c r="C75" s="351">
        <f>IF(C$16=0,0,C$16/WWP_fec!C$16)</f>
        <v>0.39928322022373947</v>
      </c>
      <c r="D75" s="351">
        <f>IF(D$16=0,0,D$16/WWP_fec!D$16)</f>
        <v>0.39845681828432167</v>
      </c>
      <c r="E75" s="351">
        <f>IF(E$16=0,0,E$16/WWP_fec!E$16)</f>
        <v>0.39775288924927438</v>
      </c>
      <c r="F75" s="351">
        <f>IF(F$16=0,0,F$16/WWP_fec!F$16)</f>
        <v>0.39702670518742467</v>
      </c>
      <c r="G75" s="351">
        <f>IF(G$16=0,0,G$16/WWP_fec!G$16)</f>
        <v>0.39576239340399527</v>
      </c>
      <c r="H75" s="351">
        <f>IF(H$16=0,0,H$16/WWP_fec!H$16)</f>
        <v>0.39520216997249946</v>
      </c>
      <c r="I75" s="351">
        <f>IF(I$16=0,0,I$16/WWP_fec!I$16)</f>
        <v>0.43518110879556349</v>
      </c>
      <c r="J75" s="351">
        <f>IF(J$16=0,0,J$16/WWP_fec!J$16)</f>
        <v>0.43801984171364833</v>
      </c>
      <c r="K75" s="351">
        <f>IF(K$16=0,0,K$16/WWP_fec!K$16)</f>
        <v>0.43518986822908629</v>
      </c>
      <c r="L75" s="351">
        <f>IF(L$16=0,0,L$16/WWP_fec!L$16)</f>
        <v>0.43459350546951314</v>
      </c>
      <c r="M75" s="351">
        <f>IF(M$16=0,0,M$16/WWP_fec!M$16)</f>
        <v>0.43476193339068897</v>
      </c>
      <c r="N75" s="351">
        <f>IF(N$16=0,0,N$16/WWP_fec!N$16)</f>
        <v>0.43587386763953334</v>
      </c>
      <c r="O75" s="351">
        <f>IF(O$16=0,0,O$16/WWP_fec!O$16)</f>
        <v>0.43073384642809864</v>
      </c>
      <c r="P75" s="351">
        <f>IF(P$16=0,0,P$16/WWP_fec!P$16)</f>
        <v>0.42716883273108186</v>
      </c>
      <c r="Q75" s="351">
        <f>IF(Q$16=0,0,Q$16/WWP_fec!Q$16)</f>
        <v>0.42538266152806747</v>
      </c>
      <c r="R75" s="351">
        <f>IF(R$16=0,0,R$16/WWP_fec!R$16)</f>
        <v>0.42357880512963508</v>
      </c>
      <c r="S75" s="351">
        <f>IF(S$16=0,0,S$16/WWP_fec!S$16)</f>
        <v>0.42589160703512163</v>
      </c>
      <c r="T75" s="351">
        <f>IF(T$16=0,0,T$16/WWP_fec!T$16)</f>
        <v>0.42810575244100996</v>
      </c>
      <c r="U75" s="351">
        <f>IF(U$16=0,0,U$16/WWP_fec!U$16)</f>
        <v>0.42862199468451956</v>
      </c>
      <c r="V75" s="351">
        <f>IF(V$16=0,0,V$16/WWP_fec!V$16)</f>
        <v>0.42820170434668381</v>
      </c>
      <c r="W75" s="351">
        <f>IF(W$16=0,0,W$16/WWP_fec!W$16)</f>
        <v>0.42582603716704642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0.42021816654408439</v>
      </c>
      <c r="C76" s="351">
        <f>IF(C$27=0,0,C$27/WWP_fec!C$27)</f>
        <v>0.42021816654408461</v>
      </c>
      <c r="D76" s="351">
        <f>IF(D$27=0,0,D$27/WWP_fec!D$27)</f>
        <v>0.42021816654408461</v>
      </c>
      <c r="E76" s="351">
        <f>IF(E$27=0,0,E$27/WWP_fec!E$27)</f>
        <v>0.42021816654408473</v>
      </c>
      <c r="F76" s="351">
        <f>IF(F$27=0,0,F$27/WWP_fec!F$27)</f>
        <v>0.42021816654408473</v>
      </c>
      <c r="G76" s="351">
        <f>IF(G$27=0,0,G$27/WWP_fec!G$27)</f>
        <v>0.4202181665440845</v>
      </c>
      <c r="H76" s="351">
        <f>IF(H$27=0,0,H$27/WWP_fec!H$27)</f>
        <v>0.42021816654408445</v>
      </c>
      <c r="I76" s="351">
        <f>IF(I$27=0,0,I$27/WWP_fec!I$27)</f>
        <v>0.42021816654408467</v>
      </c>
      <c r="J76" s="351">
        <f>IF(J$27=0,0,J$27/WWP_fec!J$27)</f>
        <v>0.42021816654408445</v>
      </c>
      <c r="K76" s="351">
        <f>IF(K$27=0,0,K$27/WWP_fec!K$27)</f>
        <v>0.42021816654408467</v>
      </c>
      <c r="L76" s="351">
        <f>IF(L$27=0,0,L$27/WWP_fec!L$27)</f>
        <v>0.42021816654408461</v>
      </c>
      <c r="M76" s="351">
        <f>IF(M$27=0,0,M$27/WWP_fec!M$27)</f>
        <v>0.42021816654408445</v>
      </c>
      <c r="N76" s="351">
        <f>IF(N$27=0,0,N$27/WWP_fec!N$27)</f>
        <v>0.42021816654408456</v>
      </c>
      <c r="O76" s="351">
        <f>IF(O$27=0,0,O$27/WWP_fec!O$27)</f>
        <v>0.42021816654408478</v>
      </c>
      <c r="P76" s="351">
        <f>IF(P$27=0,0,P$27/WWP_fec!P$27)</f>
        <v>0.42021816654408461</v>
      </c>
      <c r="Q76" s="351">
        <f>IF(Q$27=0,0,Q$27/WWP_fec!Q$27)</f>
        <v>0.42021816654408456</v>
      </c>
      <c r="R76" s="351">
        <f>IF(R$27=0,0,R$27/WWP_fec!R$27)</f>
        <v>0.42021816654408461</v>
      </c>
      <c r="S76" s="351">
        <f>IF(S$27=0,0,S$27/WWP_fec!S$27)</f>
        <v>0.42021816654408434</v>
      </c>
      <c r="T76" s="351">
        <f>IF(T$27=0,0,T$27/WWP_fec!T$27)</f>
        <v>0.42021816654408467</v>
      </c>
      <c r="U76" s="351">
        <f>IF(U$27=0,0,U$27/WWP_fec!U$27)</f>
        <v>0.42021816654408461</v>
      </c>
      <c r="V76" s="351">
        <f>IF(V$27=0,0,V$27/WWP_fec!V$27)</f>
        <v>0.42021816654408461</v>
      </c>
      <c r="W76" s="351">
        <f>IF(W$27=0,0,W$27/WWP_fec!W$27)</f>
        <v>0.4202181665440845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0.28428167333584003</v>
      </c>
      <c r="C77" s="351">
        <f>IF(C$28=0,0,C$28/WWP_fec!C$28)</f>
        <v>0.28452584619147697</v>
      </c>
      <c r="D77" s="351">
        <f>IF(D$28=0,0,D$28/WWP_fec!D$28)</f>
        <v>0.28547483641577304</v>
      </c>
      <c r="E77" s="351">
        <f>IF(E$28=0,0,E$28/WWP_fec!E$28)</f>
        <v>0.28607109988919621</v>
      </c>
      <c r="F77" s="351">
        <f>IF(F$28=0,0,F$28/WWP_fec!F$28)</f>
        <v>0.2849064773116905</v>
      </c>
      <c r="G77" s="351">
        <f>IF(G$28=0,0,G$28/WWP_fec!G$28)</f>
        <v>0.28239272055869308</v>
      </c>
      <c r="H77" s="351">
        <f>IF(H$28=0,0,H$28/WWP_fec!H$28)</f>
        <v>0.28101003789383555</v>
      </c>
      <c r="I77" s="351">
        <f>IF(I$28=0,0,I$28/WWP_fec!I$28)</f>
        <v>0.28801874724634136</v>
      </c>
      <c r="J77" s="351">
        <f>IF(J$28=0,0,J$28/WWP_fec!J$28)</f>
        <v>0.28871293394231146</v>
      </c>
      <c r="K77" s="351">
        <f>IF(K$28=0,0,K$28/WWP_fec!K$28)</f>
        <v>0.29160547589103775</v>
      </c>
      <c r="L77" s="351">
        <f>IF(L$28=0,0,L$28/WWP_fec!L$28)</f>
        <v>0.28937208918910473</v>
      </c>
      <c r="M77" s="351">
        <f>IF(M$28=0,0,M$28/WWP_fec!M$28)</f>
        <v>0.28896388094725756</v>
      </c>
      <c r="N77" s="351">
        <f>IF(N$28=0,0,N$28/WWP_fec!N$28)</f>
        <v>0.28979334332567647</v>
      </c>
      <c r="O77" s="351">
        <f>IF(O$28=0,0,O$28/WWP_fec!O$28)</f>
        <v>0.28814358993155847</v>
      </c>
      <c r="P77" s="351">
        <f>IF(P$28=0,0,P$28/WWP_fec!P$28)</f>
        <v>0.28469216271483189</v>
      </c>
      <c r="Q77" s="351">
        <f>IF(Q$28=0,0,Q$28/WWP_fec!Q$28)</f>
        <v>0.28395856171672662</v>
      </c>
      <c r="R77" s="351">
        <f>IF(R$28=0,0,R$28/WWP_fec!R$28)</f>
        <v>0.28412281387274041</v>
      </c>
      <c r="S77" s="351">
        <f>IF(S$28=0,0,S$28/WWP_fec!S$28)</f>
        <v>0.28548850055592762</v>
      </c>
      <c r="T77" s="351">
        <f>IF(T$28=0,0,T$28/WWP_fec!T$28)</f>
        <v>0.28520822228531978</v>
      </c>
      <c r="U77" s="351">
        <f>IF(U$28=0,0,U$28/WWP_fec!U$28)</f>
        <v>0.28663899797620712</v>
      </c>
      <c r="V77" s="351">
        <f>IF(V$28=0,0,V$28/WWP_fec!V$28)</f>
        <v>0.28583490720609367</v>
      </c>
      <c r="W77" s="351">
        <f>IF(W$28=0,0,W$28/WWP_fec!W$28)</f>
        <v>0.28608756094318644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0.49025452763476529</v>
      </c>
      <c r="C78" s="339">
        <f>IF(C$48=0,0,C$48/WWP_fec!C$48)</f>
        <v>0.49025452763476551</v>
      </c>
      <c r="D78" s="339">
        <f>IF(D$48=0,0,D$48/WWP_fec!D$48)</f>
        <v>0.49025452763476529</v>
      </c>
      <c r="E78" s="339">
        <f>IF(E$48=0,0,E$48/WWP_fec!E$48)</f>
        <v>0.49025452763476524</v>
      </c>
      <c r="F78" s="339">
        <f>IF(F$48=0,0,F$48/WWP_fec!F$48)</f>
        <v>0.49025452763476535</v>
      </c>
      <c r="G78" s="339">
        <f>IF(G$48=0,0,G$48/WWP_fec!G$48)</f>
        <v>0.49025452763476546</v>
      </c>
      <c r="H78" s="339">
        <f>IF(H$48=0,0,H$48/WWP_fec!H$48)</f>
        <v>0.49025452763476524</v>
      </c>
      <c r="I78" s="339">
        <f>IF(I$48=0,0,I$48/WWP_fec!I$48)</f>
        <v>0.49025452763476535</v>
      </c>
      <c r="J78" s="339">
        <f>IF(J$48=0,0,J$48/WWP_fec!J$48)</f>
        <v>0.49025452763476546</v>
      </c>
      <c r="K78" s="339">
        <f>IF(K$48=0,0,K$48/WWP_fec!K$48)</f>
        <v>0.49025452763476529</v>
      </c>
      <c r="L78" s="339">
        <f>IF(L$48=0,0,L$48/WWP_fec!L$48)</f>
        <v>0.49025452763476507</v>
      </c>
      <c r="M78" s="339">
        <f>IF(M$48=0,0,M$48/WWP_fec!M$48)</f>
        <v>0.4902545276347654</v>
      </c>
      <c r="N78" s="339">
        <f>IF(N$48=0,0,N$48/WWP_fec!N$48)</f>
        <v>0.49025452763476557</v>
      </c>
      <c r="O78" s="339">
        <f>IF(O$48=0,0,O$48/WWP_fec!O$48)</f>
        <v>0.49025452763476551</v>
      </c>
      <c r="P78" s="339">
        <f>IF(P$48=0,0,P$48/WWP_fec!P$48)</f>
        <v>0.49025452763476518</v>
      </c>
      <c r="Q78" s="339">
        <f>IF(Q$48=0,0,Q$48/WWP_fec!Q$48)</f>
        <v>0.49025452763476535</v>
      </c>
      <c r="R78" s="339">
        <f>IF(R$48=0,0,R$48/WWP_fec!R$48)</f>
        <v>0.49025452763476535</v>
      </c>
      <c r="S78" s="339">
        <f>IF(S$48=0,0,S$48/WWP_fec!S$48)</f>
        <v>0.49025452763476512</v>
      </c>
      <c r="T78" s="339">
        <f>IF(T$48=0,0,T$48/WWP_fec!T$48)</f>
        <v>0.4902545276347654</v>
      </c>
      <c r="U78" s="339">
        <f>IF(U$48=0,0,U$48/WWP_fec!U$48)</f>
        <v>0.49025452763476535</v>
      </c>
      <c r="V78" s="339">
        <f>IF(V$48=0,0,V$48/WWP_fec!V$48)</f>
        <v>0.49025452763476562</v>
      </c>
      <c r="W78" s="339">
        <f>IF(W$48=0,0,W$48/WWP_fec!W$48)</f>
        <v>0.49025452763476529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FI: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181.0277110805757</v>
      </c>
      <c r="C5" s="225">
        <v>185.5878318005289</v>
      </c>
      <c r="D5" s="225">
        <v>149.5042496212665</v>
      </c>
      <c r="E5" s="225">
        <v>131.24857688692879</v>
      </c>
      <c r="F5" s="225">
        <v>129.41226360049009</v>
      </c>
      <c r="G5" s="225">
        <v>122.4814950003074</v>
      </c>
      <c r="H5" s="225">
        <v>133.72345693044849</v>
      </c>
      <c r="I5" s="225">
        <v>142.03055840333451</v>
      </c>
      <c r="J5" s="225">
        <v>141.80035360502211</v>
      </c>
      <c r="K5" s="225">
        <v>119.63789447023269</v>
      </c>
      <c r="L5" s="225">
        <v>108.9724030270112</v>
      </c>
      <c r="M5" s="225">
        <v>106.2474819262486</v>
      </c>
      <c r="N5" s="225">
        <v>77.734238867915224</v>
      </c>
      <c r="O5" s="225">
        <v>72.04018344472972</v>
      </c>
      <c r="P5" s="225">
        <v>70.81728153470678</v>
      </c>
      <c r="Q5" s="225">
        <v>59.137818929928891</v>
      </c>
      <c r="R5" s="225">
        <v>46.346021524745829</v>
      </c>
      <c r="S5" s="225">
        <v>36.45612463682243</v>
      </c>
      <c r="T5" s="225">
        <v>62.577771852957603</v>
      </c>
      <c r="U5" s="225">
        <v>40.886763119987393</v>
      </c>
      <c r="V5" s="225">
        <v>25.73701182016022</v>
      </c>
      <c r="W5" s="225">
        <v>34.5740508000424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1.7095900217654481</v>
      </c>
      <c r="C10" s="262">
        <v>1.999003250714148</v>
      </c>
      <c r="D10" s="262">
        <v>1.667780702814498</v>
      </c>
      <c r="E10" s="262">
        <v>1.2116761834410481</v>
      </c>
      <c r="F10" s="262">
        <v>1.16368785490004</v>
      </c>
      <c r="G10" s="262">
        <v>1.277603844984009</v>
      </c>
      <c r="H10" s="262">
        <v>0.95847449530593298</v>
      </c>
      <c r="I10" s="262">
        <v>2.234276667087292</v>
      </c>
      <c r="J10" s="262">
        <v>2.0873799471071921</v>
      </c>
      <c r="K10" s="262">
        <v>1.7603533688573769</v>
      </c>
      <c r="L10" s="262">
        <v>1.729998890162977</v>
      </c>
      <c r="M10" s="262">
        <v>1.0374277634693121</v>
      </c>
      <c r="N10" s="262">
        <v>0.89913547877408295</v>
      </c>
      <c r="O10" s="262">
        <v>0.8868823237576583</v>
      </c>
      <c r="P10" s="262">
        <v>0.75260676273301685</v>
      </c>
      <c r="Q10" s="262">
        <v>0.47622232771089928</v>
      </c>
      <c r="R10" s="262">
        <v>0.31189324346274588</v>
      </c>
      <c r="S10" s="262">
        <v>0.1529802602097429</v>
      </c>
      <c r="T10" s="262">
        <v>0.39407229050930109</v>
      </c>
      <c r="U10" s="262">
        <v>0.21498399020220149</v>
      </c>
      <c r="V10" s="262">
        <v>5.4446212596058127E-2</v>
      </c>
      <c r="W10" s="262">
        <v>0.1076735955504457</v>
      </c>
      <c r="DA10" s="68" t="s">
        <v>2988</v>
      </c>
    </row>
    <row r="11" spans="1:105" ht="12" customHeight="1" x14ac:dyDescent="0.25">
      <c r="A11" s="37" t="s">
        <v>160</v>
      </c>
      <c r="B11" s="228">
        <v>1.3364616891310199</v>
      </c>
      <c r="C11" s="228">
        <v>1.5838476723083981</v>
      </c>
      <c r="D11" s="228">
        <v>1.2686061433333611</v>
      </c>
      <c r="E11" s="228">
        <v>0.87546909210692669</v>
      </c>
      <c r="F11" s="228">
        <v>0.85615916902866784</v>
      </c>
      <c r="G11" s="228">
        <v>1.0405165004801371</v>
      </c>
      <c r="H11" s="228">
        <v>0.84773759999045051</v>
      </c>
      <c r="I11" s="228">
        <v>1.854485004964691</v>
      </c>
      <c r="J11" s="228">
        <v>1.752418704308768</v>
      </c>
      <c r="K11" s="228">
        <v>1.6118248341207959</v>
      </c>
      <c r="L11" s="228">
        <v>1.5933658683384759</v>
      </c>
      <c r="M11" s="228">
        <v>1.014799262788215</v>
      </c>
      <c r="N11" s="228">
        <v>0.86396892340498033</v>
      </c>
      <c r="O11" s="228">
        <v>0.85976098368526543</v>
      </c>
      <c r="P11" s="228">
        <v>0.73440417233287325</v>
      </c>
      <c r="Q11" s="228">
        <v>0.46881827881222188</v>
      </c>
      <c r="R11" s="228">
        <v>0.30799826174942557</v>
      </c>
      <c r="S11" s="228">
        <v>0.15250254815545089</v>
      </c>
      <c r="T11" s="228">
        <v>0.39407229050930109</v>
      </c>
      <c r="U11" s="228">
        <v>0.20891196474691121</v>
      </c>
      <c r="V11" s="228">
        <v>5.197440118050782E-2</v>
      </c>
      <c r="W11" s="228">
        <v>0.10384004942444459</v>
      </c>
      <c r="DA11" s="69" t="s">
        <v>2989</v>
      </c>
    </row>
    <row r="12" spans="1:105" ht="12" customHeight="1" x14ac:dyDescent="0.25">
      <c r="A12" s="37" t="s">
        <v>162</v>
      </c>
      <c r="B12" s="228">
        <v>0.37312833263442841</v>
      </c>
      <c r="C12" s="228">
        <v>0.41515557840575051</v>
      </c>
      <c r="D12" s="228">
        <v>0.39917455948113728</v>
      </c>
      <c r="E12" s="228">
        <v>0.33620709133412152</v>
      </c>
      <c r="F12" s="228">
        <v>0.30752868587137228</v>
      </c>
      <c r="G12" s="228">
        <v>0.23708734450387181</v>
      </c>
      <c r="H12" s="228">
        <v>0.1107368953154825</v>
      </c>
      <c r="I12" s="228">
        <v>0.37979166212260113</v>
      </c>
      <c r="J12" s="228">
        <v>0.33496124279842432</v>
      </c>
      <c r="K12" s="228">
        <v>0.14852853473658029</v>
      </c>
      <c r="L12" s="228">
        <v>0.13663302182450129</v>
      </c>
      <c r="M12" s="228">
        <v>2.26285006810969E-2</v>
      </c>
      <c r="N12" s="228">
        <v>3.5166555369102653E-2</v>
      </c>
      <c r="O12" s="228">
        <v>2.7121340072392829E-2</v>
      </c>
      <c r="P12" s="228">
        <v>1.8202590400143631E-2</v>
      </c>
      <c r="Q12" s="228">
        <v>7.4040488986774552E-3</v>
      </c>
      <c r="R12" s="228">
        <v>3.894981713320303E-3</v>
      </c>
      <c r="S12" s="228">
        <v>4.7771205429199682E-4</v>
      </c>
      <c r="T12" s="228">
        <v>0</v>
      </c>
      <c r="U12" s="228">
        <v>6.0720254552903263E-3</v>
      </c>
      <c r="V12" s="228">
        <v>2.4718114155503059E-3</v>
      </c>
      <c r="W12" s="228">
        <v>3.833546126001152E-3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122.7808223646218</v>
      </c>
      <c r="C16" s="263">
        <v>124.3292358970036</v>
      </c>
      <c r="D16" s="263">
        <v>94.010720007150582</v>
      </c>
      <c r="E16" s="263">
        <v>79.843342982412736</v>
      </c>
      <c r="F16" s="263">
        <v>76.806601649231524</v>
      </c>
      <c r="G16" s="263">
        <v>66.37023580489587</v>
      </c>
      <c r="H16" s="263">
        <v>74.752876262780447</v>
      </c>
      <c r="I16" s="263">
        <v>45.949920828489738</v>
      </c>
      <c r="J16" s="263">
        <v>54.209895311291397</v>
      </c>
      <c r="K16" s="263">
        <v>47.787299281026762</v>
      </c>
      <c r="L16" s="263">
        <v>34.398627089390978</v>
      </c>
      <c r="M16" s="263">
        <v>31.356899382208699</v>
      </c>
      <c r="N16" s="263">
        <v>17.59935225177119</v>
      </c>
      <c r="O16" s="263">
        <v>15.788884817464259</v>
      </c>
      <c r="P16" s="263">
        <v>14.794174629099381</v>
      </c>
      <c r="Q16" s="263">
        <v>10.837612943862799</v>
      </c>
      <c r="R16" s="263">
        <v>7.0990568535266956</v>
      </c>
      <c r="S16" s="263">
        <v>2.4734031068322189</v>
      </c>
      <c r="T16" s="263">
        <v>9.1477056161483237</v>
      </c>
      <c r="U16" s="263">
        <v>3.579122716339334</v>
      </c>
      <c r="V16" s="263">
        <v>1.0108981331507181</v>
      </c>
      <c r="W16" s="263">
        <v>2.1656019670937021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0.69692939449794533</v>
      </c>
      <c r="E17" s="231">
        <v>1.350929006842253</v>
      </c>
      <c r="F17" s="231">
        <v>0</v>
      </c>
      <c r="G17" s="231">
        <v>0</v>
      </c>
      <c r="H17" s="231">
        <v>19.42590862372699</v>
      </c>
      <c r="I17" s="231">
        <v>17.551057363465691</v>
      </c>
      <c r="J17" s="231">
        <v>25.96336200946449</v>
      </c>
      <c r="K17" s="231">
        <v>12.58219465942279</v>
      </c>
      <c r="L17" s="231">
        <v>9.8276856912112081</v>
      </c>
      <c r="M17" s="231">
        <v>11.761806314476241</v>
      </c>
      <c r="N17" s="231">
        <v>3.839944158349097</v>
      </c>
      <c r="O17" s="231">
        <v>3.019186897678412</v>
      </c>
      <c r="P17" s="231">
        <v>5.1301251309010336</v>
      </c>
      <c r="Q17" s="231">
        <v>3.4922950434061342</v>
      </c>
      <c r="R17" s="231">
        <v>0.68693934927278122</v>
      </c>
      <c r="S17" s="231">
        <v>0.35820266842666232</v>
      </c>
      <c r="T17" s="231">
        <v>3.587153607129776</v>
      </c>
      <c r="U17" s="231">
        <v>1.060183572015543</v>
      </c>
      <c r="V17" s="231">
        <v>0.25791430821361683</v>
      </c>
      <c r="W17" s="231">
        <v>0.62148497213136311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1.5963085955833609</v>
      </c>
      <c r="H19" s="231">
        <v>1.6331443379153261</v>
      </c>
      <c r="I19" s="231">
        <v>0.95492815094519379</v>
      </c>
      <c r="J19" s="231">
        <v>1.126326700873808</v>
      </c>
      <c r="K19" s="231">
        <v>8.0090280628258519</v>
      </c>
      <c r="L19" s="231">
        <v>3.6159698296732872</v>
      </c>
      <c r="M19" s="231">
        <v>4.1540689824450334</v>
      </c>
      <c r="N19" s="231">
        <v>2.4378498318449919</v>
      </c>
      <c r="O19" s="231">
        <v>1.7268467534986729</v>
      </c>
      <c r="P19" s="231">
        <v>1.6394265218763791</v>
      </c>
      <c r="Q19" s="231">
        <v>0.91529807916154338</v>
      </c>
      <c r="R19" s="231">
        <v>0.95146138973117622</v>
      </c>
      <c r="S19" s="231">
        <v>0.3980954858923263</v>
      </c>
      <c r="T19" s="231">
        <v>0.42413896227516751</v>
      </c>
      <c r="U19" s="231">
        <v>0.25709286085172373</v>
      </c>
      <c r="V19" s="231">
        <v>0.1149941074042658</v>
      </c>
      <c r="W19" s="231">
        <v>0.55069464518418454</v>
      </c>
      <c r="DA19" s="73" t="s">
        <v>2997</v>
      </c>
    </row>
    <row r="20" spans="1:105" ht="12" customHeight="1" x14ac:dyDescent="0.25">
      <c r="A20" s="46" t="s">
        <v>160</v>
      </c>
      <c r="B20" s="231">
        <v>44.900339072658909</v>
      </c>
      <c r="C20" s="231">
        <v>50.71495048026469</v>
      </c>
      <c r="D20" s="231">
        <v>41.743438605695523</v>
      </c>
      <c r="E20" s="231">
        <v>32.721415289781682</v>
      </c>
      <c r="F20" s="231">
        <v>29.877028765233941</v>
      </c>
      <c r="G20" s="231">
        <v>27.21700364442615</v>
      </c>
      <c r="H20" s="231">
        <v>26.159546498381129</v>
      </c>
      <c r="I20" s="231">
        <v>13.92891393708072</v>
      </c>
      <c r="J20" s="231">
        <v>15.24418315880849</v>
      </c>
      <c r="K20" s="231">
        <v>16.785884328743879</v>
      </c>
      <c r="L20" s="231">
        <v>12.28674762908676</v>
      </c>
      <c r="M20" s="231">
        <v>8.7449541354305769</v>
      </c>
      <c r="N20" s="231">
        <v>5.7839565528328878</v>
      </c>
      <c r="O20" s="231">
        <v>6.1376774129850391</v>
      </c>
      <c r="P20" s="231">
        <v>4.0540758313500689</v>
      </c>
      <c r="Q20" s="231">
        <v>2.9313760412583769</v>
      </c>
      <c r="R20" s="231">
        <v>1.7002545166212131</v>
      </c>
      <c r="S20" s="231">
        <v>1.0745950589500799</v>
      </c>
      <c r="T20" s="231">
        <v>3.1782217940300361</v>
      </c>
      <c r="U20" s="231">
        <v>1.663171210441925</v>
      </c>
      <c r="V20" s="231">
        <v>0.3740435667466237</v>
      </c>
      <c r="W20" s="231">
        <v>0.76857792627863364</v>
      </c>
      <c r="DA20" s="73" t="s">
        <v>2998</v>
      </c>
    </row>
    <row r="21" spans="1:105" ht="12" customHeight="1" x14ac:dyDescent="0.25">
      <c r="A21" s="46" t="s">
        <v>70</v>
      </c>
      <c r="B21" s="231">
        <v>65.344704085456002</v>
      </c>
      <c r="C21" s="231">
        <v>60.32096499927286</v>
      </c>
      <c r="D21" s="231">
        <v>38.435527771538148</v>
      </c>
      <c r="E21" s="231">
        <v>33.204967562476789</v>
      </c>
      <c r="F21" s="231">
        <v>36.197872837687697</v>
      </c>
      <c r="G21" s="231">
        <v>31.355381238136509</v>
      </c>
      <c r="H21" s="231">
        <v>23.16816436096039</v>
      </c>
      <c r="I21" s="231">
        <v>10.420647198534059</v>
      </c>
      <c r="J21" s="231">
        <v>8.5691753572683886</v>
      </c>
      <c r="K21" s="231">
        <v>6.2175106619045399</v>
      </c>
      <c r="L21" s="231">
        <v>5.8949930578573024</v>
      </c>
      <c r="M21" s="231">
        <v>4.5166650734496523</v>
      </c>
      <c r="N21" s="231">
        <v>3.3177689355174351</v>
      </c>
      <c r="O21" s="231">
        <v>2.4628522415087311</v>
      </c>
      <c r="P21" s="231">
        <v>1.7537465127114811</v>
      </c>
      <c r="Q21" s="231">
        <v>1.4679430243486129</v>
      </c>
      <c r="R21" s="231">
        <v>1.35780384295046</v>
      </c>
      <c r="S21" s="231">
        <v>0.63914373988669049</v>
      </c>
      <c r="T21" s="231">
        <v>1.8158708765020479</v>
      </c>
      <c r="U21" s="231">
        <v>0.55033500816816194</v>
      </c>
      <c r="V21" s="231">
        <v>0.24615729440311601</v>
      </c>
      <c r="W21" s="231">
        <v>0.19647021770757031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12.535779206506881</v>
      </c>
      <c r="C23" s="231">
        <v>13.293320417466029</v>
      </c>
      <c r="D23" s="231">
        <v>13.13482423541897</v>
      </c>
      <c r="E23" s="231">
        <v>12.56603112331201</v>
      </c>
      <c r="F23" s="231">
        <v>10.73170004630988</v>
      </c>
      <c r="G23" s="231">
        <v>6.2015423267498448</v>
      </c>
      <c r="H23" s="231">
        <v>3.4171269059250879</v>
      </c>
      <c r="I23" s="231">
        <v>2.852589997527252</v>
      </c>
      <c r="J23" s="231">
        <v>2.913807370217163</v>
      </c>
      <c r="K23" s="231">
        <v>1.546807538156598</v>
      </c>
      <c r="L23" s="231">
        <v>1.0536032497719681</v>
      </c>
      <c r="M23" s="231">
        <v>0.19499935392744749</v>
      </c>
      <c r="N23" s="231">
        <v>0.23542725074653931</v>
      </c>
      <c r="O23" s="231">
        <v>0.19361431785226091</v>
      </c>
      <c r="P23" s="231">
        <v>0.100482383664535</v>
      </c>
      <c r="Q23" s="231">
        <v>4.6295233208220939E-2</v>
      </c>
      <c r="R23" s="231">
        <v>2.1501615666966421E-2</v>
      </c>
      <c r="S23" s="231">
        <v>3.3661536764605388E-3</v>
      </c>
      <c r="T23" s="231">
        <v>0</v>
      </c>
      <c r="U23" s="231">
        <v>4.83400648619801E-2</v>
      </c>
      <c r="V23" s="231">
        <v>1.778885638309578E-2</v>
      </c>
      <c r="W23" s="231">
        <v>2.8374205791950061E-2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0.94898553587152268</v>
      </c>
      <c r="I25" s="231">
        <v>0.24178418093682419</v>
      </c>
      <c r="J25" s="231">
        <v>0.39304071465905688</v>
      </c>
      <c r="K25" s="231">
        <v>2.645874029973097</v>
      </c>
      <c r="L25" s="231">
        <v>1.719627631790456</v>
      </c>
      <c r="M25" s="231">
        <v>1.9844055224797501</v>
      </c>
      <c r="N25" s="231">
        <v>1.9844055224802351</v>
      </c>
      <c r="O25" s="231">
        <v>2.2487071939411392</v>
      </c>
      <c r="P25" s="231">
        <v>2.1163182485958849</v>
      </c>
      <c r="Q25" s="231">
        <v>1.98440552247991</v>
      </c>
      <c r="R25" s="231">
        <v>2.3810961392840979</v>
      </c>
      <c r="S25" s="231">
        <v>0</v>
      </c>
      <c r="T25" s="231">
        <v>0.1423203762112962</v>
      </c>
      <c r="U25" s="231">
        <v>0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56.537298694188486</v>
      </c>
      <c r="C28" s="263">
        <f t="shared" si="0"/>
        <v>59.259592652811158</v>
      </c>
      <c r="D28" s="263">
        <f t="shared" si="0"/>
        <v>53.825748911301389</v>
      </c>
      <c r="E28" s="263">
        <f t="shared" si="0"/>
        <v>50.193557721075067</v>
      </c>
      <c r="F28" s="263">
        <f t="shared" si="0"/>
        <v>51.441974096358535</v>
      </c>
      <c r="G28" s="263">
        <f t="shared" si="0"/>
        <v>54.833655350427485</v>
      </c>
      <c r="H28" s="263">
        <f t="shared" si="0"/>
        <v>58.012106172362088</v>
      </c>
      <c r="I28" s="263">
        <f t="shared" si="0"/>
        <v>93.846360907757457</v>
      </c>
      <c r="J28" s="263">
        <f t="shared" si="0"/>
        <v>85.503078346623511</v>
      </c>
      <c r="K28" s="263">
        <f t="shared" si="0"/>
        <v>70.090241820348567</v>
      </c>
      <c r="L28" s="263">
        <f t="shared" si="0"/>
        <v>72.843777047457237</v>
      </c>
      <c r="M28" s="263">
        <f t="shared" si="0"/>
        <v>73.853154780570577</v>
      </c>
      <c r="N28" s="263">
        <f t="shared" si="0"/>
        <v>59.235751137369959</v>
      </c>
      <c r="O28" s="263">
        <f t="shared" si="0"/>
        <v>55.364416303507831</v>
      </c>
      <c r="P28" s="263">
        <f t="shared" si="0"/>
        <v>55.270500142874383</v>
      </c>
      <c r="Q28" s="263">
        <f t="shared" si="0"/>
        <v>47.823983658355203</v>
      </c>
      <c r="R28" s="263">
        <f t="shared" si="0"/>
        <v>38.935071427756398</v>
      </c>
      <c r="S28" s="263">
        <f t="shared" si="0"/>
        <v>33.82974126978047</v>
      </c>
      <c r="T28" s="263">
        <f t="shared" si="0"/>
        <v>53.035993946299989</v>
      </c>
      <c r="U28" s="263">
        <f t="shared" si="0"/>
        <v>37.092656413445859</v>
      </c>
      <c r="V28" s="263">
        <f t="shared" si="0"/>
        <v>24.671667474413447</v>
      </c>
      <c r="W28" s="263">
        <f t="shared" si="0"/>
        <v>32.300775237398248</v>
      </c>
      <c r="DA28" s="70"/>
    </row>
    <row r="29" spans="1:105" ht="12" customHeight="1" x14ac:dyDescent="0.25">
      <c r="A29" s="60" t="s">
        <v>2915</v>
      </c>
      <c r="B29" s="331">
        <v>46.590243527169207</v>
      </c>
      <c r="C29" s="331">
        <v>49.187093181613648</v>
      </c>
      <c r="D29" s="331">
        <v>46.209495817432398</v>
      </c>
      <c r="E29" s="331">
        <v>43.725070850977801</v>
      </c>
      <c r="F29" s="331">
        <v>45.21950800529968</v>
      </c>
      <c r="G29" s="331">
        <v>49.456688619916278</v>
      </c>
      <c r="H29" s="331">
        <v>51.95602208887987</v>
      </c>
      <c r="I29" s="331">
        <v>90.123740480572124</v>
      </c>
      <c r="J29" s="331">
        <v>81.111278317312667</v>
      </c>
      <c r="K29" s="331">
        <v>66.218766674013338</v>
      </c>
      <c r="L29" s="331">
        <v>70.056981563128502</v>
      </c>
      <c r="M29" s="331">
        <v>71.312784045023392</v>
      </c>
      <c r="N29" s="331">
        <v>57.809944367381952</v>
      </c>
      <c r="O29" s="331">
        <v>54.085284063795093</v>
      </c>
      <c r="P29" s="331">
        <v>54.071954080451441</v>
      </c>
      <c r="Q29" s="331">
        <v>46.945977372395781</v>
      </c>
      <c r="R29" s="331">
        <v>38.359943253861843</v>
      </c>
      <c r="S29" s="331">
        <v>33.629359185020739</v>
      </c>
      <c r="T29" s="331">
        <v>52.294895046137398</v>
      </c>
      <c r="U29" s="331">
        <v>36.802694753120498</v>
      </c>
      <c r="V29" s="331">
        <v>24.58976983514837</v>
      </c>
      <c r="W29" s="331">
        <v>32.125329578853012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0.34256471961547519</v>
      </c>
      <c r="E30" s="232">
        <v>0.739817050894649</v>
      </c>
      <c r="F30" s="232">
        <v>0</v>
      </c>
      <c r="G30" s="232">
        <v>0</v>
      </c>
      <c r="H30" s="232">
        <v>13.67533510239363</v>
      </c>
      <c r="I30" s="232">
        <v>34.6058066462287</v>
      </c>
      <c r="J30" s="232">
        <v>39.131262831822887</v>
      </c>
      <c r="K30" s="232">
        <v>18.457047108407071</v>
      </c>
      <c r="L30" s="232">
        <v>21.06851515361415</v>
      </c>
      <c r="M30" s="232">
        <v>28.55621172956053</v>
      </c>
      <c r="N30" s="232">
        <v>14.21631223061461</v>
      </c>
      <c r="O30" s="232">
        <v>12.05992901591911</v>
      </c>
      <c r="P30" s="232">
        <v>21.880346501766731</v>
      </c>
      <c r="Q30" s="232">
        <v>18.518622266715749</v>
      </c>
      <c r="R30" s="232">
        <v>5.5852424496457376</v>
      </c>
      <c r="S30" s="232">
        <v>4.8702640359262128</v>
      </c>
      <c r="T30" s="232">
        <v>20.830849142055872</v>
      </c>
      <c r="U30" s="232">
        <v>10.90144582219509</v>
      </c>
      <c r="V30" s="232">
        <v>6.2736820537968052</v>
      </c>
      <c r="W30" s="232">
        <v>9.2193347906949228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1.1895111746346769</v>
      </c>
      <c r="H31" s="297">
        <v>1.14969119458794</v>
      </c>
      <c r="I31" s="297">
        <v>1.882852882780659</v>
      </c>
      <c r="J31" s="297">
        <v>1.6975685256141451</v>
      </c>
      <c r="K31" s="297">
        <v>11.748586971465</v>
      </c>
      <c r="L31" s="297">
        <v>7.7518876310434841</v>
      </c>
      <c r="M31" s="297">
        <v>10.08556596072318</v>
      </c>
      <c r="N31" s="297">
        <v>9.0254527023538493</v>
      </c>
      <c r="O31" s="297">
        <v>6.897767503091031</v>
      </c>
      <c r="P31" s="297">
        <v>6.9922700611673276</v>
      </c>
      <c r="Q31" s="297">
        <v>4.8535588141233452</v>
      </c>
      <c r="R31" s="297">
        <v>7.7359705027106598</v>
      </c>
      <c r="S31" s="297">
        <v>5.4126624358269391</v>
      </c>
      <c r="T31" s="297">
        <v>2.4630042942296848</v>
      </c>
      <c r="U31" s="297">
        <v>2.643583590453066</v>
      </c>
      <c r="V31" s="297">
        <v>2.7971944360566332</v>
      </c>
      <c r="W31" s="297">
        <v>8.1692052568614901</v>
      </c>
      <c r="DA31" s="122" t="s">
        <v>3008</v>
      </c>
    </row>
    <row r="32" spans="1:105" ht="12" customHeight="1" x14ac:dyDescent="0.25">
      <c r="A32" s="59" t="s">
        <v>160</v>
      </c>
      <c r="B32" s="297">
        <v>17.03782147374196</v>
      </c>
      <c r="C32" s="297">
        <v>20.063832750007439</v>
      </c>
      <c r="D32" s="297">
        <v>20.51833292531337</v>
      </c>
      <c r="E32" s="297">
        <v>17.91941755501302</v>
      </c>
      <c r="F32" s="297">
        <v>17.58995336877507</v>
      </c>
      <c r="G32" s="297">
        <v>20.28112237489168</v>
      </c>
      <c r="H32" s="297">
        <v>18.415641266584679</v>
      </c>
      <c r="I32" s="297">
        <v>27.463946616797681</v>
      </c>
      <c r="J32" s="297">
        <v>22.975612234899739</v>
      </c>
      <c r="K32" s="297">
        <v>24.62351491119842</v>
      </c>
      <c r="L32" s="297">
        <v>26.34023276136579</v>
      </c>
      <c r="M32" s="297">
        <v>21.231667584025502</v>
      </c>
      <c r="N32" s="297">
        <v>21.41347084555867</v>
      </c>
      <c r="O32" s="297">
        <v>24.51651932516231</v>
      </c>
      <c r="P32" s="297">
        <v>17.290920137614229</v>
      </c>
      <c r="Q32" s="297">
        <v>15.544232361541461</v>
      </c>
      <c r="R32" s="297">
        <v>13.824122481100909</v>
      </c>
      <c r="S32" s="297">
        <v>14.61061608439717</v>
      </c>
      <c r="T32" s="297">
        <v>18.456153815059832</v>
      </c>
      <c r="U32" s="297">
        <v>17.101727778329931</v>
      </c>
      <c r="V32" s="297">
        <v>9.0984886735824322</v>
      </c>
      <c r="W32" s="297">
        <v>11.401365331168529</v>
      </c>
      <c r="DA32" s="122" t="s">
        <v>3009</v>
      </c>
    </row>
    <row r="33" spans="1:105" ht="12" customHeight="1" x14ac:dyDescent="0.25">
      <c r="A33" s="59" t="s">
        <v>70</v>
      </c>
      <c r="B33" s="297">
        <v>24.795612359649969</v>
      </c>
      <c r="C33" s="297">
        <v>23.864161191194111</v>
      </c>
      <c r="D33" s="297">
        <v>18.892381205724281</v>
      </c>
      <c r="E33" s="297">
        <v>18.184228077643599</v>
      </c>
      <c r="F33" s="297">
        <v>21.311319149804049</v>
      </c>
      <c r="G33" s="297">
        <v>23.364891018496142</v>
      </c>
      <c r="H33" s="297">
        <v>16.309785940024689</v>
      </c>
      <c r="I33" s="297">
        <v>20.546619762732419</v>
      </c>
      <c r="J33" s="297">
        <v>12.91522465522813</v>
      </c>
      <c r="K33" s="297">
        <v>9.1205779508310307</v>
      </c>
      <c r="L33" s="297">
        <v>12.63763967146267</v>
      </c>
      <c r="M33" s="297">
        <v>10.96590444532268</v>
      </c>
      <c r="N33" s="297">
        <v>12.28310547011391</v>
      </c>
      <c r="O33" s="297">
        <v>9.8376894892236226</v>
      </c>
      <c r="P33" s="297">
        <v>7.4798529071458848</v>
      </c>
      <c r="Q33" s="297">
        <v>7.7840738079388334</v>
      </c>
      <c r="R33" s="297">
        <v>11.039786365371789</v>
      </c>
      <c r="S33" s="297">
        <v>8.6900490826322088</v>
      </c>
      <c r="T33" s="297">
        <v>10.544887794792009</v>
      </c>
      <c r="U33" s="297">
        <v>5.6588759097604218</v>
      </c>
      <c r="V33" s="297">
        <v>5.9876964989043326</v>
      </c>
      <c r="W33" s="297">
        <v>2.914510880665266</v>
      </c>
      <c r="DA33" s="122" t="s">
        <v>3010</v>
      </c>
    </row>
    <row r="34" spans="1:105" ht="12" customHeight="1" x14ac:dyDescent="0.25">
      <c r="A34" s="59" t="s">
        <v>162</v>
      </c>
      <c r="B34" s="297">
        <v>4.7568096937772806</v>
      </c>
      <c r="C34" s="297">
        <v>5.2590992404121044</v>
      </c>
      <c r="D34" s="297">
        <v>6.4562169667792881</v>
      </c>
      <c r="E34" s="297">
        <v>6.8816081674265366</v>
      </c>
      <c r="F34" s="297">
        <v>6.3182354867205603</v>
      </c>
      <c r="G34" s="297">
        <v>4.6211640518937811</v>
      </c>
      <c r="H34" s="297">
        <v>2.405568585288937</v>
      </c>
      <c r="I34" s="297">
        <v>5.6245145720326706</v>
      </c>
      <c r="J34" s="297">
        <v>4.3916100697477516</v>
      </c>
      <c r="K34" s="297">
        <v>2.2690397321118239</v>
      </c>
      <c r="L34" s="297">
        <v>2.2587063456424059</v>
      </c>
      <c r="M34" s="297">
        <v>0.47343432539151359</v>
      </c>
      <c r="N34" s="297">
        <v>0.87160311874090646</v>
      </c>
      <c r="O34" s="297">
        <v>0.77337873039901373</v>
      </c>
      <c r="P34" s="297">
        <v>0.42856447275728349</v>
      </c>
      <c r="Q34" s="297">
        <v>0.2454901220763944</v>
      </c>
      <c r="R34" s="297">
        <v>0.1748214550327363</v>
      </c>
      <c r="S34" s="297">
        <v>4.576754623820746E-2</v>
      </c>
      <c r="T34" s="297">
        <v>0</v>
      </c>
      <c r="U34" s="297">
        <v>0.49706165238197708</v>
      </c>
      <c r="V34" s="297">
        <v>0.43270817280816792</v>
      </c>
      <c r="W34" s="297">
        <v>0.42091331946280752</v>
      </c>
      <c r="DA34" s="122" t="s">
        <v>3011</v>
      </c>
    </row>
    <row r="35" spans="1:105" ht="12" customHeight="1" x14ac:dyDescent="0.25">
      <c r="A35" s="60" t="s">
        <v>2922</v>
      </c>
      <c r="B35" s="331">
        <v>9.9470551670192773</v>
      </c>
      <c r="C35" s="331">
        <v>10.07249947119751</v>
      </c>
      <c r="D35" s="331">
        <v>7.616253093868993</v>
      </c>
      <c r="E35" s="331">
        <v>6.4684868700972684</v>
      </c>
      <c r="F35" s="331">
        <v>6.2224660910588554</v>
      </c>
      <c r="G35" s="331">
        <v>5.3769667305112039</v>
      </c>
      <c r="H35" s="331">
        <v>6.0560840834822161</v>
      </c>
      <c r="I35" s="331">
        <v>3.72262042718534</v>
      </c>
      <c r="J35" s="331">
        <v>4.3918000293108426</v>
      </c>
      <c r="K35" s="331">
        <v>3.871475146335229</v>
      </c>
      <c r="L35" s="331">
        <v>2.7867954843287301</v>
      </c>
      <c r="M35" s="331">
        <v>2.5403707355471861</v>
      </c>
      <c r="N35" s="331">
        <v>1.4258067699880099</v>
      </c>
      <c r="O35" s="331">
        <v>1.279132239712734</v>
      </c>
      <c r="P35" s="331">
        <v>1.1985460624229449</v>
      </c>
      <c r="Q35" s="331">
        <v>0.87800628595942487</v>
      </c>
      <c r="R35" s="331">
        <v>0.5751281738945524</v>
      </c>
      <c r="S35" s="331">
        <v>0.20038208475972971</v>
      </c>
      <c r="T35" s="331">
        <v>0.74109890016258928</v>
      </c>
      <c r="U35" s="331">
        <v>0.28996166032536341</v>
      </c>
      <c r="V35" s="331">
        <v>8.1897639265074582E-2</v>
      </c>
      <c r="W35" s="331">
        <v>0.17544565854523439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5.6461546690095413E-2</v>
      </c>
      <c r="E36" s="231">
        <v>0.1094451486721629</v>
      </c>
      <c r="F36" s="231">
        <v>0</v>
      </c>
      <c r="G36" s="231">
        <v>0</v>
      </c>
      <c r="H36" s="231">
        <v>1.5737847412021051</v>
      </c>
      <c r="I36" s="231">
        <v>1.4218941726539309</v>
      </c>
      <c r="J36" s="231">
        <v>2.1034147618142258</v>
      </c>
      <c r="K36" s="231">
        <v>1.0193431025227959</v>
      </c>
      <c r="L36" s="231">
        <v>0.79618730231580181</v>
      </c>
      <c r="M36" s="231">
        <v>0.95287956230208481</v>
      </c>
      <c r="N36" s="231">
        <v>0.31109203901518878</v>
      </c>
      <c r="O36" s="231">
        <v>0.24459861118671269</v>
      </c>
      <c r="P36" s="231">
        <v>0.41561570209427351</v>
      </c>
      <c r="Q36" s="231">
        <v>0.28292733985041513</v>
      </c>
      <c r="R36" s="231">
        <v>5.5652205873981467E-2</v>
      </c>
      <c r="S36" s="231">
        <v>2.9019692450277881E-2</v>
      </c>
      <c r="T36" s="231">
        <v>0.29061228077401619</v>
      </c>
      <c r="U36" s="231">
        <v>8.5890485785219961E-2</v>
      </c>
      <c r="V36" s="231">
        <v>2.0894858030399411E-2</v>
      </c>
      <c r="W36" s="231">
        <v>5.0349437185765088E-2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</v>
      </c>
      <c r="F38" s="231">
        <v>0</v>
      </c>
      <c r="G38" s="231">
        <v>0.1293245097894867</v>
      </c>
      <c r="H38" s="231">
        <v>0.13230874750705179</v>
      </c>
      <c r="I38" s="231">
        <v>7.7363246271337283E-2</v>
      </c>
      <c r="J38" s="231">
        <v>9.124905350777987E-2</v>
      </c>
      <c r="K38" s="231">
        <v>0.64884924567901747</v>
      </c>
      <c r="L38" s="231">
        <v>0.29294681926158389</v>
      </c>
      <c r="M38" s="231">
        <v>0.33654077681019501</v>
      </c>
      <c r="N38" s="231">
        <v>0.19750174578776949</v>
      </c>
      <c r="O38" s="231">
        <v>0.13990002340128371</v>
      </c>
      <c r="P38" s="231">
        <v>0.1328176969441584</v>
      </c>
      <c r="Q38" s="231">
        <v>7.4152626707850083E-2</v>
      </c>
      <c r="R38" s="231">
        <v>7.7082387547779435E-2</v>
      </c>
      <c r="S38" s="231">
        <v>3.2251598284239201E-2</v>
      </c>
      <c r="T38" s="231">
        <v>3.4361503490377733E-2</v>
      </c>
      <c r="U38" s="231">
        <v>2.0828308694206741E-2</v>
      </c>
      <c r="V38" s="231">
        <v>9.3162165573014051E-3</v>
      </c>
      <c r="W38" s="231">
        <v>4.4614377965003491E-2</v>
      </c>
      <c r="DA38" s="73" t="s">
        <v>3015</v>
      </c>
    </row>
    <row r="39" spans="1:105" ht="12" customHeight="1" x14ac:dyDescent="0.25">
      <c r="A39" s="64" t="s">
        <v>160</v>
      </c>
      <c r="B39" s="231">
        <v>3.6375888446753128</v>
      </c>
      <c r="C39" s="231">
        <v>4.1086580176319201</v>
      </c>
      <c r="D39" s="231">
        <v>3.381833405862404</v>
      </c>
      <c r="E39" s="231">
        <v>2.6509166233129191</v>
      </c>
      <c r="F39" s="231">
        <v>2.420479417150704</v>
      </c>
      <c r="G39" s="231">
        <v>2.2049782003258498</v>
      </c>
      <c r="H39" s="231">
        <v>2.1193085952043642</v>
      </c>
      <c r="I39" s="231">
        <v>1.128447201121924</v>
      </c>
      <c r="J39" s="231">
        <v>1.2350033819329309</v>
      </c>
      <c r="K39" s="231">
        <v>1.359903885880233</v>
      </c>
      <c r="L39" s="231">
        <v>0.99540754114532704</v>
      </c>
      <c r="M39" s="231">
        <v>0.70847009771491576</v>
      </c>
      <c r="N39" s="231">
        <v>0.46858567817549601</v>
      </c>
      <c r="O39" s="231">
        <v>0.49724227813872263</v>
      </c>
      <c r="P39" s="231">
        <v>0.32843985867729691</v>
      </c>
      <c r="Q39" s="231">
        <v>0.23748463836708619</v>
      </c>
      <c r="R39" s="231">
        <v>0.1377456605118659</v>
      </c>
      <c r="S39" s="231">
        <v>8.7058028507412316E-2</v>
      </c>
      <c r="T39" s="231">
        <v>0.25748278036740879</v>
      </c>
      <c r="U39" s="231">
        <v>0.1347413664760643</v>
      </c>
      <c r="V39" s="231">
        <v>3.030303854984923E-2</v>
      </c>
      <c r="W39" s="231">
        <v>6.2266133143686363E-2</v>
      </c>
      <c r="DA39" s="73" t="s">
        <v>3016</v>
      </c>
    </row>
    <row r="40" spans="1:105" ht="12" customHeight="1" x14ac:dyDescent="0.25">
      <c r="A40" s="64" t="s">
        <v>70</v>
      </c>
      <c r="B40" s="231">
        <v>5.2938835552047001</v>
      </c>
      <c r="C40" s="231">
        <v>4.8868866897937924</v>
      </c>
      <c r="D40" s="231">
        <v>3.1138439029314871</v>
      </c>
      <c r="E40" s="231">
        <v>2.6900914801024571</v>
      </c>
      <c r="F40" s="231">
        <v>2.9325608927422939</v>
      </c>
      <c r="G40" s="231">
        <v>2.540247743515152</v>
      </c>
      <c r="H40" s="231">
        <v>1.876962579161277</v>
      </c>
      <c r="I40" s="231">
        <v>0.84422591870284114</v>
      </c>
      <c r="J40" s="231">
        <v>0.69422942747100713</v>
      </c>
      <c r="K40" s="231">
        <v>0.5037099472410389</v>
      </c>
      <c r="L40" s="231">
        <v>0.47758127064474071</v>
      </c>
      <c r="M40" s="231">
        <v>0.36591640120418628</v>
      </c>
      <c r="N40" s="231">
        <v>0.26878815435043057</v>
      </c>
      <c r="O40" s="231">
        <v>0.19952730925479911</v>
      </c>
      <c r="P40" s="231">
        <v>0.1420793001296535</v>
      </c>
      <c r="Q40" s="231">
        <v>0.11892500770091061</v>
      </c>
      <c r="R40" s="231">
        <v>0.11000211166292601</v>
      </c>
      <c r="S40" s="231">
        <v>5.1780057486728592E-2</v>
      </c>
      <c r="T40" s="231">
        <v>0.14711228868551779</v>
      </c>
      <c r="U40" s="231">
        <v>4.4585242069270073E-2</v>
      </c>
      <c r="V40" s="231">
        <v>1.994236673151268E-2</v>
      </c>
      <c r="W40" s="231">
        <v>1.5916981630973361E-2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1.0155827671392641</v>
      </c>
      <c r="C42" s="231">
        <v>1.076954763771798</v>
      </c>
      <c r="D42" s="231">
        <v>1.064114238385006</v>
      </c>
      <c r="E42" s="231">
        <v>1.0180336180097289</v>
      </c>
      <c r="F42" s="231">
        <v>0.86942578116585756</v>
      </c>
      <c r="G42" s="231">
        <v>0.50241627688071577</v>
      </c>
      <c r="H42" s="231">
        <v>0.27683761349147618</v>
      </c>
      <c r="I42" s="231">
        <v>0.23110180831030919</v>
      </c>
      <c r="J42" s="231">
        <v>0.23606131722708609</v>
      </c>
      <c r="K42" s="231">
        <v>0.1253141949897735</v>
      </c>
      <c r="L42" s="231">
        <v>8.5357382755666816E-2</v>
      </c>
      <c r="M42" s="231">
        <v>1.579781999903216E-2</v>
      </c>
      <c r="N42" s="231">
        <v>1.9073075142313739E-2</v>
      </c>
      <c r="O42" s="231">
        <v>1.568561167542867E-2</v>
      </c>
      <c r="P42" s="231">
        <v>8.1405531774050455E-3</v>
      </c>
      <c r="Q42" s="231">
        <v>3.7505958163779659E-3</v>
      </c>
      <c r="R42" s="231">
        <v>1.7419475867673289E-3</v>
      </c>
      <c r="S42" s="231">
        <v>2.7270803107168042E-4</v>
      </c>
      <c r="T42" s="231">
        <v>0</v>
      </c>
      <c r="U42" s="231">
        <v>3.916257300602315E-3</v>
      </c>
      <c r="V42" s="231">
        <v>1.441159396011852E-3</v>
      </c>
      <c r="W42" s="231">
        <v>2.2987286198061022E-3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7.6881806915941708E-2</v>
      </c>
      <c r="I44" s="231">
        <v>1.9588080124996389E-2</v>
      </c>
      <c r="J44" s="231">
        <v>3.1842087357812313E-2</v>
      </c>
      <c r="K44" s="231">
        <v>0.21435477002237041</v>
      </c>
      <c r="L44" s="231">
        <v>0.1393151682056098</v>
      </c>
      <c r="M44" s="231">
        <v>0.16076607751677191</v>
      </c>
      <c r="N44" s="231">
        <v>0.16076607751681121</v>
      </c>
      <c r="O44" s="231">
        <v>0.18217840605578781</v>
      </c>
      <c r="P44" s="231">
        <v>0.17145295140015759</v>
      </c>
      <c r="Q44" s="231">
        <v>0.1607660775167849</v>
      </c>
      <c r="R44" s="231">
        <v>0.19290386071123219</v>
      </c>
      <c r="S44" s="231">
        <v>0</v>
      </c>
      <c r="T44" s="231">
        <v>1.153004684526868E-2</v>
      </c>
      <c r="U44" s="231">
        <v>0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0.99999999999999978</v>
      </c>
      <c r="E52" s="234">
        <f t="shared" si="1"/>
        <v>1.0000000000000004</v>
      </c>
      <c r="F52" s="234">
        <f t="shared" si="1"/>
        <v>1</v>
      </c>
      <c r="G52" s="234">
        <f t="shared" si="1"/>
        <v>0.99999999999999967</v>
      </c>
      <c r="H52" s="234">
        <f t="shared" si="1"/>
        <v>0.99999999999999978</v>
      </c>
      <c r="I52" s="234">
        <f t="shared" si="1"/>
        <v>0.99999999999999978</v>
      </c>
      <c r="J52" s="234">
        <f t="shared" si="1"/>
        <v>1</v>
      </c>
      <c r="K52" s="234">
        <f t="shared" si="1"/>
        <v>1.0000000000000002</v>
      </c>
      <c r="L52" s="234">
        <f t="shared" si="1"/>
        <v>0.99999999999999989</v>
      </c>
      <c r="M52" s="234">
        <f t="shared" si="1"/>
        <v>0.99999999999999978</v>
      </c>
      <c r="N52" s="234">
        <f t="shared" si="1"/>
        <v>1.0000000000000002</v>
      </c>
      <c r="O52" s="234">
        <f t="shared" si="1"/>
        <v>1.0000000000000002</v>
      </c>
      <c r="P52" s="234">
        <f t="shared" si="1"/>
        <v>1</v>
      </c>
      <c r="Q52" s="234">
        <f t="shared" si="1"/>
        <v>1.0000000000000002</v>
      </c>
      <c r="R52" s="234">
        <f t="shared" si="1"/>
        <v>1</v>
      </c>
      <c r="S52" s="234">
        <f t="shared" si="1"/>
        <v>1</v>
      </c>
      <c r="T52" s="234">
        <f t="shared" si="1"/>
        <v>1.0000000000000002</v>
      </c>
      <c r="U52" s="234">
        <f t="shared" si="1"/>
        <v>1</v>
      </c>
      <c r="V52" s="234">
        <f t="shared" si="1"/>
        <v>1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9.443802893826056E-3</v>
      </c>
      <c r="C57" s="302">
        <f t="shared" si="6"/>
        <v>1.0771197827574658E-2</v>
      </c>
      <c r="D57" s="302">
        <f t="shared" si="6"/>
        <v>1.1155406665960495E-2</v>
      </c>
      <c r="E57" s="302">
        <f t="shared" si="6"/>
        <v>9.2319186400391402E-3</v>
      </c>
      <c r="F57" s="302">
        <f t="shared" si="6"/>
        <v>8.9920987588353492E-3</v>
      </c>
      <c r="G57" s="302">
        <f t="shared" si="6"/>
        <v>1.0430994861556861E-2</v>
      </c>
      <c r="H57" s="302">
        <f t="shared" si="6"/>
        <v>7.1675868789755374E-3</v>
      </c>
      <c r="I57" s="302">
        <f t="shared" si="6"/>
        <v>1.5730957423559892E-2</v>
      </c>
      <c r="J57" s="302">
        <f t="shared" si="6"/>
        <v>1.4720555302150275E-2</v>
      </c>
      <c r="K57" s="302">
        <f t="shared" si="6"/>
        <v>1.4714011615235952E-2</v>
      </c>
      <c r="L57" s="302">
        <f t="shared" si="6"/>
        <v>1.5875568878977175E-2</v>
      </c>
      <c r="M57" s="302">
        <f t="shared" si="6"/>
        <v>9.7642574173140376E-3</v>
      </c>
      <c r="N57" s="302">
        <f t="shared" si="6"/>
        <v>1.1566788224451256E-2</v>
      </c>
      <c r="O57" s="302">
        <f t="shared" si="6"/>
        <v>1.2310939275135069E-2</v>
      </c>
      <c r="P57" s="302">
        <f t="shared" si="6"/>
        <v>1.062744497420693E-2</v>
      </c>
      <c r="Q57" s="302">
        <f t="shared" si="6"/>
        <v>8.0527543343315508E-3</v>
      </c>
      <c r="R57" s="302">
        <f t="shared" si="6"/>
        <v>6.7296659605661025E-3</v>
      </c>
      <c r="S57" s="302">
        <f t="shared" si="6"/>
        <v>4.1962842110547733E-3</v>
      </c>
      <c r="T57" s="302">
        <f t="shared" si="6"/>
        <v>6.2973205795066366E-3</v>
      </c>
      <c r="U57" s="302">
        <f t="shared" si="6"/>
        <v>5.2580339894186222E-3</v>
      </c>
      <c r="V57" s="302">
        <f t="shared" si="6"/>
        <v>2.1154830629331071E-3</v>
      </c>
      <c r="W57" s="302">
        <f t="shared" si="6"/>
        <v>3.1142892735702712E-3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0.67824324591924978</v>
      </c>
      <c r="C58" s="303">
        <f t="shared" si="7"/>
        <v>0.66992126957242293</v>
      </c>
      <c r="D58" s="303">
        <f t="shared" si="7"/>
        <v>0.62881637308173122</v>
      </c>
      <c r="E58" s="303">
        <f t="shared" si="7"/>
        <v>0.6083368283009889</v>
      </c>
      <c r="F58" s="303">
        <f t="shared" si="7"/>
        <v>0.5935032701872982</v>
      </c>
      <c r="G58" s="303">
        <f t="shared" si="7"/>
        <v>0.54187970031496835</v>
      </c>
      <c r="H58" s="303">
        <f t="shared" si="7"/>
        <v>0.5590109467605261</v>
      </c>
      <c r="I58" s="303">
        <f t="shared" si="7"/>
        <v>0.32352136994351882</v>
      </c>
      <c r="J58" s="303">
        <f t="shared" si="7"/>
        <v>0.38229732107925757</v>
      </c>
      <c r="K58" s="303">
        <f t="shared" si="7"/>
        <v>0.39943280089166733</v>
      </c>
      <c r="L58" s="303">
        <f t="shared" si="7"/>
        <v>0.31566365551161174</v>
      </c>
      <c r="M58" s="303">
        <f t="shared" si="7"/>
        <v>0.29513075334787703</v>
      </c>
      <c r="N58" s="303">
        <f t="shared" si="7"/>
        <v>0.22640412394949577</v>
      </c>
      <c r="O58" s="303">
        <f t="shared" si="7"/>
        <v>0.21916774864375133</v>
      </c>
      <c r="P58" s="303">
        <f t="shared" si="7"/>
        <v>0.20890627694948891</v>
      </c>
      <c r="Q58" s="303">
        <f t="shared" si="7"/>
        <v>0.18326027472714287</v>
      </c>
      <c r="R58" s="303">
        <f t="shared" si="7"/>
        <v>0.15317510802380849</v>
      </c>
      <c r="S58" s="303">
        <f t="shared" si="7"/>
        <v>6.7846023993838434E-2</v>
      </c>
      <c r="T58" s="303">
        <f t="shared" si="7"/>
        <v>0.14618138909840359</v>
      </c>
      <c r="U58" s="303">
        <f t="shared" si="7"/>
        <v>8.7537443495733433E-2</v>
      </c>
      <c r="V58" s="303">
        <f t="shared" si="7"/>
        <v>3.927799156384057E-2</v>
      </c>
      <c r="W58" s="303">
        <f t="shared" si="7"/>
        <v>6.2636628251007437E-2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0.31231295118692437</v>
      </c>
      <c r="C60" s="303">
        <f t="shared" si="9"/>
        <v>0.31930753260000244</v>
      </c>
      <c r="D60" s="303">
        <f t="shared" si="9"/>
        <v>0.36002822025230813</v>
      </c>
      <c r="E60" s="303">
        <f t="shared" si="9"/>
        <v>0.38243125305897246</v>
      </c>
      <c r="F60" s="303">
        <f t="shared" si="9"/>
        <v>0.39750463105386652</v>
      </c>
      <c r="G60" s="303">
        <f t="shared" si="9"/>
        <v>0.44768930482347447</v>
      </c>
      <c r="H60" s="303">
        <f t="shared" si="9"/>
        <v>0.43382146636049818</v>
      </c>
      <c r="I60" s="303">
        <f t="shared" si="9"/>
        <v>0.66074767263292111</v>
      </c>
      <c r="J60" s="303">
        <f t="shared" si="9"/>
        <v>0.60298212361859205</v>
      </c>
      <c r="K60" s="303">
        <f t="shared" si="9"/>
        <v>0.58585318749309678</v>
      </c>
      <c r="L60" s="303">
        <f t="shared" si="9"/>
        <v>0.66846077560941108</v>
      </c>
      <c r="M60" s="303">
        <f t="shared" si="9"/>
        <v>0.69510498923480879</v>
      </c>
      <c r="N60" s="303">
        <f t="shared" si="9"/>
        <v>0.76202908782605305</v>
      </c>
      <c r="O60" s="303">
        <f t="shared" si="9"/>
        <v>0.76852131208111396</v>
      </c>
      <c r="P60" s="303">
        <f t="shared" si="9"/>
        <v>0.7804662780763042</v>
      </c>
      <c r="Q60" s="303">
        <f t="shared" si="9"/>
        <v>0.80868697093852571</v>
      </c>
      <c r="R60" s="303">
        <f t="shared" si="9"/>
        <v>0.84009522601562558</v>
      </c>
      <c r="S60" s="303">
        <f t="shared" si="9"/>
        <v>0.9279576917951069</v>
      </c>
      <c r="T60" s="303">
        <f t="shared" si="9"/>
        <v>0.84752129032208989</v>
      </c>
      <c r="U60" s="303">
        <f t="shared" si="9"/>
        <v>0.90720452251484796</v>
      </c>
      <c r="V60" s="303">
        <f t="shared" si="9"/>
        <v>0.95860652537322644</v>
      </c>
      <c r="W60" s="303">
        <f t="shared" si="9"/>
        <v>0.93424908247542215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0.25736525777775437</v>
      </c>
      <c r="C61" s="304">
        <f t="shared" si="10"/>
        <v>0.26503404185722845</v>
      </c>
      <c r="D61" s="304">
        <f t="shared" si="10"/>
        <v>0.30908483159838718</v>
      </c>
      <c r="E61" s="304">
        <f t="shared" si="10"/>
        <v>0.33314700919498075</v>
      </c>
      <c r="F61" s="304">
        <f t="shared" si="10"/>
        <v>0.34942212389466643</v>
      </c>
      <c r="G61" s="304">
        <f t="shared" si="10"/>
        <v>0.40378906723658259</v>
      </c>
      <c r="H61" s="304">
        <f t="shared" si="10"/>
        <v>0.38853334546909707</v>
      </c>
      <c r="I61" s="304">
        <f t="shared" si="10"/>
        <v>0.63453767621360169</v>
      </c>
      <c r="J61" s="304">
        <f t="shared" si="10"/>
        <v>0.57201040939040348</v>
      </c>
      <c r="K61" s="304">
        <f t="shared" si="10"/>
        <v>0.55349324699532676</v>
      </c>
      <c r="L61" s="304">
        <f t="shared" si="10"/>
        <v>0.64288736980282379</v>
      </c>
      <c r="M61" s="304">
        <f t="shared" si="10"/>
        <v>0.67119505095212484</v>
      </c>
      <c r="N61" s="304">
        <f t="shared" si="10"/>
        <v>0.7436870188645146</v>
      </c>
      <c r="O61" s="304">
        <f t="shared" si="10"/>
        <v>0.75076549611079368</v>
      </c>
      <c r="P61" s="304">
        <f t="shared" si="10"/>
        <v>0.7635417924641934</v>
      </c>
      <c r="Q61" s="304">
        <f t="shared" si="10"/>
        <v>0.7938401892707786</v>
      </c>
      <c r="R61" s="304">
        <f t="shared" si="10"/>
        <v>0.82768578600387677</v>
      </c>
      <c r="S61" s="304">
        <f t="shared" si="10"/>
        <v>0.92246116448300375</v>
      </c>
      <c r="T61" s="304">
        <f t="shared" si="10"/>
        <v>0.83567844456043527</v>
      </c>
      <c r="U61" s="304">
        <f t="shared" si="10"/>
        <v>0.900112700169449</v>
      </c>
      <c r="V61" s="304">
        <f t="shared" si="10"/>
        <v>0.95542442949366813</v>
      </c>
      <c r="W61" s="304">
        <f t="shared" si="10"/>
        <v>0.92917459295263183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5.4947693409169981E-2</v>
      </c>
      <c r="C62" s="304">
        <f t="shared" si="11"/>
        <v>5.4273490742774037E-2</v>
      </c>
      <c r="D62" s="304">
        <f t="shared" si="11"/>
        <v>5.0943388653920951E-2</v>
      </c>
      <c r="E62" s="304">
        <f t="shared" si="11"/>
        <v>4.9284243863991745E-2</v>
      </c>
      <c r="F62" s="304">
        <f t="shared" si="11"/>
        <v>4.8082507159200101E-2</v>
      </c>
      <c r="G62" s="304">
        <f t="shared" si="11"/>
        <v>4.390023758689187E-2</v>
      </c>
      <c r="H62" s="304">
        <f t="shared" si="11"/>
        <v>4.5288120891401072E-2</v>
      </c>
      <c r="I62" s="304">
        <f t="shared" si="11"/>
        <v>2.6209996419319453E-2</v>
      </c>
      <c r="J62" s="304">
        <f t="shared" si="11"/>
        <v>3.0971714228188632E-2</v>
      </c>
      <c r="K62" s="304">
        <f t="shared" si="11"/>
        <v>3.2359940497770107E-2</v>
      </c>
      <c r="L62" s="304">
        <f t="shared" si="11"/>
        <v>2.5573405806587214E-2</v>
      </c>
      <c r="M62" s="304">
        <f t="shared" si="11"/>
        <v>2.3909938282683986E-2</v>
      </c>
      <c r="N62" s="304">
        <f t="shared" si="11"/>
        <v>1.8342068961538532E-2</v>
      </c>
      <c r="O62" s="304">
        <f t="shared" si="11"/>
        <v>1.7755815970320273E-2</v>
      </c>
      <c r="P62" s="304">
        <f t="shared" si="11"/>
        <v>1.6924485612110803E-2</v>
      </c>
      <c r="Q62" s="304">
        <f t="shared" si="11"/>
        <v>1.4846781667747255E-2</v>
      </c>
      <c r="R62" s="304">
        <f t="shared" si="11"/>
        <v>1.2409440011748808E-2</v>
      </c>
      <c r="S62" s="304">
        <f t="shared" si="11"/>
        <v>5.4965273121031144E-3</v>
      </c>
      <c r="T62" s="304">
        <f t="shared" si="11"/>
        <v>1.1842845761654629E-2</v>
      </c>
      <c r="U62" s="304">
        <f t="shared" si="11"/>
        <v>7.0918223453990265E-3</v>
      </c>
      <c r="V62" s="304">
        <f t="shared" si="11"/>
        <v>3.1820958795582797E-3</v>
      </c>
      <c r="W62" s="304">
        <f t="shared" si="11"/>
        <v>5.07448952279029E-3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0.53692748811933544</v>
      </c>
      <c r="C69" s="324">
        <f>IF(C$5=0,0,C$5/WWP_fec!C$5)</f>
        <v>0.52248168829650898</v>
      </c>
      <c r="D69" s="324">
        <f>IF(D$5=0,0,D$5/WWP_fec!D$5)</f>
        <v>0.42604198320744419</v>
      </c>
      <c r="E69" s="324">
        <f>IF(E$5=0,0,E$5/WWP_fec!E$5)</f>
        <v>0.37638951370988932</v>
      </c>
      <c r="F69" s="324">
        <f>IF(F$5=0,0,F$5/WWP_fec!F$5)</f>
        <v>0.3598528195047872</v>
      </c>
      <c r="G69" s="324">
        <f>IF(G$5=0,0,G$5/WWP_fec!G$5)</f>
        <v>0.31750895366056692</v>
      </c>
      <c r="H69" s="324">
        <f>IF(H$5=0,0,H$5/WWP_fec!H$5)</f>
        <v>0.35245691560184994</v>
      </c>
      <c r="I69" s="324">
        <f>IF(I$5=0,0,I$5/WWP_fec!I$5)</f>
        <v>0.2115093937223578</v>
      </c>
      <c r="J69" s="324">
        <f>IF(J$5=0,0,J$5/WWP_fec!J$5)</f>
        <v>0.25829867514784483</v>
      </c>
      <c r="K69" s="324">
        <f>IF(K$5=0,0,K$5/WWP_fec!K$5)</f>
        <v>0.2405217037747048</v>
      </c>
      <c r="L69" s="324">
        <f>IF(L$5=0,0,L$5/WWP_fec!L$5)</f>
        <v>0.19555193987548924</v>
      </c>
      <c r="M69" s="324">
        <f>IF(M$5=0,0,M$5/WWP_fec!M$5)</f>
        <v>0.18376939051286456</v>
      </c>
      <c r="N69" s="324">
        <f>IF(N$5=0,0,N$5/WWP_fec!N$5)</f>
        <v>0.13936414223708499</v>
      </c>
      <c r="O69" s="324">
        <f>IF(O$5=0,0,O$5/WWP_fec!O$5)</f>
        <v>0.13259461752135396</v>
      </c>
      <c r="P69" s="324">
        <f>IF(P$5=0,0,P$5/WWP_fec!P$5)</f>
        <v>0.13855837648933622</v>
      </c>
      <c r="Q69" s="324">
        <f>IF(Q$5=0,0,Q$5/WWP_fec!Q$5)</f>
        <v>0.12096497103621782</v>
      </c>
      <c r="R69" s="324">
        <f>IF(R$5=0,0,R$5/WWP_fec!R$5)</f>
        <v>8.9586361960099933E-2</v>
      </c>
      <c r="S69" s="324">
        <f>IF(S$5=0,0,S$5/WWP_fec!S$5)</f>
        <v>6.2544869745801257E-2</v>
      </c>
      <c r="T69" s="324">
        <f>IF(T$5=0,0,T$5/WWP_fec!T$5)</f>
        <v>0.10914797490904035</v>
      </c>
      <c r="U69" s="324">
        <f>IF(U$5=0,0,U$5/WWP_fec!U$5)</f>
        <v>7.5613911669069389E-2</v>
      </c>
      <c r="V69" s="324">
        <f>IF(V$5=0,0,V$5/WWP_fec!V$5)</f>
        <v>4.7533553372951308E-2</v>
      </c>
      <c r="W69" s="324">
        <f>IF(W$5=0,0,W$5/WWP_fec!W$5)</f>
        <v>5.9449571149505186E-2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0.18685543593265896</v>
      </c>
      <c r="C74" s="338">
        <f>IF(C$10=0,0,C$10/WWP_fec!C$10)</f>
        <v>0.21191761908659623</v>
      </c>
      <c r="D74" s="338">
        <f>IF(D$10=0,0,D$10/WWP_fec!D$10)</f>
        <v>0.17629568702589074</v>
      </c>
      <c r="E74" s="338">
        <f>IF(E$10=0,0,E$10/WWP_fec!E$10)</f>
        <v>0.12229535451015479</v>
      </c>
      <c r="F74" s="338">
        <f>IF(F$10=0,0,F$10/WWP_fec!F$10)</f>
        <v>0.11523561332360432</v>
      </c>
      <c r="G74" s="338">
        <f>IF(G$10=0,0,G$10/WWP_fec!G$10)</f>
        <v>0.1274882259719364</v>
      </c>
      <c r="H74" s="338">
        <f>IF(H$10=0,0,H$10/WWP_fec!H$10)</f>
        <v>9.1325556045707759E-2</v>
      </c>
      <c r="I74" s="338">
        <f>IF(I$10=0,0,I$10/WWP_fec!I$10)</f>
        <v>0.1918633225264991</v>
      </c>
      <c r="J74" s="338">
        <f>IF(J$10=0,0,J$10/WWP_fec!J$10)</f>
        <v>0.20826687324545751</v>
      </c>
      <c r="K74" s="338">
        <f>IF(K$10=0,0,K$10/WWP_fec!K$10)</f>
        <v>0.1819162877293943</v>
      </c>
      <c r="L74" s="338">
        <f>IF(L$10=0,0,L$10/WWP_fec!L$10)</f>
        <v>0.17715357255085193</v>
      </c>
      <c r="M74" s="338">
        <f>IF(M$10=0,0,M$10/WWP_fec!M$10)</f>
        <v>9.6685345096710118E-2</v>
      </c>
      <c r="N74" s="338">
        <f>IF(N$10=0,0,N$10/WWP_fec!N$10)</f>
        <v>9.555363779755302E-2</v>
      </c>
      <c r="O74" s="338">
        <f>IF(O$10=0,0,O$10/WWP_fec!O$10)</f>
        <v>9.486741858623414E-2</v>
      </c>
      <c r="P74" s="338">
        <f>IF(P$10=0,0,P$10/WWP_fec!P$10)</f>
        <v>9.3601718994721778E-2</v>
      </c>
      <c r="Q74" s="338">
        <f>IF(Q$10=0,0,Q$10/WWP_fec!Q$10)</f>
        <v>5.8709214813892498E-2</v>
      </c>
      <c r="R74" s="338">
        <f>IF(R$10=0,0,R$10/WWP_fec!R$10)</f>
        <v>3.7882749839928308E-2</v>
      </c>
      <c r="S74" s="338">
        <f>IF(S$10=0,0,S$10/WWP_fec!S$10)</f>
        <v>1.4912734576329384E-2</v>
      </c>
      <c r="T74" s="338">
        <f>IF(T$10=0,0,T$10/WWP_fec!T$10)</f>
        <v>3.7493211744107358E-2</v>
      </c>
      <c r="U74" s="338">
        <f>IF(U$10=0,0,U$10/WWP_fec!U$10)</f>
        <v>2.1727208773345559E-2</v>
      </c>
      <c r="V74" s="338">
        <f>IF(V$10=0,0,V$10/WWP_fec!V$10)</f>
        <v>5.6171032101796619E-3</v>
      </c>
      <c r="W74" s="338">
        <f>IF(W$10=0,0,W$10/WWP_fec!W$10)</f>
        <v>1.0281742754307561E-2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0.69287887700940476</v>
      </c>
      <c r="C75" s="351">
        <f>IF(C$16=0,0,C$16/WWP_fec!C$16)</f>
        <v>0.65810624485053615</v>
      </c>
      <c r="D75" s="351">
        <f>IF(D$16=0,0,D$16/WWP_fec!D$16)</f>
        <v>0.50665260450984295</v>
      </c>
      <c r="E75" s="351">
        <f>IF(E$16=0,0,E$16/WWP_fec!E$16)</f>
        <v>0.44573853626954846</v>
      </c>
      <c r="F75" s="351">
        <f>IF(F$16=0,0,F$16/WWP_fec!F$16)</f>
        <v>0.41055516495083227</v>
      </c>
      <c r="G75" s="351">
        <f>IF(G$16=0,0,G$16/WWP_fec!G$16)</f>
        <v>0.31271740849514468</v>
      </c>
      <c r="H75" s="351">
        <f>IF(H$16=0,0,H$16/WWP_fec!H$16)</f>
        <v>0.3708994433416537</v>
      </c>
      <c r="I75" s="351">
        <f>IF(I$16=0,0,I$16/WWP_fec!I$16)</f>
        <v>0.10208293292331194</v>
      </c>
      <c r="J75" s="351">
        <f>IF(J$16=0,0,J$16/WWP_fec!J$16)</f>
        <v>0.15045917745553164</v>
      </c>
      <c r="K75" s="351">
        <f>IF(K$16=0,0,K$16/WWP_fec!K$16)</f>
        <v>0.14997044493959202</v>
      </c>
      <c r="L75" s="351">
        <f>IF(L$16=0,0,L$16/WWP_fec!L$16)</f>
        <v>9.2311752279153711E-2</v>
      </c>
      <c r="M75" s="351">
        <f>IF(M$16=0,0,M$16/WWP_fec!M$16)</f>
        <v>8.2383189923193864E-2</v>
      </c>
      <c r="N75" s="351">
        <f>IF(N$16=0,0,N$16/WWP_fec!N$16)</f>
        <v>4.6192482233035008E-2</v>
      </c>
      <c r="O75" s="351">
        <f>IF(O$16=0,0,O$16/WWP_fec!O$16)</f>
        <v>4.2795656204579119E-2</v>
      </c>
      <c r="P75" s="351">
        <f>IF(P$16=0,0,P$16/WWP_fec!P$16)</f>
        <v>4.1413703856266464E-2</v>
      </c>
      <c r="Q75" s="351">
        <f>IF(Q$16=0,0,Q$16/WWP_fec!Q$16)</f>
        <v>3.2093888539743973E-2</v>
      </c>
      <c r="R75" s="351">
        <f>IF(R$16=0,0,R$16/WWP_fec!R$16)</f>
        <v>1.9506600947989425E-2</v>
      </c>
      <c r="S75" s="351">
        <f>IF(S$16=0,0,S$16/WWP_fec!S$16)</f>
        <v>6.172878923477532E-3</v>
      </c>
      <c r="T75" s="351">
        <f>IF(T$16=0,0,T$16/WWP_fec!T$16)</f>
        <v>2.3797648493507479E-2</v>
      </c>
      <c r="U75" s="351">
        <f>IF(U$16=0,0,U$16/WWP_fec!U$16)</f>
        <v>9.7937587376058823E-3</v>
      </c>
      <c r="V75" s="351">
        <f>IF(V$16=0,0,V$16/WWP_fec!V$16)</f>
        <v>2.7114816873122691E-3</v>
      </c>
      <c r="W75" s="351">
        <f>IF(W$16=0,0,W$16/WWP_fec!W$16)</f>
        <v>5.4471866725350794E-3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1.7746083957315024</v>
      </c>
      <c r="C77" s="351">
        <f>IF(C$28=0,0,C$28/WWP_fec!C$28)</f>
        <v>1.7537199392285618</v>
      </c>
      <c r="D77" s="351">
        <f>IF(D$28=0,0,D$28/WWP_fec!D$28)</f>
        <v>1.645012093216961</v>
      </c>
      <c r="E77" s="351">
        <f>IF(E$28=0,0,E$28/WWP_fec!E$28)</f>
        <v>1.5927778017732743</v>
      </c>
      <c r="F77" s="351">
        <f>IF(F$28=0,0,F$28/WWP_fec!F$28)</f>
        <v>1.5760459455790885</v>
      </c>
      <c r="G77" s="351">
        <f>IF(G$28=0,0,G$28/WWP_fec!G$28)</f>
        <v>1.5289229785653002</v>
      </c>
      <c r="H77" s="351">
        <f>IF(H$28=0,0,H$28/WWP_fec!H$28)</f>
        <v>1.6820754445176109</v>
      </c>
      <c r="I77" s="351">
        <f>IF(I$28=0,0,I$28/WWP_fec!I$28)</f>
        <v>1.432687229477664</v>
      </c>
      <c r="J77" s="351">
        <f>IF(J$28=0,0,J$28/WWP_fec!J$28)</f>
        <v>1.569723292818183</v>
      </c>
      <c r="K77" s="351">
        <f>IF(K$28=0,0,K$28/WWP_fec!K$28)</f>
        <v>1.4433269155284811</v>
      </c>
      <c r="L77" s="351">
        <f>IF(L$28=0,0,L$28/WWP_fec!L$28)</f>
        <v>1.3573376613494128</v>
      </c>
      <c r="M77" s="351">
        <f>IF(M$28=0,0,M$28/WWP_fec!M$28)</f>
        <v>1.3640372470371751</v>
      </c>
      <c r="N77" s="351">
        <f>IF(N$28=0,0,N$28/WWP_fec!N$28)</f>
        <v>1.1654544875191766</v>
      </c>
      <c r="O77" s="351">
        <f>IF(O$28=0,0,O$28/WWP_fec!O$28)</f>
        <v>1.135287940231291</v>
      </c>
      <c r="P77" s="351">
        <f>IF(P$28=0,0,P$28/WWP_fec!P$28)</f>
        <v>1.1874031364094495</v>
      </c>
      <c r="Q77" s="351">
        <f>IF(Q$28=0,0,Q$28/WWP_fec!Q$28)</f>
        <v>1.1156708637468662</v>
      </c>
      <c r="R77" s="351">
        <f>IF(R$28=0,0,R$28/WWP_fec!R$28)</f>
        <v>0.89298678508040163</v>
      </c>
      <c r="S77" s="351">
        <f>IF(S$28=0,0,S$28/WWP_fec!S$28)</f>
        <v>0.7435143392800817</v>
      </c>
      <c r="T77" s="351">
        <f>IF(T$28=0,0,T$28/WWP_fec!T$28)</f>
        <v>1.0927120847454319</v>
      </c>
      <c r="U77" s="351">
        <f>IF(U$28=0,0,U$28/WWP_fec!U$28)</f>
        <v>0.86337668173557436</v>
      </c>
      <c r="V77" s="351">
        <f>IF(V$28=0,0,V$28/WWP_fec!V$28)</f>
        <v>0.6169431641948343</v>
      </c>
      <c r="W77" s="351">
        <f>IF(W$28=0,0,W$28/WWP_fec!W$28)</f>
        <v>0.72109773968639046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FI: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12625.505966461649</v>
      </c>
      <c r="C3" s="205">
        <v>12480.21475694225</v>
      </c>
      <c r="D3" s="205">
        <v>12062.82302172713</v>
      </c>
      <c r="E3" s="205">
        <v>12436.351837060711</v>
      </c>
      <c r="F3" s="205">
        <v>13357.11992888713</v>
      </c>
      <c r="G3" s="205">
        <v>14170.18413164495</v>
      </c>
      <c r="H3" s="205">
        <v>15115.475541007459</v>
      </c>
      <c r="I3" s="205">
        <v>16208.30480866835</v>
      </c>
      <c r="J3" s="205">
        <v>16549.239391513209</v>
      </c>
      <c r="K3" s="205">
        <v>14575.494479574991</v>
      </c>
      <c r="L3" s="205">
        <v>14746.07406079885</v>
      </c>
      <c r="M3" s="205">
        <v>15042.502848128999</v>
      </c>
      <c r="N3" s="205">
        <v>15128.575372135991</v>
      </c>
      <c r="O3" s="205">
        <v>14339.17667914123</v>
      </c>
      <c r="P3" s="205">
        <v>13873.427528696961</v>
      </c>
      <c r="Q3" s="205">
        <v>14146</v>
      </c>
      <c r="R3" s="205">
        <v>15455.372586660271</v>
      </c>
      <c r="S3" s="205">
        <v>16493.229502504841</v>
      </c>
      <c r="T3" s="205">
        <v>17203.75785720531</v>
      </c>
      <c r="U3" s="205">
        <v>17213.977979894691</v>
      </c>
      <c r="V3" s="205">
        <v>17460.227860724601</v>
      </c>
      <c r="W3" s="205">
        <v>16777.721612058271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40991.658236301453</v>
      </c>
      <c r="C5" s="205">
        <v>42145.778183957947</v>
      </c>
      <c r="D5" s="205">
        <v>43843.815750972193</v>
      </c>
      <c r="E5" s="205">
        <v>55873.461336305067</v>
      </c>
      <c r="F5" s="205">
        <v>57665.427207242137</v>
      </c>
      <c r="G5" s="205">
        <v>49646.02710967548</v>
      </c>
      <c r="H5" s="205">
        <v>57111.297433502201</v>
      </c>
      <c r="I5" s="205">
        <v>38186.054394676547</v>
      </c>
      <c r="J5" s="205">
        <v>38554.824262311799</v>
      </c>
      <c r="K5" s="205">
        <v>37065.123624864777</v>
      </c>
      <c r="L5" s="205">
        <v>38124.003969661717</v>
      </c>
      <c r="M5" s="205">
        <v>33946.497481562008</v>
      </c>
      <c r="N5" s="205">
        <v>32299.442378829819</v>
      </c>
      <c r="O5" s="205">
        <v>31362.58489507436</v>
      </c>
      <c r="P5" s="205">
        <v>31860.073870167409</v>
      </c>
      <c r="Q5" s="205">
        <v>29682.165571677579</v>
      </c>
      <c r="R5" s="205">
        <v>29795.277013014569</v>
      </c>
      <c r="S5" s="205">
        <v>33089.628999616732</v>
      </c>
      <c r="T5" s="205">
        <v>33268.560439586188</v>
      </c>
      <c r="U5" s="205">
        <v>34352.500547052427</v>
      </c>
      <c r="V5" s="205">
        <v>34909.256762974008</v>
      </c>
      <c r="W5" s="205">
        <v>33959.489203578749</v>
      </c>
      <c r="DA5" s="112" t="s">
        <v>3027</v>
      </c>
    </row>
    <row r="6" spans="1:105" ht="12" customHeight="1" x14ac:dyDescent="0.25">
      <c r="A6" s="154" t="s">
        <v>2114</v>
      </c>
      <c r="B6" s="340">
        <v>51239.572795376793</v>
      </c>
      <c r="C6" s="340">
        <v>48677.594155607963</v>
      </c>
      <c r="D6" s="340">
        <v>50990.596274524178</v>
      </c>
      <c r="E6" s="340">
        <v>63284.429675936401</v>
      </c>
      <c r="F6" s="340">
        <v>63035.453155083793</v>
      </c>
      <c r="G6" s="340">
        <v>62264.452448778378</v>
      </c>
      <c r="H6" s="340">
        <v>64262.229003620108</v>
      </c>
      <c r="I6" s="340">
        <v>67279.982785619854</v>
      </c>
      <c r="J6" s="340">
        <v>66922.579322071018</v>
      </c>
      <c r="K6" s="340">
        <v>66819.180011381875</v>
      </c>
      <c r="L6" s="340">
        <v>65944.779994387325</v>
      </c>
      <c r="M6" s="340">
        <v>65587.37653083849</v>
      </c>
      <c r="N6" s="340">
        <v>64830.391704266513</v>
      </c>
      <c r="O6" s="340">
        <v>62268.413064497683</v>
      </c>
      <c r="P6" s="340">
        <v>61497.412358192269</v>
      </c>
      <c r="Q6" s="340">
        <v>59706.434424728817</v>
      </c>
      <c r="R6" s="340">
        <v>57144.455784960002</v>
      </c>
      <c r="S6" s="340">
        <v>58061.033701428867</v>
      </c>
      <c r="T6" s="340">
        <v>57957.634390739717</v>
      </c>
      <c r="U6" s="340">
        <v>58770.812996519468</v>
      </c>
      <c r="V6" s="340">
        <v>58770.812996519468</v>
      </c>
      <c r="W6" s="340">
        <v>56208.834356750624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3084.0028252216362</v>
      </c>
      <c r="E7" s="342">
        <v>14084.811334875651</v>
      </c>
      <c r="F7" s="342">
        <v>2313.0021189162271</v>
      </c>
      <c r="G7" s="342">
        <v>0</v>
      </c>
      <c r="H7" s="342">
        <v>3788.7544883051519</v>
      </c>
      <c r="I7" s="342">
        <v>5579.7324217685837</v>
      </c>
      <c r="J7" s="342">
        <v>413.59724275657851</v>
      </c>
      <c r="K7" s="342">
        <v>1687.5786227742869</v>
      </c>
      <c r="L7" s="342">
        <v>1687.5786227742869</v>
      </c>
      <c r="M7" s="342">
        <v>413.59724275657851</v>
      </c>
      <c r="N7" s="342">
        <v>1033.9931068914459</v>
      </c>
      <c r="O7" s="342">
        <v>0</v>
      </c>
      <c r="P7" s="342">
        <v>0</v>
      </c>
      <c r="Q7" s="342">
        <v>0</v>
      </c>
      <c r="R7" s="342">
        <v>0</v>
      </c>
      <c r="S7" s="342">
        <v>1687.5786227742869</v>
      </c>
      <c r="T7" s="342">
        <v>1687.5786227742869</v>
      </c>
      <c r="U7" s="342">
        <v>3375.157245548573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2561.9786397688295</v>
      </c>
      <c r="D8" s="344">
        <f t="shared" si="0"/>
        <v>771.00070630542177</v>
      </c>
      <c r="E8" s="344">
        <f t="shared" si="0"/>
        <v>1790.9779334634295</v>
      </c>
      <c r="F8" s="344">
        <f t="shared" si="0"/>
        <v>2561.9786397688367</v>
      </c>
      <c r="G8" s="344">
        <f t="shared" si="0"/>
        <v>771.0007063054145</v>
      </c>
      <c r="H8" s="344">
        <f t="shared" si="0"/>
        <v>1790.977933463415</v>
      </c>
      <c r="I8" s="344">
        <f t="shared" si="0"/>
        <v>2561.978639768844</v>
      </c>
      <c r="J8" s="344">
        <f t="shared" si="0"/>
        <v>771.00070630540722</v>
      </c>
      <c r="K8" s="344">
        <f t="shared" si="0"/>
        <v>1790.9779334634368</v>
      </c>
      <c r="L8" s="344">
        <f t="shared" si="0"/>
        <v>2561.978639768844</v>
      </c>
      <c r="M8" s="344">
        <f t="shared" si="0"/>
        <v>771.00070630540722</v>
      </c>
      <c r="N8" s="344">
        <f t="shared" si="0"/>
        <v>1790.9779334634222</v>
      </c>
      <c r="O8" s="344">
        <f t="shared" si="0"/>
        <v>2561.9786397688295</v>
      </c>
      <c r="P8" s="344">
        <f t="shared" si="0"/>
        <v>771.0007063054145</v>
      </c>
      <c r="Q8" s="344">
        <f t="shared" si="0"/>
        <v>1790.9779334634513</v>
      </c>
      <c r="R8" s="344">
        <f t="shared" si="0"/>
        <v>2561.9786397688149</v>
      </c>
      <c r="S8" s="344">
        <f t="shared" si="0"/>
        <v>771.00070630542177</v>
      </c>
      <c r="T8" s="344">
        <f t="shared" si="0"/>
        <v>1790.9779334634368</v>
      </c>
      <c r="U8" s="344">
        <f t="shared" si="0"/>
        <v>2561.9786397688222</v>
      </c>
      <c r="V8" s="344">
        <f t="shared" si="0"/>
        <v>0</v>
      </c>
      <c r="W8" s="344">
        <f t="shared" si="0"/>
        <v>2561.978639768844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10247.91455907534</v>
      </c>
      <c r="C9" s="345">
        <f t="shared" si="1"/>
        <v>6531.8159716500159</v>
      </c>
      <c r="D9" s="345">
        <f t="shared" si="1"/>
        <v>7146.7805235519845</v>
      </c>
      <c r="E9" s="345">
        <f t="shared" si="1"/>
        <v>7410.9683396313339</v>
      </c>
      <c r="F9" s="345">
        <f t="shared" si="1"/>
        <v>5370.0259478416556</v>
      </c>
      <c r="G9" s="345">
        <f t="shared" si="1"/>
        <v>12618.425339102898</v>
      </c>
      <c r="H9" s="345">
        <f t="shared" si="1"/>
        <v>7150.9315701179075</v>
      </c>
      <c r="I9" s="345">
        <f t="shared" si="1"/>
        <v>29093.928390943307</v>
      </c>
      <c r="J9" s="345">
        <f t="shared" si="1"/>
        <v>28367.75505975922</v>
      </c>
      <c r="K9" s="345">
        <f t="shared" si="1"/>
        <v>29754.056386517099</v>
      </c>
      <c r="L9" s="345">
        <f t="shared" si="1"/>
        <v>27820.776024725608</v>
      </c>
      <c r="M9" s="345">
        <f t="shared" si="1"/>
        <v>31640.879049276482</v>
      </c>
      <c r="N9" s="345">
        <f t="shared" si="1"/>
        <v>32530.949325436693</v>
      </c>
      <c r="O9" s="345">
        <f t="shared" si="1"/>
        <v>30905.828169423323</v>
      </c>
      <c r="P9" s="345">
        <f t="shared" si="1"/>
        <v>29637.33848802486</v>
      </c>
      <c r="Q9" s="345">
        <f t="shared" si="1"/>
        <v>30024.268853051239</v>
      </c>
      <c r="R9" s="345">
        <f t="shared" si="1"/>
        <v>27349.178771945433</v>
      </c>
      <c r="S9" s="345">
        <f t="shared" si="1"/>
        <v>24971.404701812135</v>
      </c>
      <c r="T9" s="345">
        <f t="shared" si="1"/>
        <v>24689.073951153528</v>
      </c>
      <c r="U9" s="345">
        <f t="shared" si="1"/>
        <v>24418.312449467041</v>
      </c>
      <c r="V9" s="345">
        <f t="shared" si="1"/>
        <v>23861.55623354546</v>
      </c>
      <c r="W9" s="345">
        <f t="shared" si="1"/>
        <v>22249.345153171875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1948.4548581255351</v>
      </c>
      <c r="C12" s="212">
        <v>2034.856061908856</v>
      </c>
      <c r="D12" s="212">
        <v>2379.6232158211528</v>
      </c>
      <c r="E12" s="212">
        <v>2390.765004299225</v>
      </c>
      <c r="F12" s="212">
        <v>2436.6488392089432</v>
      </c>
      <c r="G12" s="212">
        <v>2302.183061049011</v>
      </c>
      <c r="H12" s="212">
        <v>2478.901461736888</v>
      </c>
      <c r="I12" s="212">
        <v>794.73404987102413</v>
      </c>
      <c r="J12" s="212">
        <v>794.41478933791791</v>
      </c>
      <c r="K12" s="212">
        <v>654.1672398968168</v>
      </c>
      <c r="L12" s="212">
        <v>834.61883061049002</v>
      </c>
      <c r="M12" s="212">
        <v>706.92510748065365</v>
      </c>
      <c r="N12" s="212">
        <v>762.8576956147881</v>
      </c>
      <c r="O12" s="212">
        <v>751.03396388650174</v>
      </c>
      <c r="P12" s="212">
        <v>773.43009458297661</v>
      </c>
      <c r="Q12" s="212">
        <v>717.96870163370647</v>
      </c>
      <c r="R12" s="212">
        <v>751.24883920893899</v>
      </c>
      <c r="S12" s="212">
        <v>765.30739466895955</v>
      </c>
      <c r="T12" s="212">
        <v>752.44952708512847</v>
      </c>
      <c r="U12" s="212">
        <v>782.91496130696225</v>
      </c>
      <c r="V12" s="212">
        <v>756.27635425623555</v>
      </c>
      <c r="W12" s="212">
        <v>803.25133276010411</v>
      </c>
      <c r="DA12" s="109" t="s">
        <v>3031</v>
      </c>
    </row>
    <row r="13" spans="1:105" ht="12" customHeight="1" x14ac:dyDescent="0.25">
      <c r="A13" s="24" t="s">
        <v>30</v>
      </c>
      <c r="B13" s="215">
        <v>0.2462596732588134</v>
      </c>
      <c r="C13" s="215">
        <v>0.25202063628546861</v>
      </c>
      <c r="D13" s="215">
        <v>0.50077386070507302</v>
      </c>
      <c r="E13" s="215">
        <v>0.50266552020636279</v>
      </c>
      <c r="F13" s="215">
        <v>0.239810834049871</v>
      </c>
      <c r="G13" s="215">
        <v>0.46809974204643162</v>
      </c>
      <c r="H13" s="215">
        <v>0.2475494411006019</v>
      </c>
      <c r="I13" s="215">
        <v>0.24479793637145311</v>
      </c>
      <c r="J13" s="215">
        <v>0.2325881341358555</v>
      </c>
      <c r="K13" s="215">
        <v>0.2362854686156492</v>
      </c>
      <c r="L13" s="215">
        <v>0.24135855546001719</v>
      </c>
      <c r="M13" s="215">
        <v>0.2392949269131556</v>
      </c>
      <c r="N13" s="215">
        <v>0.2291487532244196</v>
      </c>
      <c r="O13" s="215">
        <v>0.2301805674978504</v>
      </c>
      <c r="P13" s="215">
        <v>0.2385210662080825</v>
      </c>
      <c r="Q13" s="215">
        <v>0.48005159071367148</v>
      </c>
      <c r="R13" s="215">
        <v>0.47532244196044698</v>
      </c>
      <c r="S13" s="215">
        <v>0.2369733447979363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486.73920894239029</v>
      </c>
      <c r="C14" s="206">
        <f t="shared" si="2"/>
        <v>524.37661220980226</v>
      </c>
      <c r="D14" s="206">
        <f t="shared" si="2"/>
        <v>518.22871883061055</v>
      </c>
      <c r="E14" s="206">
        <f t="shared" si="2"/>
        <v>500.49673258813425</v>
      </c>
      <c r="F14" s="206">
        <f t="shared" si="2"/>
        <v>553.8685296646604</v>
      </c>
      <c r="G14" s="206">
        <f t="shared" si="2"/>
        <v>500.1648323301805</v>
      </c>
      <c r="H14" s="206">
        <f t="shared" si="2"/>
        <v>472.18598452278582</v>
      </c>
      <c r="I14" s="206">
        <f t="shared" si="2"/>
        <v>510.74041272570929</v>
      </c>
      <c r="J14" s="206">
        <f t="shared" si="2"/>
        <v>474.28409286328468</v>
      </c>
      <c r="K14" s="206">
        <f t="shared" si="2"/>
        <v>440.15408426483219</v>
      </c>
      <c r="L14" s="206">
        <f t="shared" si="2"/>
        <v>473.77153912295779</v>
      </c>
      <c r="M14" s="206">
        <f t="shared" si="2"/>
        <v>440.12631126397247</v>
      </c>
      <c r="N14" s="206">
        <f t="shared" si="2"/>
        <v>450.0693895098882</v>
      </c>
      <c r="O14" s="206">
        <f t="shared" si="2"/>
        <v>459.5121238177129</v>
      </c>
      <c r="P14" s="206">
        <f t="shared" si="2"/>
        <v>465.33594153052445</v>
      </c>
      <c r="Q14" s="206">
        <f t="shared" si="2"/>
        <v>425.05537403267408</v>
      </c>
      <c r="R14" s="206">
        <f t="shared" si="2"/>
        <v>426.79561478933783</v>
      </c>
      <c r="S14" s="206">
        <f t="shared" si="2"/>
        <v>456.17884780739462</v>
      </c>
      <c r="T14" s="206">
        <f t="shared" si="2"/>
        <v>455.92433361994847</v>
      </c>
      <c r="U14" s="206">
        <f t="shared" si="2"/>
        <v>478.29036973344796</v>
      </c>
      <c r="V14" s="206">
        <f t="shared" si="2"/>
        <v>450.51246775580398</v>
      </c>
      <c r="W14" s="206">
        <f t="shared" si="2"/>
        <v>463.39578675838345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28.690197764402399</v>
      </c>
      <c r="C16" s="206">
        <v>30.89707652622528</v>
      </c>
      <c r="D16" s="206">
        <v>27.586672398968179</v>
      </c>
      <c r="E16" s="206">
        <v>25.379793637145319</v>
      </c>
      <c r="F16" s="206">
        <v>24.276268271711089</v>
      </c>
      <c r="G16" s="206">
        <v>27.586672398968179</v>
      </c>
      <c r="H16" s="206">
        <v>19.86242476354256</v>
      </c>
      <c r="I16" s="206">
        <v>24.276268271711089</v>
      </c>
      <c r="J16" s="206">
        <v>40.828288907996559</v>
      </c>
      <c r="K16" s="206">
        <v>33.104041272570932</v>
      </c>
      <c r="L16" s="206">
        <v>62.897678417884777</v>
      </c>
      <c r="M16" s="206">
        <v>43.035253654342213</v>
      </c>
      <c r="N16" s="206">
        <v>52.966466036113488</v>
      </c>
      <c r="O16" s="206">
        <v>42.022613929492692</v>
      </c>
      <c r="P16" s="206">
        <v>66.35141874462596</v>
      </c>
      <c r="Q16" s="206">
        <v>56.398710232158209</v>
      </c>
      <c r="R16" s="206">
        <v>51.975322441960451</v>
      </c>
      <c r="S16" s="206">
        <v>56.398710232158209</v>
      </c>
      <c r="T16" s="206">
        <v>64.139724849527084</v>
      </c>
      <c r="U16" s="206">
        <v>86.256835769561476</v>
      </c>
      <c r="V16" s="206">
        <v>56.398624247635418</v>
      </c>
      <c r="W16" s="206">
        <v>79.621668099742038</v>
      </c>
      <c r="DA16" s="71" t="s">
        <v>3034</v>
      </c>
    </row>
    <row r="17" spans="1:105" ht="12" customHeight="1" x14ac:dyDescent="0.25">
      <c r="A17" s="18" t="s">
        <v>69</v>
      </c>
      <c r="B17" s="206">
        <v>321.46268271711091</v>
      </c>
      <c r="C17" s="206">
        <v>323.51676698194319</v>
      </c>
      <c r="D17" s="206">
        <v>348.16569217540848</v>
      </c>
      <c r="E17" s="206">
        <v>352.27377472055042</v>
      </c>
      <c r="F17" s="206">
        <v>379.25864144453999</v>
      </c>
      <c r="G17" s="206">
        <v>352.67987962166802</v>
      </c>
      <c r="H17" s="206">
        <v>342.24118658641441</v>
      </c>
      <c r="I17" s="206">
        <v>386.19776440240747</v>
      </c>
      <c r="J17" s="206">
        <v>391.31539122957872</v>
      </c>
      <c r="K17" s="206">
        <v>390.33018056749768</v>
      </c>
      <c r="L17" s="206">
        <v>387.30997420464308</v>
      </c>
      <c r="M17" s="206">
        <v>386.23387790197762</v>
      </c>
      <c r="N17" s="206">
        <v>386.23387790197762</v>
      </c>
      <c r="O17" s="206">
        <v>409.63026655202071</v>
      </c>
      <c r="P17" s="206">
        <v>392.08942390369731</v>
      </c>
      <c r="Q17" s="206">
        <v>362.72785898538262</v>
      </c>
      <c r="R17" s="206">
        <v>358.27343078245912</v>
      </c>
      <c r="S17" s="206">
        <v>388.05760963026648</v>
      </c>
      <c r="T17" s="206">
        <v>385.85167669819441</v>
      </c>
      <c r="U17" s="206">
        <v>388.03052450558903</v>
      </c>
      <c r="V17" s="206">
        <v>390.11083404987107</v>
      </c>
      <c r="W17" s="206">
        <v>379.77110920034391</v>
      </c>
      <c r="DA17" s="71" t="s">
        <v>3035</v>
      </c>
    </row>
    <row r="18" spans="1:105" ht="12" customHeight="1" x14ac:dyDescent="0.25">
      <c r="A18" s="18" t="s">
        <v>70</v>
      </c>
      <c r="B18" s="206">
        <v>133.5052450558899</v>
      </c>
      <c r="C18" s="206">
        <v>166.88168529664659</v>
      </c>
      <c r="D18" s="206">
        <v>139.39527085124681</v>
      </c>
      <c r="E18" s="206">
        <v>119.76208082545141</v>
      </c>
      <c r="F18" s="206">
        <v>147.24849527085121</v>
      </c>
      <c r="G18" s="206">
        <v>116.81719690455721</v>
      </c>
      <c r="H18" s="206">
        <v>107.0006018916595</v>
      </c>
      <c r="I18" s="206">
        <v>97.184006878761821</v>
      </c>
      <c r="J18" s="206">
        <v>40.086328460877041</v>
      </c>
      <c r="K18" s="206">
        <v>14.665778159931209</v>
      </c>
      <c r="L18" s="206">
        <v>21.50980223559759</v>
      </c>
      <c r="M18" s="206">
        <v>8.8030954428202914</v>
      </c>
      <c r="N18" s="206">
        <v>8.8149613069647454</v>
      </c>
      <c r="O18" s="206">
        <v>5.7860705073086844</v>
      </c>
      <c r="P18" s="206">
        <v>4.8219260533104036</v>
      </c>
      <c r="Q18" s="206">
        <v>3.8556319862424759</v>
      </c>
      <c r="R18" s="206">
        <v>14.47368873602751</v>
      </c>
      <c r="S18" s="206">
        <v>9.6493551160791053</v>
      </c>
      <c r="T18" s="206">
        <v>3.8597592433362</v>
      </c>
      <c r="U18" s="206">
        <v>1.9298366294067071</v>
      </c>
      <c r="V18" s="206">
        <v>1.9298366294067071</v>
      </c>
      <c r="W18" s="206">
        <v>1.9298366294067071</v>
      </c>
      <c r="DA18" s="71" t="s">
        <v>3036</v>
      </c>
    </row>
    <row r="19" spans="1:105" ht="12" customHeight="1" x14ac:dyDescent="0.25">
      <c r="A19" s="18" t="s">
        <v>34</v>
      </c>
      <c r="B19" s="206">
        <v>3.0810834049871021</v>
      </c>
      <c r="C19" s="206">
        <v>3.0810834049871021</v>
      </c>
      <c r="D19" s="206">
        <v>3.0810834049871021</v>
      </c>
      <c r="E19" s="206">
        <v>3.0810834049871021</v>
      </c>
      <c r="F19" s="206">
        <v>3.085124677558039</v>
      </c>
      <c r="G19" s="206">
        <v>3.0810834049871021</v>
      </c>
      <c r="H19" s="206">
        <v>3.0817712811693889</v>
      </c>
      <c r="I19" s="206">
        <v>3.0823731728288899</v>
      </c>
      <c r="J19" s="206">
        <v>2.0540842648323299</v>
      </c>
      <c r="K19" s="206">
        <v>2.0540842648323299</v>
      </c>
      <c r="L19" s="206">
        <v>2.0540842648323299</v>
      </c>
      <c r="M19" s="206">
        <v>2.0540842648323299</v>
      </c>
      <c r="N19" s="206">
        <v>2.0540842648323299</v>
      </c>
      <c r="O19" s="206">
        <v>2.0731728288908</v>
      </c>
      <c r="P19" s="206">
        <v>2.0731728288908</v>
      </c>
      <c r="Q19" s="206">
        <v>2.0731728288908</v>
      </c>
      <c r="R19" s="206">
        <v>2.0731728288908</v>
      </c>
      <c r="S19" s="206">
        <v>2.0731728288908</v>
      </c>
      <c r="T19" s="206">
        <v>2.0731728288908</v>
      </c>
      <c r="U19" s="206">
        <v>2.0731728288908</v>
      </c>
      <c r="V19" s="206">
        <v>2.0731728288908</v>
      </c>
      <c r="W19" s="206">
        <v>2.0731728288908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15.90713671539123</v>
      </c>
      <c r="C20" s="206">
        <f t="shared" si="3"/>
        <v>15.09028374892519</v>
      </c>
      <c r="D20" s="206">
        <f t="shared" si="3"/>
        <v>7.287188306104901</v>
      </c>
      <c r="E20" s="206">
        <f t="shared" si="3"/>
        <v>13.048151332760099</v>
      </c>
      <c r="F20" s="206">
        <f t="shared" si="3"/>
        <v>4.2992261392949267</v>
      </c>
      <c r="G20" s="206">
        <f t="shared" si="3"/>
        <v>7.8460877042132413</v>
      </c>
      <c r="H20" s="206">
        <f t="shared" si="3"/>
        <v>10.36113499570077</v>
      </c>
      <c r="I20" s="206">
        <f t="shared" si="3"/>
        <v>9.3722269991401532</v>
      </c>
      <c r="J20" s="206">
        <f t="shared" si="3"/>
        <v>6.8141874462596723</v>
      </c>
      <c r="K20" s="206">
        <f t="shared" si="3"/>
        <v>11.822871883061049</v>
      </c>
      <c r="L20" s="206">
        <f t="shared" si="3"/>
        <v>20.70068787618229</v>
      </c>
      <c r="M20" s="206">
        <f t="shared" si="3"/>
        <v>17.562424763542559</v>
      </c>
      <c r="N20" s="206">
        <f t="shared" si="3"/>
        <v>15.3481513327601</v>
      </c>
      <c r="O20" s="206">
        <f t="shared" si="3"/>
        <v>15.64901117798796</v>
      </c>
      <c r="P20" s="206">
        <f t="shared" si="3"/>
        <v>13.822098022355981</v>
      </c>
      <c r="Q20" s="206">
        <f t="shared" si="3"/>
        <v>11.6938950988822</v>
      </c>
      <c r="R20" s="206">
        <f t="shared" si="3"/>
        <v>6.6423903697334481</v>
      </c>
      <c r="S20" s="206">
        <f t="shared" si="3"/>
        <v>7.0907996560619084</v>
      </c>
      <c r="T20" s="206">
        <f t="shared" si="3"/>
        <v>3.2892519346517619</v>
      </c>
      <c r="U20" s="206">
        <f t="shared" si="3"/>
        <v>6.3634565778159926</v>
      </c>
      <c r="V20" s="206">
        <f t="shared" si="3"/>
        <v>5.7399828030954421</v>
      </c>
      <c r="W20" s="206">
        <f t="shared" si="3"/>
        <v>3.575752364574377</v>
      </c>
      <c r="DA20" s="71"/>
    </row>
    <row r="21" spans="1:105" ht="12" customHeight="1" x14ac:dyDescent="0.25">
      <c r="A21" s="18" t="s">
        <v>72</v>
      </c>
      <c r="B21" s="206">
        <v>15.90713671539123</v>
      </c>
      <c r="C21" s="206">
        <v>15.09028374892519</v>
      </c>
      <c r="D21" s="206">
        <v>7.287188306104901</v>
      </c>
      <c r="E21" s="206">
        <v>13.048151332760099</v>
      </c>
      <c r="F21" s="206">
        <v>4.2992261392949267</v>
      </c>
      <c r="G21" s="206">
        <v>7.8460877042132413</v>
      </c>
      <c r="H21" s="206">
        <v>10.36113499570077</v>
      </c>
      <c r="I21" s="206">
        <v>9.3722269991401532</v>
      </c>
      <c r="J21" s="206">
        <v>6.8141874462596723</v>
      </c>
      <c r="K21" s="206">
        <v>11.822871883061049</v>
      </c>
      <c r="L21" s="206">
        <v>20.70068787618229</v>
      </c>
      <c r="M21" s="206">
        <v>17.562424763542559</v>
      </c>
      <c r="N21" s="206">
        <v>15.3481513327601</v>
      </c>
      <c r="O21" s="206">
        <v>15.64901117798796</v>
      </c>
      <c r="P21" s="206">
        <v>13.822098022355981</v>
      </c>
      <c r="Q21" s="206">
        <v>11.6938950988822</v>
      </c>
      <c r="R21" s="206">
        <v>6.6423903697334481</v>
      </c>
      <c r="S21" s="206">
        <v>7.0907996560619084</v>
      </c>
      <c r="T21" s="206">
        <v>3.2892519346517619</v>
      </c>
      <c r="U21" s="206">
        <v>6.3634565778159926</v>
      </c>
      <c r="V21" s="206">
        <v>5.7399828030954421</v>
      </c>
      <c r="W21" s="206">
        <v>3.575752364574377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11.058555460017196</v>
      </c>
      <c r="C23" s="206">
        <f t="shared" si="4"/>
        <v>11.655717970765259</v>
      </c>
      <c r="D23" s="206">
        <f t="shared" si="4"/>
        <v>10.031470335339639</v>
      </c>
      <c r="E23" s="206">
        <f t="shared" si="4"/>
        <v>11.225881341358555</v>
      </c>
      <c r="F23" s="206">
        <f t="shared" si="4"/>
        <v>12.58727429062769</v>
      </c>
      <c r="G23" s="206">
        <f t="shared" si="4"/>
        <v>11.84677558039553</v>
      </c>
      <c r="H23" s="206">
        <f t="shared" si="4"/>
        <v>13.423129836629411</v>
      </c>
      <c r="I23" s="206">
        <f t="shared" si="4"/>
        <v>9.3866723989681855</v>
      </c>
      <c r="J23" s="206">
        <f t="shared" si="4"/>
        <v>13.948581255374034</v>
      </c>
      <c r="K23" s="206">
        <f t="shared" si="4"/>
        <v>13.624075666380051</v>
      </c>
      <c r="L23" s="206">
        <f t="shared" si="4"/>
        <v>25.464574376612205</v>
      </c>
      <c r="M23" s="206">
        <f t="shared" si="4"/>
        <v>11.340670679277729</v>
      </c>
      <c r="N23" s="206">
        <f t="shared" si="4"/>
        <v>9.7933791917454851</v>
      </c>
      <c r="O23" s="206">
        <f t="shared" si="4"/>
        <v>8.6224419604471194</v>
      </c>
      <c r="P23" s="206">
        <f t="shared" si="4"/>
        <v>5.4456577815993121</v>
      </c>
      <c r="Q23" s="206">
        <f t="shared" si="4"/>
        <v>4.3946689595872739</v>
      </c>
      <c r="R23" s="206">
        <f t="shared" si="4"/>
        <v>4.3948409286328456</v>
      </c>
      <c r="S23" s="206">
        <f t="shared" si="4"/>
        <v>3.295958727429062</v>
      </c>
      <c r="T23" s="206">
        <f t="shared" si="4"/>
        <v>3.845399828030954</v>
      </c>
      <c r="U23" s="206">
        <f t="shared" si="4"/>
        <v>4.323043852106621</v>
      </c>
      <c r="V23" s="206">
        <f t="shared" si="4"/>
        <v>5.2785038693035249</v>
      </c>
      <c r="W23" s="206">
        <f t="shared" si="4"/>
        <v>17.864746345657778</v>
      </c>
      <c r="DA23" s="71"/>
    </row>
    <row r="24" spans="1:105" ht="12" customHeight="1" x14ac:dyDescent="0.25">
      <c r="A24" s="18" t="s">
        <v>73</v>
      </c>
      <c r="B24" s="206">
        <v>8.6700773860705063</v>
      </c>
      <c r="C24" s="206">
        <v>9.2672398968185714</v>
      </c>
      <c r="D24" s="206">
        <v>7.6429922613929504</v>
      </c>
      <c r="E24" s="206">
        <v>8.8374032674118652</v>
      </c>
      <c r="F24" s="206">
        <v>10.198796216681</v>
      </c>
      <c r="G24" s="206">
        <v>9.4582975064488402</v>
      </c>
      <c r="H24" s="206">
        <v>11.034651762682721</v>
      </c>
      <c r="I24" s="206">
        <v>7.1892519346517627</v>
      </c>
      <c r="J24" s="206">
        <v>11.84677558039553</v>
      </c>
      <c r="K24" s="206">
        <v>7.6429922613929504</v>
      </c>
      <c r="L24" s="206">
        <v>16.33705932932072</v>
      </c>
      <c r="M24" s="206">
        <v>4.3470335339638861</v>
      </c>
      <c r="N24" s="206">
        <v>5.9950128976784178</v>
      </c>
      <c r="O24" s="206">
        <v>6.6160791057609618</v>
      </c>
      <c r="P24" s="206">
        <v>4.3469475494411007</v>
      </c>
      <c r="Q24" s="206">
        <v>3.511006018916595</v>
      </c>
      <c r="R24" s="206">
        <v>3.3677558039552871</v>
      </c>
      <c r="S24" s="206">
        <v>2.5317282889079959</v>
      </c>
      <c r="T24" s="206">
        <v>3.6304385210662078</v>
      </c>
      <c r="U24" s="206">
        <v>4.131986242476354</v>
      </c>
      <c r="V24" s="206">
        <v>5.1590713671539117</v>
      </c>
      <c r="W24" s="206">
        <v>5.2546001719690452</v>
      </c>
      <c r="DA24" s="71" t="s">
        <v>3040</v>
      </c>
    </row>
    <row r="25" spans="1:105" ht="12" customHeight="1" x14ac:dyDescent="0.25">
      <c r="A25" s="18" t="s">
        <v>74</v>
      </c>
      <c r="B25" s="206">
        <v>2.3884780739466889</v>
      </c>
      <c r="C25" s="206">
        <v>2.3884780739466889</v>
      </c>
      <c r="D25" s="206">
        <v>2.3884780739466889</v>
      </c>
      <c r="E25" s="206">
        <v>2.3884780739466889</v>
      </c>
      <c r="F25" s="206">
        <v>2.3884780739466889</v>
      </c>
      <c r="G25" s="206">
        <v>2.3884780739466889</v>
      </c>
      <c r="H25" s="206">
        <v>2.3884780739466889</v>
      </c>
      <c r="I25" s="206">
        <v>2.1974204643164228</v>
      </c>
      <c r="J25" s="206">
        <v>2.101805674978503</v>
      </c>
      <c r="K25" s="206">
        <v>1.5286328460877039</v>
      </c>
      <c r="L25" s="206">
        <v>1.7674978503869301</v>
      </c>
      <c r="M25" s="206">
        <v>1.0748065348237319</v>
      </c>
      <c r="N25" s="206">
        <v>1.5525365434221841</v>
      </c>
      <c r="O25" s="206">
        <v>2.0063628546861572</v>
      </c>
      <c r="P25" s="206">
        <v>1.098710232158211</v>
      </c>
      <c r="Q25" s="206">
        <v>0.88366294067067919</v>
      </c>
      <c r="R25" s="206">
        <v>1.0270851246775581</v>
      </c>
      <c r="S25" s="206">
        <v>0.76423043852106609</v>
      </c>
      <c r="T25" s="206">
        <v>0.2149613069647463</v>
      </c>
      <c r="U25" s="206">
        <v>0.19105760963026661</v>
      </c>
      <c r="V25" s="206">
        <v>0.1194325021496131</v>
      </c>
      <c r="W25" s="206">
        <v>0.1194325021496131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4.4524505588993977</v>
      </c>
      <c r="L26" s="206">
        <v>7.3600171969045558</v>
      </c>
      <c r="M26" s="206">
        <v>5.9188306104901116</v>
      </c>
      <c r="N26" s="206">
        <v>2.2458297506448841</v>
      </c>
      <c r="O26" s="206">
        <v>0</v>
      </c>
      <c r="P26" s="206">
        <v>0</v>
      </c>
      <c r="Q26" s="206">
        <v>0</v>
      </c>
      <c r="R26" s="206">
        <v>0</v>
      </c>
      <c r="S26" s="206">
        <v>0</v>
      </c>
      <c r="T26" s="206">
        <v>0</v>
      </c>
      <c r="U26" s="206">
        <v>0</v>
      </c>
      <c r="V26" s="206">
        <v>0</v>
      </c>
      <c r="W26" s="206">
        <v>12.490713671539121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1231.7521926053309</v>
      </c>
      <c r="C30" s="206">
        <v>1255.278503869303</v>
      </c>
      <c r="D30" s="206">
        <v>1609.43920894239</v>
      </c>
      <c r="E30" s="206">
        <v>1639.43826311264</v>
      </c>
      <c r="F30" s="206">
        <v>1626.874978503869</v>
      </c>
      <c r="G30" s="206">
        <v>1539.9828030954429</v>
      </c>
      <c r="H30" s="206">
        <v>1735.908082545142</v>
      </c>
      <c r="I30" s="206">
        <v>44.353654342218391</v>
      </c>
      <c r="J30" s="206">
        <v>55.197248495270841</v>
      </c>
      <c r="K30" s="206">
        <v>52.474376612209802</v>
      </c>
      <c r="L30" s="206">
        <v>69.814703353396382</v>
      </c>
      <c r="M30" s="206">
        <v>59.496474634565772</v>
      </c>
      <c r="N30" s="206">
        <v>57.752966466036114</v>
      </c>
      <c r="O30" s="206">
        <v>46.813843508168517</v>
      </c>
      <c r="P30" s="206">
        <v>58.923215821152198</v>
      </c>
      <c r="Q30" s="206">
        <v>46.766036113499567</v>
      </c>
      <c r="R30" s="206">
        <v>49.226139294926917</v>
      </c>
      <c r="S30" s="206">
        <v>48.461822871883058</v>
      </c>
      <c r="T30" s="206">
        <v>47.602063628546858</v>
      </c>
      <c r="U30" s="206">
        <v>46.64660361134996</v>
      </c>
      <c r="V30" s="206">
        <v>41.606964746345653</v>
      </c>
      <c r="W30" s="206">
        <v>53.668701633705929</v>
      </c>
      <c r="DA30" s="71" t="s">
        <v>3046</v>
      </c>
    </row>
    <row r="31" spans="1:105" ht="12" customHeight="1" x14ac:dyDescent="0.25">
      <c r="A31" s="21" t="s">
        <v>38</v>
      </c>
      <c r="B31" s="209">
        <v>202.75150472914879</v>
      </c>
      <c r="C31" s="209">
        <v>228.20292347377469</v>
      </c>
      <c r="D31" s="209">
        <v>234.13585554600169</v>
      </c>
      <c r="E31" s="209">
        <v>226.0533104041273</v>
      </c>
      <c r="F31" s="209">
        <v>238.77901977644021</v>
      </c>
      <c r="G31" s="209">
        <v>241.8744625967326</v>
      </c>
      <c r="H31" s="209">
        <v>246.77558039552881</v>
      </c>
      <c r="I31" s="209">
        <v>220.63628546861571</v>
      </c>
      <c r="J31" s="209">
        <v>243.93809114359411</v>
      </c>
      <c r="K31" s="209">
        <v>135.85554600171969</v>
      </c>
      <c r="L31" s="209">
        <v>244.62596732588131</v>
      </c>
      <c r="M31" s="209">
        <v>178.15993121238179</v>
      </c>
      <c r="N31" s="209">
        <v>229.66466036113499</v>
      </c>
      <c r="O31" s="209">
        <v>220.20636285468609</v>
      </c>
      <c r="P31" s="209">
        <v>229.66466036113491</v>
      </c>
      <c r="Q31" s="209">
        <v>229.57867583834911</v>
      </c>
      <c r="R31" s="209">
        <v>263.71453138435078</v>
      </c>
      <c r="S31" s="209">
        <v>250.04299226139301</v>
      </c>
      <c r="T31" s="209">
        <v>241.78847807394669</v>
      </c>
      <c r="U31" s="209">
        <v>247.29148753224419</v>
      </c>
      <c r="V31" s="209">
        <v>253.13843508168529</v>
      </c>
      <c r="W31" s="209">
        <v>264.7463456577816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1586.5387100496321</v>
      </c>
      <c r="C33" s="205">
        <f>OIS_emi!C5</f>
        <v>1703.752513521815</v>
      </c>
      <c r="D33" s="205">
        <f>OIS_emi!D5</f>
        <v>1658.400160682615</v>
      </c>
      <c r="E33" s="205">
        <f>OIS_emi!E5</f>
        <v>1623.0294866962549</v>
      </c>
      <c r="F33" s="205">
        <f>OIS_emi!F5</f>
        <v>1776.0958702012031</v>
      </c>
      <c r="G33" s="205">
        <f>OIS_emi!G5</f>
        <v>1607.609529062694</v>
      </c>
      <c r="H33" s="205">
        <f>OIS_emi!H5</f>
        <v>1537.046170865859</v>
      </c>
      <c r="I33" s="205">
        <f>OIS_emi!I5</f>
        <v>1626.6496121883281</v>
      </c>
      <c r="J33" s="205">
        <f>OIS_emi!J5</f>
        <v>1474.773378550359</v>
      </c>
      <c r="K33" s="205">
        <f>OIS_emi!K5</f>
        <v>1380.7135253217471</v>
      </c>
      <c r="L33" s="205">
        <f>OIS_emi!L5</f>
        <v>1514.7282239840761</v>
      </c>
      <c r="M33" s="205">
        <f>OIS_emi!M5</f>
        <v>1388.748662780652</v>
      </c>
      <c r="N33" s="205">
        <f>OIS_emi!N5</f>
        <v>1409.7853135236121</v>
      </c>
      <c r="O33" s="205">
        <f>OIS_emi!O5</f>
        <v>1444.4062325687221</v>
      </c>
      <c r="P33" s="205">
        <f>OIS_emi!P5</f>
        <v>1446.8787059102081</v>
      </c>
      <c r="Q33" s="205">
        <f>OIS_emi!Q5</f>
        <v>1322.431199779229</v>
      </c>
      <c r="R33" s="205">
        <f>OIS_emi!R5</f>
        <v>1319.455735880013</v>
      </c>
      <c r="S33" s="205">
        <f>OIS_emi!S5</f>
        <v>1407.9065629509321</v>
      </c>
      <c r="T33" s="205">
        <f>OIS_emi!T5</f>
        <v>1392.7712230789471</v>
      </c>
      <c r="U33" s="205">
        <f>OIS_emi!U5</f>
        <v>1458.9280720780839</v>
      </c>
      <c r="V33" s="205">
        <f>OIS_emi!V5</f>
        <v>1385.0361143988241</v>
      </c>
      <c r="W33" s="205">
        <f>OIS_emi!W5</f>
        <v>1409.2269058826359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154.32687318048116</v>
      </c>
      <c r="C35" s="286">
        <f t="shared" si="5"/>
        <v>163.0465582154302</v>
      </c>
      <c r="D35" s="286">
        <f t="shared" si="5"/>
        <v>197.26918081572279</v>
      </c>
      <c r="E35" s="286">
        <f t="shared" si="5"/>
        <v>192.24005846913013</v>
      </c>
      <c r="F35" s="286">
        <f t="shared" si="5"/>
        <v>182.42322088755526</v>
      </c>
      <c r="G35" s="286">
        <f t="shared" si="5"/>
        <v>162.46670047905451</v>
      </c>
      <c r="H35" s="286">
        <f t="shared" si="5"/>
        <v>163.99758347077892</v>
      </c>
      <c r="I35" s="286">
        <f t="shared" si="5"/>
        <v>49.032521244664224</v>
      </c>
      <c r="J35" s="286">
        <f t="shared" si="5"/>
        <v>48.003099752446033</v>
      </c>
      <c r="K35" s="286">
        <f t="shared" si="5"/>
        <v>44.881306827258442</v>
      </c>
      <c r="L35" s="286">
        <f t="shared" si="5"/>
        <v>56.599392297184465</v>
      </c>
      <c r="M35" s="286">
        <f t="shared" si="5"/>
        <v>46.995178569541146</v>
      </c>
      <c r="N35" s="286">
        <f t="shared" si="5"/>
        <v>50.424952571530923</v>
      </c>
      <c r="O35" s="286">
        <f t="shared" si="5"/>
        <v>52.376365860601211</v>
      </c>
      <c r="P35" s="286">
        <f t="shared" si="5"/>
        <v>55.749027627322015</v>
      </c>
      <c r="Q35" s="286">
        <f t="shared" si="5"/>
        <v>50.754185044090661</v>
      </c>
      <c r="R35" s="286">
        <f t="shared" si="5"/>
        <v>48.607617512718619</v>
      </c>
      <c r="S35" s="286">
        <f t="shared" si="5"/>
        <v>46.401306339230388</v>
      </c>
      <c r="T35" s="286">
        <f t="shared" si="5"/>
        <v>43.737509754009132</v>
      </c>
      <c r="U35" s="286">
        <f t="shared" si="5"/>
        <v>45.481350227203663</v>
      </c>
      <c r="V35" s="286">
        <f t="shared" si="5"/>
        <v>43.314231652006065</v>
      </c>
      <c r="W35" s="286">
        <f t="shared" si="5"/>
        <v>47.876067521754656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47.532960167003431</v>
      </c>
      <c r="C36" s="346">
        <f t="shared" si="6"/>
        <v>48.281373593984043</v>
      </c>
      <c r="D36" s="346">
        <f t="shared" si="6"/>
        <v>54.275002644321326</v>
      </c>
      <c r="E36" s="346">
        <f t="shared" si="6"/>
        <v>42.788918873471872</v>
      </c>
      <c r="F36" s="346">
        <f t="shared" si="6"/>
        <v>42.254934320558142</v>
      </c>
      <c r="G36" s="346">
        <f t="shared" si="6"/>
        <v>46.371949480733782</v>
      </c>
      <c r="H36" s="346">
        <f t="shared" si="6"/>
        <v>43.404747801837424</v>
      </c>
      <c r="I36" s="346">
        <f t="shared" si="6"/>
        <v>20.812154135039851</v>
      </c>
      <c r="J36" s="346">
        <f t="shared" si="6"/>
        <v>20.604808984033578</v>
      </c>
      <c r="K36" s="346">
        <f t="shared" si="6"/>
        <v>17.649131472422098</v>
      </c>
      <c r="L36" s="346">
        <f t="shared" si="6"/>
        <v>21.892213401159598</v>
      </c>
      <c r="M36" s="346">
        <f t="shared" si="6"/>
        <v>20.824684722322797</v>
      </c>
      <c r="N36" s="346">
        <f t="shared" si="6"/>
        <v>23.618293054953533</v>
      </c>
      <c r="O36" s="346">
        <f t="shared" si="6"/>
        <v>23.946813261698182</v>
      </c>
      <c r="P36" s="346">
        <f t="shared" si="6"/>
        <v>24.27584122167362</v>
      </c>
      <c r="Q36" s="346">
        <f t="shared" si="6"/>
        <v>24.188555242033448</v>
      </c>
      <c r="R36" s="346">
        <f t="shared" si="6"/>
        <v>25.213688695721597</v>
      </c>
      <c r="S36" s="346">
        <f t="shared" si="6"/>
        <v>23.128315965036172</v>
      </c>
      <c r="T36" s="346">
        <f t="shared" si="6"/>
        <v>22.617435715366582</v>
      </c>
      <c r="U36" s="346">
        <f t="shared" si="6"/>
        <v>22.790625102664887</v>
      </c>
      <c r="V36" s="346">
        <f t="shared" si="6"/>
        <v>21.664063471507905</v>
      </c>
      <c r="W36" s="346">
        <f t="shared" si="6"/>
        <v>23.653221871059685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19.54972056927247</v>
      </c>
      <c r="C37" s="346">
        <f>IF(OIS_ued!C$5=0,"",OIS_ued!C$5/C$5*1000)</f>
        <v>19.825978157809459</v>
      </c>
      <c r="D37" s="346">
        <f>IF(OIS_ued!D$5=0,"",OIS_ued!D$5/D$5*1000)</f>
        <v>22.590206047567499</v>
      </c>
      <c r="E37" s="346">
        <f>IF(OIS_ued!E$5=0,"",OIS_ued!E$5/E$5*1000)</f>
        <v>17.832833901802367</v>
      </c>
      <c r="F37" s="346">
        <f>IF(OIS_ued!F$5=0,"",OIS_ued!F$5/F$5*1000)</f>
        <v>17.512577055576337</v>
      </c>
      <c r="G37" s="346">
        <f>IF(OIS_ued!G$5=0,"",OIS_ued!G$5/G$5*1000)</f>
        <v>19.339826623903821</v>
      </c>
      <c r="H37" s="346">
        <f>IF(OIS_ued!H$5=0,"",OIS_ued!H$5/H$5*1000)</f>
        <v>18.259919068573506</v>
      </c>
      <c r="I37" s="346">
        <f>IF(OIS_ued!I$5=0,"",OIS_ued!I$5/I$5*1000)</f>
        <v>7.8237557132135018</v>
      </c>
      <c r="J37" s="346">
        <f>IF(OIS_ued!J$5=0,"",OIS_ued!J$5/J$5*1000)</f>
        <v>7.9146014632469255</v>
      </c>
      <c r="K37" s="346">
        <f>IF(OIS_ued!K$5=0,"",OIS_ued!K$5/K$5*1000)</f>
        <v>6.4568396285768124</v>
      </c>
      <c r="L37" s="346">
        <f>IF(OIS_ued!L$5=0,"",OIS_ued!L$5/L$5*1000)</f>
        <v>8.4135902000658955</v>
      </c>
      <c r="M37" s="346">
        <f>IF(OIS_ued!M$5=0,"",OIS_ued!M$5/M$5*1000)</f>
        <v>7.7347495380565068</v>
      </c>
      <c r="N37" s="346">
        <f>IF(OIS_ued!N$5=0,"",OIS_ued!N$5/N$5*1000)</f>
        <v>8.9485050113473434</v>
      </c>
      <c r="O37" s="346">
        <f>IF(OIS_ued!O$5=0,"",OIS_ued!O$5/O$5*1000)</f>
        <v>8.9925092112582128</v>
      </c>
      <c r="P37" s="346">
        <f>IF(OIS_ued!P$5=0,"",OIS_ued!P$5/P$5*1000)</f>
        <v>9.1846034932404859</v>
      </c>
      <c r="Q37" s="346">
        <f>IF(OIS_ued!Q$5=0,"",OIS_ued!Q$5/Q$5*1000)</f>
        <v>9.1860778225190476</v>
      </c>
      <c r="R37" s="346">
        <f>IF(OIS_ued!R$5=0,"",OIS_ued!R$5/R$5*1000)</f>
        <v>9.6717570143483709</v>
      </c>
      <c r="S37" s="346">
        <f>IF(OIS_ued!S$5=0,"",OIS_ued!S$5/S$5*1000)</f>
        <v>8.8918062776985369</v>
      </c>
      <c r="T37" s="346">
        <f>IF(OIS_ued!T$5=0,"",OIS_ued!T$5/T$5*1000)</f>
        <v>8.6872395932394344</v>
      </c>
      <c r="U37" s="346">
        <f>IF(OIS_ued!U$5=0,"",OIS_ued!U$5/U$5*1000)</f>
        <v>8.7406301966736351</v>
      </c>
      <c r="V37" s="346">
        <f>IF(OIS_ued!V$5=0,"",OIS_ued!V$5/V$5*1000)</f>
        <v>8.3815329634936759</v>
      </c>
      <c r="W37" s="346">
        <f>IF(OIS_ued!W$5=0,"",OIS_ued!W$5/W$5*1000)</f>
        <v>9.1608551552545023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0.81425479447644178</v>
      </c>
      <c r="C38" s="347">
        <f t="shared" si="7"/>
        <v>0.83728404451544369</v>
      </c>
      <c r="D38" s="347">
        <f t="shared" si="7"/>
        <v>0.69691712102007697</v>
      </c>
      <c r="E38" s="347">
        <f t="shared" si="7"/>
        <v>0.67887453755497529</v>
      </c>
      <c r="F38" s="347">
        <f t="shared" si="7"/>
        <v>0.7289092468399393</v>
      </c>
      <c r="G38" s="347">
        <f t="shared" si="7"/>
        <v>0.6982978705134647</v>
      </c>
      <c r="H38" s="347">
        <f t="shared" si="7"/>
        <v>0.6200513391076462</v>
      </c>
      <c r="I38" s="347">
        <f t="shared" si="7"/>
        <v>2.0467848489092848</v>
      </c>
      <c r="J38" s="347">
        <f t="shared" si="7"/>
        <v>1.856427395793407</v>
      </c>
      <c r="K38" s="347">
        <f t="shared" si="7"/>
        <v>2.1106430299681929</v>
      </c>
      <c r="L38" s="347">
        <f t="shared" si="7"/>
        <v>1.8148742496932564</v>
      </c>
      <c r="M38" s="347">
        <f t="shared" si="7"/>
        <v>1.9644919215415726</v>
      </c>
      <c r="N38" s="347">
        <f t="shared" si="7"/>
        <v>1.8480318434586467</v>
      </c>
      <c r="O38" s="347">
        <f t="shared" si="7"/>
        <v>1.9232235851147268</v>
      </c>
      <c r="P38" s="347">
        <f t="shared" si="7"/>
        <v>1.8707297738270012</v>
      </c>
      <c r="Q38" s="347">
        <f t="shared" si="7"/>
        <v>1.8419064741542277</v>
      </c>
      <c r="R38" s="347">
        <f t="shared" si="7"/>
        <v>1.7563497832081749</v>
      </c>
      <c r="S38" s="347">
        <f t="shared" si="7"/>
        <v>1.83966151739581</v>
      </c>
      <c r="T38" s="347">
        <f t="shared" si="7"/>
        <v>1.8509829203751704</v>
      </c>
      <c r="U38" s="347">
        <f t="shared" si="7"/>
        <v>1.8634566257906433</v>
      </c>
      <c r="V38" s="347">
        <f t="shared" si="7"/>
        <v>1.8313888919096857</v>
      </c>
      <c r="W38" s="347">
        <f t="shared" si="7"/>
        <v>1.7544034456068685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FI: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1948.4548581255351</v>
      </c>
      <c r="C5" s="225">
        <v>2034.856061908856</v>
      </c>
      <c r="D5" s="225">
        <v>2379.6232158211528</v>
      </c>
      <c r="E5" s="225">
        <v>2390.765004299225</v>
      </c>
      <c r="F5" s="225">
        <v>2436.6488392089432</v>
      </c>
      <c r="G5" s="225">
        <v>2302.183061049011</v>
      </c>
      <c r="H5" s="225">
        <v>2478.901461736888</v>
      </c>
      <c r="I5" s="225">
        <v>794.73404987102413</v>
      </c>
      <c r="J5" s="225">
        <v>794.41478933791791</v>
      </c>
      <c r="K5" s="225">
        <v>654.1672398968168</v>
      </c>
      <c r="L5" s="225">
        <v>834.61883061049002</v>
      </c>
      <c r="M5" s="225">
        <v>706.92510748065365</v>
      </c>
      <c r="N5" s="225">
        <v>762.8576956147881</v>
      </c>
      <c r="O5" s="225">
        <v>751.03396388650174</v>
      </c>
      <c r="P5" s="225">
        <v>773.43009458297661</v>
      </c>
      <c r="Q5" s="225">
        <v>717.96870163370647</v>
      </c>
      <c r="R5" s="225">
        <v>751.24883920893899</v>
      </c>
      <c r="S5" s="225">
        <v>765.30739466895955</v>
      </c>
      <c r="T5" s="225">
        <v>752.44952708512847</v>
      </c>
      <c r="U5" s="225">
        <v>782.91496130696225</v>
      </c>
      <c r="V5" s="225">
        <v>756.27635425623555</v>
      </c>
      <c r="W5" s="225">
        <v>803.25133276010411</v>
      </c>
      <c r="DA5" s="89" t="s">
        <v>3031</v>
      </c>
    </row>
    <row r="6" spans="1:105" ht="12" customHeight="1" x14ac:dyDescent="0.25">
      <c r="A6" s="55" t="s">
        <v>92</v>
      </c>
      <c r="B6" s="261">
        <v>11.43960357408173</v>
      </c>
      <c r="C6" s="261">
        <v>12.35687246603722</v>
      </c>
      <c r="D6" s="261">
        <v>12.774864664788231</v>
      </c>
      <c r="E6" s="261">
        <v>12.603861513372831</v>
      </c>
      <c r="F6" s="261">
        <v>13.211158188745539</v>
      </c>
      <c r="G6" s="261">
        <v>13.47114343957098</v>
      </c>
      <c r="H6" s="261">
        <v>14.05817525968293</v>
      </c>
      <c r="I6" s="261">
        <v>14.22738146513662</v>
      </c>
      <c r="J6" s="261">
        <v>15.07079957509667</v>
      </c>
      <c r="K6" s="261">
        <v>11.459998770444811</v>
      </c>
      <c r="L6" s="261">
        <v>16.16428138877853</v>
      </c>
      <c r="M6" s="261">
        <v>15.053803135761941</v>
      </c>
      <c r="N6" s="261">
        <v>18.316901547431531</v>
      </c>
      <c r="O6" s="261">
        <v>18.62305444792829</v>
      </c>
      <c r="P6" s="261">
        <v>19.588961332845969</v>
      </c>
      <c r="Q6" s="261">
        <v>19.635157109892258</v>
      </c>
      <c r="R6" s="261">
        <v>22.994789844636401</v>
      </c>
      <c r="S6" s="261">
        <v>20.17175582360564</v>
      </c>
      <c r="T6" s="261">
        <v>19.577123419584659</v>
      </c>
      <c r="U6" s="261">
        <v>20.224380650497011</v>
      </c>
      <c r="V6" s="261">
        <v>20.75775334525445</v>
      </c>
      <c r="W6" s="261">
        <v>22.24326046626712</v>
      </c>
      <c r="DA6" s="67" t="s">
        <v>3049</v>
      </c>
    </row>
    <row r="7" spans="1:105" ht="12" customHeight="1" x14ac:dyDescent="0.25">
      <c r="A7" s="202" t="s">
        <v>93</v>
      </c>
      <c r="B7" s="226">
        <v>5.8433981169810076</v>
      </c>
      <c r="C7" s="226">
        <v>6.4102259474444789</v>
      </c>
      <c r="D7" s="226">
        <v>6.6128227183352166</v>
      </c>
      <c r="E7" s="226">
        <v>6.4695186244558789</v>
      </c>
      <c r="F7" s="226">
        <v>6.8132396168725844</v>
      </c>
      <c r="G7" s="226">
        <v>6.9184705012202654</v>
      </c>
      <c r="H7" s="226">
        <v>7.1498905518948543</v>
      </c>
      <c r="I7" s="226">
        <v>6.9304640115935943</v>
      </c>
      <c r="J7" s="226">
        <v>7.4420565511146837</v>
      </c>
      <c r="K7" s="226">
        <v>5.1311399796169299</v>
      </c>
      <c r="L7" s="226">
        <v>7.8018549390350147</v>
      </c>
      <c r="M7" s="226">
        <v>6.727347928345714</v>
      </c>
      <c r="N7" s="226">
        <v>8.3128832102998018</v>
      </c>
      <c r="O7" s="226">
        <v>8.3091621973830101</v>
      </c>
      <c r="P7" s="226">
        <v>8.717690702552261</v>
      </c>
      <c r="Q7" s="226">
        <v>8.7265434113123472</v>
      </c>
      <c r="R7" s="226">
        <v>10.15252039614351</v>
      </c>
      <c r="S7" s="226">
        <v>9.1146757789832975</v>
      </c>
      <c r="T7" s="226">
        <v>8.82902078670209</v>
      </c>
      <c r="U7" s="226">
        <v>9.1008214942498675</v>
      </c>
      <c r="V7" s="226">
        <v>9.3239525479470657</v>
      </c>
      <c r="W7" s="226">
        <v>9.9235527575443072</v>
      </c>
      <c r="DA7" s="174" t="s">
        <v>3050</v>
      </c>
    </row>
    <row r="8" spans="1:105" ht="12" customHeight="1" x14ac:dyDescent="0.25">
      <c r="A8" s="202" t="s">
        <v>94</v>
      </c>
      <c r="B8" s="226">
        <v>10.118676360385811</v>
      </c>
      <c r="C8" s="226">
        <v>11.213032582666999</v>
      </c>
      <c r="D8" s="226">
        <v>11.551328606528889</v>
      </c>
      <c r="E8" s="226">
        <v>11.238949848087451</v>
      </c>
      <c r="F8" s="226">
        <v>11.872617272081349</v>
      </c>
      <c r="G8" s="226">
        <v>12.023192821342009</v>
      </c>
      <c r="H8" s="226">
        <v>12.34537343770196</v>
      </c>
      <c r="I8" s="226">
        <v>11.614329509522809</v>
      </c>
      <c r="J8" s="226">
        <v>12.59293699569406</v>
      </c>
      <c r="K8" s="226">
        <v>8.0557838514093056</v>
      </c>
      <c r="L8" s="226">
        <v>12.98783832118467</v>
      </c>
      <c r="M8" s="226">
        <v>10.544911868219719</v>
      </c>
      <c r="N8" s="226">
        <v>13.197208055419599</v>
      </c>
      <c r="O8" s="226">
        <v>13.006989521990841</v>
      </c>
      <c r="P8" s="226">
        <v>13.61700822397688</v>
      </c>
      <c r="Q8" s="226">
        <v>13.6154138734068</v>
      </c>
      <c r="R8" s="226">
        <v>15.751664718746779</v>
      </c>
      <c r="S8" s="226">
        <v>14.41841476160004</v>
      </c>
      <c r="T8" s="226">
        <v>13.944521999437789</v>
      </c>
      <c r="U8" s="226">
        <v>14.347666547214519</v>
      </c>
      <c r="V8" s="226">
        <v>14.677440631524711</v>
      </c>
      <c r="W8" s="226">
        <v>15.532994188639639</v>
      </c>
      <c r="DA8" s="174" t="s">
        <v>3051</v>
      </c>
    </row>
    <row r="9" spans="1:105" ht="12" customHeight="1" x14ac:dyDescent="0.25">
      <c r="A9" s="202" t="s">
        <v>95</v>
      </c>
      <c r="B9" s="226">
        <v>4.0630060001842194</v>
      </c>
      <c r="C9" s="226">
        <v>4.3750227811068099</v>
      </c>
      <c r="D9" s="226">
        <v>4.5250104299626246</v>
      </c>
      <c r="E9" s="226">
        <v>4.4721146858460097</v>
      </c>
      <c r="F9" s="226">
        <v>4.6831133121213568</v>
      </c>
      <c r="G9" s="226">
        <v>4.779315063673919</v>
      </c>
      <c r="H9" s="226">
        <v>4.9973996901742979</v>
      </c>
      <c r="I9" s="226">
        <v>5.1003483779886949</v>
      </c>
      <c r="J9" s="226">
        <v>5.3885890526986868</v>
      </c>
      <c r="K9" s="226">
        <v>4.1714990817835549</v>
      </c>
      <c r="L9" s="226">
        <v>5.8048076618166746</v>
      </c>
      <c r="M9" s="226">
        <v>5.4814691154442432</v>
      </c>
      <c r="N9" s="226">
        <v>6.6518104402237386</v>
      </c>
      <c r="O9" s="226">
        <v>6.7829780908673767</v>
      </c>
      <c r="P9" s="226">
        <v>7.1379286924364678</v>
      </c>
      <c r="Q9" s="226">
        <v>7.1564017786165834</v>
      </c>
      <c r="R9" s="226">
        <v>8.3902923766333863</v>
      </c>
      <c r="S9" s="226">
        <v>7.3310088908864213</v>
      </c>
      <c r="T9" s="226">
        <v>7.1172793202046236</v>
      </c>
      <c r="U9" s="226">
        <v>7.3554068062155036</v>
      </c>
      <c r="V9" s="226">
        <v>7.5517544926492537</v>
      </c>
      <c r="W9" s="226">
        <v>8.1016672041379483</v>
      </c>
      <c r="DA9" s="174" t="s">
        <v>3052</v>
      </c>
    </row>
    <row r="10" spans="1:105" ht="12" customHeight="1" x14ac:dyDescent="0.25">
      <c r="A10" s="56" t="s">
        <v>96</v>
      </c>
      <c r="B10" s="262">
        <v>14.52607186927923</v>
      </c>
      <c r="C10" s="262">
        <v>15.59992625008384</v>
      </c>
      <c r="D10" s="262">
        <v>16.200147720325191</v>
      </c>
      <c r="E10" s="262">
        <v>14.153401546591811</v>
      </c>
      <c r="F10" s="262">
        <v>18.489899883463099</v>
      </c>
      <c r="G10" s="262">
        <v>16.873918168512201</v>
      </c>
      <c r="H10" s="262">
        <v>16.26359552017891</v>
      </c>
      <c r="I10" s="262">
        <v>15.260597264699211</v>
      </c>
      <c r="J10" s="262">
        <v>15.95792409009462</v>
      </c>
      <c r="K10" s="262">
        <v>13.815631574090689</v>
      </c>
      <c r="L10" s="262">
        <v>17.24080599300547</v>
      </c>
      <c r="M10" s="262">
        <v>16.21503633224243</v>
      </c>
      <c r="N10" s="262">
        <v>18.80280594813048</v>
      </c>
      <c r="O10" s="262">
        <v>19.357999316615281</v>
      </c>
      <c r="P10" s="262">
        <v>20.058282247970791</v>
      </c>
      <c r="Q10" s="262">
        <v>20.32389543428112</v>
      </c>
      <c r="R10" s="262">
        <v>23.25677128062474</v>
      </c>
      <c r="S10" s="262">
        <v>20.890802661744502</v>
      </c>
      <c r="T10" s="262">
        <v>20.719929113151299</v>
      </c>
      <c r="U10" s="262">
        <v>20.746103486487218</v>
      </c>
      <c r="V10" s="262">
        <v>22.006068113267212</v>
      </c>
      <c r="W10" s="262">
        <v>22.756217165752219</v>
      </c>
      <c r="DA10" s="68" t="s">
        <v>3053</v>
      </c>
    </row>
    <row r="11" spans="1:105" ht="12" customHeight="1" x14ac:dyDescent="0.25">
      <c r="A11" s="37" t="s">
        <v>160</v>
      </c>
      <c r="B11" s="228">
        <v>5.1697034301812783</v>
      </c>
      <c r="C11" s="228">
        <v>5.3979698412456818</v>
      </c>
      <c r="D11" s="228">
        <v>7.297130514446784</v>
      </c>
      <c r="E11" s="228">
        <v>4.759814851289474</v>
      </c>
      <c r="F11" s="228">
        <v>10.622679544488079</v>
      </c>
      <c r="G11" s="228">
        <v>7.5398261544507887</v>
      </c>
      <c r="H11" s="228">
        <v>5.6129077290376799</v>
      </c>
      <c r="I11" s="228">
        <v>5.7635131138145814</v>
      </c>
      <c r="J11" s="228">
        <v>5.2020803150836139</v>
      </c>
      <c r="K11" s="228">
        <v>6.184363771563242</v>
      </c>
      <c r="L11" s="228">
        <v>5.5442789035546651</v>
      </c>
      <c r="M11" s="228">
        <v>5.319820400787787</v>
      </c>
      <c r="N11" s="228">
        <v>4.9257402991110224</v>
      </c>
      <c r="O11" s="228">
        <v>5.3930399090903274</v>
      </c>
      <c r="P11" s="228">
        <v>5.1457098710308387</v>
      </c>
      <c r="Q11" s="228">
        <v>5.2514284905086486</v>
      </c>
      <c r="R11" s="228">
        <v>4.9337868866488934</v>
      </c>
      <c r="S11" s="228">
        <v>5.3002930281320619</v>
      </c>
      <c r="T11" s="228">
        <v>5.073610427151733</v>
      </c>
      <c r="U11" s="228">
        <v>5.0229024523196824</v>
      </c>
      <c r="V11" s="228">
        <v>5.13513081887747</v>
      </c>
      <c r="W11" s="228">
        <v>5.0272392202493892</v>
      </c>
      <c r="DA11" s="69" t="s">
        <v>3054</v>
      </c>
    </row>
    <row r="12" spans="1:105" ht="12" customHeight="1" x14ac:dyDescent="0.25">
      <c r="A12" s="37" t="s">
        <v>162</v>
      </c>
      <c r="B12" s="228">
        <v>1.5658595740919099</v>
      </c>
      <c r="C12" s="228">
        <v>1.6080648033856879</v>
      </c>
      <c r="D12" s="228">
        <v>0.49862648284878008</v>
      </c>
      <c r="E12" s="228">
        <v>1.024729030578768</v>
      </c>
      <c r="F12" s="228">
        <v>0.19652982232154609</v>
      </c>
      <c r="G12" s="228">
        <v>0.46977320853969989</v>
      </c>
      <c r="H12" s="228">
        <v>0.61207413369390617</v>
      </c>
      <c r="I12" s="228">
        <v>0.42559056453454303</v>
      </c>
      <c r="J12" s="228">
        <v>0.16561821636060151</v>
      </c>
      <c r="K12" s="228">
        <v>0.79426842636804917</v>
      </c>
      <c r="L12" s="228">
        <v>0.82256527514720534</v>
      </c>
      <c r="M12" s="228">
        <v>1.0306672833356529</v>
      </c>
      <c r="N12" s="228">
        <v>0.66487367585488877</v>
      </c>
      <c r="O12" s="228">
        <v>0.74249641378628239</v>
      </c>
      <c r="P12" s="228">
        <v>0.90924869865289537</v>
      </c>
      <c r="Q12" s="228">
        <v>0.58995305318191338</v>
      </c>
      <c r="R12" s="228">
        <v>0.3476988825416456</v>
      </c>
      <c r="S12" s="228">
        <v>0.24904464617103</v>
      </c>
      <c r="T12" s="228">
        <v>8.4245790089297945E-2</v>
      </c>
      <c r="U12" s="228">
        <v>0.29351887422532852</v>
      </c>
      <c r="V12" s="228">
        <v>0.1605163207824663</v>
      </c>
      <c r="W12" s="228">
        <v>0.1241282238273082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7.7905088650060428</v>
      </c>
      <c r="C15" s="228">
        <v>8.593891605452475</v>
      </c>
      <c r="D15" s="228">
        <v>8.4043907230296213</v>
      </c>
      <c r="E15" s="228">
        <v>8.3688576647235635</v>
      </c>
      <c r="F15" s="228">
        <v>7.6706905166534671</v>
      </c>
      <c r="G15" s="228">
        <v>8.8643188055217141</v>
      </c>
      <c r="H15" s="228">
        <v>10.03861365744733</v>
      </c>
      <c r="I15" s="228">
        <v>9.0714935863500834</v>
      </c>
      <c r="J15" s="228">
        <v>10.59022555865041</v>
      </c>
      <c r="K15" s="228">
        <v>6.8369993761594046</v>
      </c>
      <c r="L15" s="228">
        <v>10.8739618143036</v>
      </c>
      <c r="M15" s="228">
        <v>9.864548648118987</v>
      </c>
      <c r="N15" s="228">
        <v>13.21219197316457</v>
      </c>
      <c r="O15" s="228">
        <v>13.22246299373867</v>
      </c>
      <c r="P15" s="228">
        <v>14.00332367828706</v>
      </c>
      <c r="Q15" s="228">
        <v>14.48251389059056</v>
      </c>
      <c r="R15" s="228">
        <v>17.975285511434201</v>
      </c>
      <c r="S15" s="228">
        <v>15.341464987441411</v>
      </c>
      <c r="T15" s="228">
        <v>15.562072895910269</v>
      </c>
      <c r="U15" s="228">
        <v>15.42968215994221</v>
      </c>
      <c r="V15" s="228">
        <v>16.71042097360727</v>
      </c>
      <c r="W15" s="228">
        <v>17.604849721675521</v>
      </c>
      <c r="DA15" s="69" t="s">
        <v>3058</v>
      </c>
    </row>
    <row r="16" spans="1:105" ht="12" customHeight="1" x14ac:dyDescent="0.25">
      <c r="A16" s="57" t="s">
        <v>3059</v>
      </c>
      <c r="B16" s="263">
        <v>1079.8520053126781</v>
      </c>
      <c r="C16" s="263">
        <v>1101.263415524922</v>
      </c>
      <c r="D16" s="263">
        <v>1393.6229842437181</v>
      </c>
      <c r="E16" s="263">
        <v>1421.1622913834451</v>
      </c>
      <c r="F16" s="263">
        <v>1411.2427471390499</v>
      </c>
      <c r="G16" s="263">
        <v>1336.350868397707</v>
      </c>
      <c r="H16" s="263">
        <v>1501.094702780633</v>
      </c>
      <c r="I16" s="263">
        <v>132.22433199748281</v>
      </c>
      <c r="J16" s="263">
        <v>122.25405865560241</v>
      </c>
      <c r="K16" s="263">
        <v>110.2293810660458</v>
      </c>
      <c r="L16" s="263">
        <v>144.43971245352969</v>
      </c>
      <c r="M16" s="263">
        <v>112.5062684947565</v>
      </c>
      <c r="N16" s="263">
        <v>114.3193344216797</v>
      </c>
      <c r="O16" s="263">
        <v>106.69622599236889</v>
      </c>
      <c r="P16" s="263">
        <v>118.14567727292351</v>
      </c>
      <c r="Q16" s="263">
        <v>105.0491915422667</v>
      </c>
      <c r="R16" s="263">
        <v>105.29236492988871</v>
      </c>
      <c r="S16" s="263">
        <v>106.8396055096535</v>
      </c>
      <c r="T16" s="263">
        <v>104.32700868608271</v>
      </c>
      <c r="U16" s="263">
        <v>113.213518181111</v>
      </c>
      <c r="V16" s="263">
        <v>99.770871285013115</v>
      </c>
      <c r="W16" s="263">
        <v>116.73374440537251</v>
      </c>
      <c r="DA16" s="70" t="s">
        <v>3060</v>
      </c>
    </row>
    <row r="17" spans="1:105" ht="12" customHeight="1" x14ac:dyDescent="0.25">
      <c r="A17" s="46" t="s">
        <v>30</v>
      </c>
      <c r="B17" s="231">
        <v>2.91457200619793E-3</v>
      </c>
      <c r="C17" s="231">
        <v>4.46479359902983E-3</v>
      </c>
      <c r="D17" s="231">
        <v>4.7864704936543007E-3</v>
      </c>
      <c r="E17" s="231">
        <v>2.8330468545043632E-3</v>
      </c>
      <c r="F17" s="231">
        <v>3.1318331452090012E-3</v>
      </c>
      <c r="G17" s="231">
        <v>4.2404675662826548E-3</v>
      </c>
      <c r="H17" s="231">
        <v>1.133318699624094E-3</v>
      </c>
      <c r="I17" s="231">
        <v>8.5844383757247927E-2</v>
      </c>
      <c r="J17" s="231">
        <v>6.2055117667563199E-2</v>
      </c>
      <c r="K17" s="231">
        <v>6.0156525393086087E-2</v>
      </c>
      <c r="L17" s="231">
        <v>6.4952668776112568E-2</v>
      </c>
      <c r="M17" s="231">
        <v>5.6641327747054458E-2</v>
      </c>
      <c r="N17" s="231">
        <v>5.8819090545498928E-2</v>
      </c>
      <c r="O17" s="231">
        <v>5.9927177441238558E-2</v>
      </c>
      <c r="P17" s="231">
        <v>6.3769648200124471E-2</v>
      </c>
      <c r="Q17" s="231">
        <v>0.143058231090814</v>
      </c>
      <c r="R17" s="231">
        <v>0.13672841244060141</v>
      </c>
      <c r="S17" s="231">
        <v>6.8763564391815191E-2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0.91691641611639096</v>
      </c>
      <c r="C19" s="231">
        <v>1.105262460454886</v>
      </c>
      <c r="D19" s="231">
        <v>0.8485735655914165</v>
      </c>
      <c r="E19" s="231">
        <v>0.74092154158431334</v>
      </c>
      <c r="F19" s="231">
        <v>1.081439828548473</v>
      </c>
      <c r="G19" s="231">
        <v>1.0319648220358451</v>
      </c>
      <c r="H19" s="231">
        <v>0.89277047752466021</v>
      </c>
      <c r="I19" s="231">
        <v>7.4967341438180446</v>
      </c>
      <c r="J19" s="231">
        <v>9.1348094889529516</v>
      </c>
      <c r="K19" s="231">
        <v>7.9988024244539604</v>
      </c>
      <c r="L19" s="231">
        <v>16.27820968315482</v>
      </c>
      <c r="M19" s="231">
        <v>9.77022132363407</v>
      </c>
      <c r="N19" s="231">
        <v>12.791596138301969</v>
      </c>
      <c r="O19" s="231">
        <v>10.320135304194361</v>
      </c>
      <c r="P19" s="231">
        <v>16.917740316375848</v>
      </c>
      <c r="Q19" s="231">
        <v>15.61987211697903</v>
      </c>
      <c r="R19" s="231">
        <v>14.14308069647312</v>
      </c>
      <c r="S19" s="231">
        <v>15.000515281561629</v>
      </c>
      <c r="T19" s="231">
        <v>16.750949422567661</v>
      </c>
      <c r="U19" s="231">
        <v>25.288325691831851</v>
      </c>
      <c r="V19" s="231">
        <v>14.85200109712399</v>
      </c>
      <c r="W19" s="231">
        <v>21.727119249733789</v>
      </c>
      <c r="DA19" s="73" t="s">
        <v>3063</v>
      </c>
    </row>
    <row r="20" spans="1:105" ht="12" customHeight="1" x14ac:dyDescent="0.25">
      <c r="A20" s="46" t="s">
        <v>160</v>
      </c>
      <c r="B20" s="231">
        <v>32.181015930376667</v>
      </c>
      <c r="C20" s="231">
        <v>32.797480103585173</v>
      </c>
      <c r="D20" s="231">
        <v>33.26541680044275</v>
      </c>
      <c r="E20" s="231">
        <v>35.577659339334581</v>
      </c>
      <c r="F20" s="231">
        <v>33.343301680896147</v>
      </c>
      <c r="G20" s="231">
        <v>33.01942958634686</v>
      </c>
      <c r="H20" s="231">
        <v>33.74483272257266</v>
      </c>
      <c r="I20" s="231">
        <v>44.468422476164108</v>
      </c>
      <c r="J20" s="231">
        <v>43.121784978381093</v>
      </c>
      <c r="K20" s="231">
        <v>43.619095696504367</v>
      </c>
      <c r="L20" s="231">
        <v>43.744459215165513</v>
      </c>
      <c r="M20" s="231">
        <v>41.794040922824458</v>
      </c>
      <c r="N20" s="231">
        <v>40.309314720258463</v>
      </c>
      <c r="O20" s="231">
        <v>44.391872689343018</v>
      </c>
      <c r="P20" s="231">
        <v>41.887652519868077</v>
      </c>
      <c r="Q20" s="231">
        <v>41.226725311018917</v>
      </c>
      <c r="R20" s="231">
        <v>39.480493465255613</v>
      </c>
      <c r="S20" s="231">
        <v>42.903933981770571</v>
      </c>
      <c r="T20" s="231">
        <v>40.731542442109301</v>
      </c>
      <c r="U20" s="231">
        <v>40.989946422437917</v>
      </c>
      <c r="V20" s="231">
        <v>41.588905043327571</v>
      </c>
      <c r="W20" s="231">
        <v>41.586970806458332</v>
      </c>
      <c r="DA20" s="73" t="s">
        <v>3064</v>
      </c>
    </row>
    <row r="21" spans="1:105" ht="12" customHeight="1" x14ac:dyDescent="0.25">
      <c r="A21" s="46" t="s">
        <v>70</v>
      </c>
      <c r="B21" s="231">
        <v>8.5995961980548312</v>
      </c>
      <c r="C21" s="231">
        <v>9.0775736747783018</v>
      </c>
      <c r="D21" s="231">
        <v>7.2294347579564633</v>
      </c>
      <c r="E21" s="231">
        <v>6.5256658360683737</v>
      </c>
      <c r="F21" s="231">
        <v>7.8732107722695934</v>
      </c>
      <c r="G21" s="231">
        <v>6.4501724340674897</v>
      </c>
      <c r="H21" s="231">
        <v>5.8398205860499894</v>
      </c>
      <c r="I21" s="231">
        <v>30.237333622622149</v>
      </c>
      <c r="J21" s="231">
        <v>9.3968835291870949</v>
      </c>
      <c r="K21" s="231">
        <v>2.9731503756492592</v>
      </c>
      <c r="L21" s="231">
        <v>4.6396087480466717</v>
      </c>
      <c r="M21" s="231">
        <v>1.2534948826835091</v>
      </c>
      <c r="N21" s="231">
        <v>0.97796194410906279</v>
      </c>
      <c r="O21" s="231">
        <v>0.85719629552420706</v>
      </c>
      <c r="P21" s="231">
        <v>0.69208691370905628</v>
      </c>
      <c r="Q21" s="231">
        <v>0.55764318719990558</v>
      </c>
      <c r="R21" s="231">
        <v>3.458545342694594</v>
      </c>
      <c r="S21" s="231">
        <v>1.779140833987954</v>
      </c>
      <c r="T21" s="231">
        <v>0.53329347793385184</v>
      </c>
      <c r="U21" s="231">
        <v>0.18306651518462011</v>
      </c>
      <c r="V21" s="231">
        <v>0.13353794968868049</v>
      </c>
      <c r="W21" s="231">
        <v>8.7361989130761722E-2</v>
      </c>
      <c r="DA21" s="73" t="s">
        <v>3065</v>
      </c>
    </row>
    <row r="22" spans="1:105" ht="12" customHeight="1" x14ac:dyDescent="0.25">
      <c r="A22" s="46" t="s">
        <v>34</v>
      </c>
      <c r="B22" s="231">
        <v>3.081083404977484</v>
      </c>
      <c r="C22" s="231">
        <v>3.0810834049783589</v>
      </c>
      <c r="D22" s="231">
        <v>3.081083404978544</v>
      </c>
      <c r="E22" s="231">
        <v>3.0810834049784148</v>
      </c>
      <c r="F22" s="231">
        <v>3.0851246775501</v>
      </c>
      <c r="G22" s="231">
        <v>3.081083404979752</v>
      </c>
      <c r="H22" s="231">
        <v>3.081771281163121</v>
      </c>
      <c r="I22" s="231">
        <v>3.0823731728195281</v>
      </c>
      <c r="J22" s="231">
        <v>2.0540842648281079</v>
      </c>
      <c r="K22" s="231">
        <v>2.0540842648278121</v>
      </c>
      <c r="L22" s="231">
        <v>2.054084264829084</v>
      </c>
      <c r="M22" s="231">
        <v>2.0540842648290449</v>
      </c>
      <c r="N22" s="231">
        <v>2.054084264827031</v>
      </c>
      <c r="O22" s="231">
        <v>2.073172828885173</v>
      </c>
      <c r="P22" s="231">
        <v>2.0731728288872349</v>
      </c>
      <c r="Q22" s="231">
        <v>2.073172828886189</v>
      </c>
      <c r="R22" s="231">
        <v>2.0731728288974272</v>
      </c>
      <c r="S22" s="231">
        <v>2.0731728288852742</v>
      </c>
      <c r="T22" s="231">
        <v>2.0731728288866389</v>
      </c>
      <c r="U22" s="231">
        <v>2.0731728288865812</v>
      </c>
      <c r="V22" s="231">
        <v>2.0731728288866962</v>
      </c>
      <c r="W22" s="231">
        <v>2.0731728288939948</v>
      </c>
      <c r="DA22" s="73" t="s">
        <v>3066</v>
      </c>
    </row>
    <row r="23" spans="1:105" ht="12" customHeight="1" x14ac:dyDescent="0.25">
      <c r="A23" s="46" t="s">
        <v>162</v>
      </c>
      <c r="B23" s="231">
        <v>0.16835436865699779</v>
      </c>
      <c r="C23" s="231">
        <v>0.1688658462602898</v>
      </c>
      <c r="D23" s="231">
        <v>3.8771698968256413E-2</v>
      </c>
      <c r="E23" s="231">
        <v>5.4054430236961291E-2</v>
      </c>
      <c r="F23" s="231">
        <v>2.2363742184257299E-2</v>
      </c>
      <c r="G23" s="231">
        <v>4.3002355892192368E-2</v>
      </c>
      <c r="H23" s="231">
        <v>3.4948016145670648E-2</v>
      </c>
      <c r="I23" s="231">
        <v>2.80194509314479</v>
      </c>
      <c r="J23" s="231">
        <v>1.701785591421203</v>
      </c>
      <c r="K23" s="231">
        <v>2.6629080619169399</v>
      </c>
      <c r="L23" s="231">
        <v>4.9219997973486391</v>
      </c>
      <c r="M23" s="231">
        <v>3.6394859987048158</v>
      </c>
      <c r="N23" s="231">
        <v>3.5606000507066651</v>
      </c>
      <c r="O23" s="231">
        <v>3.819004243683997</v>
      </c>
      <c r="P23" s="231">
        <v>3.090881574084535</v>
      </c>
      <c r="Q23" s="231">
        <v>2.8763891535785251</v>
      </c>
      <c r="R23" s="231">
        <v>1.4794137486097709</v>
      </c>
      <c r="S23" s="231">
        <v>1.582987029352946</v>
      </c>
      <c r="T23" s="231">
        <v>0.4690805354658259</v>
      </c>
      <c r="U23" s="231">
        <v>1.241273290285154</v>
      </c>
      <c r="V23" s="231">
        <v>1.064907678894774</v>
      </c>
      <c r="W23" s="231">
        <v>0.47209338941862122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7.2335701501182754</v>
      </c>
      <c r="C25" s="231">
        <v>7.7317914139167776</v>
      </c>
      <c r="D25" s="231">
        <v>6.3766582716344047</v>
      </c>
      <c r="E25" s="231">
        <v>7.3731725373537449</v>
      </c>
      <c r="F25" s="231">
        <v>8.5090022378175227</v>
      </c>
      <c r="G25" s="231">
        <v>7.8911935230826877</v>
      </c>
      <c r="H25" s="231">
        <v>9.2063685308887599</v>
      </c>
      <c r="I25" s="231">
        <v>5.9980961968801738</v>
      </c>
      <c r="J25" s="231">
        <v>9.8839351019772579</v>
      </c>
      <c r="K25" s="231">
        <v>6.3766582716055016</v>
      </c>
      <c r="L25" s="231">
        <v>13.63024335801556</v>
      </c>
      <c r="M25" s="231">
        <v>3.6267925431948509</v>
      </c>
      <c r="N25" s="231">
        <v>5.1204406573385377</v>
      </c>
      <c r="O25" s="231">
        <v>5.6465261176252302</v>
      </c>
      <c r="P25" s="231">
        <v>3.7493965541797372</v>
      </c>
      <c r="Q25" s="231">
        <v>3.0994417736881639</v>
      </c>
      <c r="R25" s="231">
        <v>2.9720193089522842</v>
      </c>
      <c r="S25" s="231">
        <v>2.1122572917482829</v>
      </c>
      <c r="T25" s="231">
        <v>3.2624112737943869</v>
      </c>
      <c r="U25" s="231">
        <v>3.744170745806608</v>
      </c>
      <c r="V25" s="231">
        <v>4.7079306232023512</v>
      </c>
      <c r="W25" s="231">
        <v>4.9538444248498834</v>
      </c>
      <c r="DA25" s="73" t="s">
        <v>3069</v>
      </c>
    </row>
    <row r="26" spans="1:105" ht="12" customHeight="1" x14ac:dyDescent="0.25">
      <c r="A26" s="46" t="s">
        <v>79</v>
      </c>
      <c r="B26" s="231">
        <v>1027.668554272371</v>
      </c>
      <c r="C26" s="231">
        <v>1047.2968938273491</v>
      </c>
      <c r="D26" s="231">
        <v>1342.778259273653</v>
      </c>
      <c r="E26" s="231">
        <v>1367.8069012470339</v>
      </c>
      <c r="F26" s="231">
        <v>1357.325172366639</v>
      </c>
      <c r="G26" s="231">
        <v>1284.8297818037361</v>
      </c>
      <c r="H26" s="231">
        <v>1448.2930578475889</v>
      </c>
      <c r="I26" s="231">
        <v>38.053582908276773</v>
      </c>
      <c r="J26" s="231">
        <v>46.898720583187149</v>
      </c>
      <c r="K26" s="231">
        <v>44.484525445694871</v>
      </c>
      <c r="L26" s="231">
        <v>59.106154718193253</v>
      </c>
      <c r="M26" s="231">
        <v>50.31150723113867</v>
      </c>
      <c r="N26" s="231">
        <v>49.446517555592507</v>
      </c>
      <c r="O26" s="231">
        <v>39.528391335671643</v>
      </c>
      <c r="P26" s="231">
        <v>49.67097691761888</v>
      </c>
      <c r="Q26" s="231">
        <v>39.452888939825108</v>
      </c>
      <c r="R26" s="231">
        <v>41.548911126565322</v>
      </c>
      <c r="S26" s="231">
        <v>41.318834697954991</v>
      </c>
      <c r="T26" s="231">
        <v>40.506558705325077</v>
      </c>
      <c r="U26" s="231">
        <v>39.693562686678227</v>
      </c>
      <c r="V26" s="231">
        <v>35.350416063889043</v>
      </c>
      <c r="W26" s="231">
        <v>45.83318171688714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308.83294097771341</v>
      </c>
      <c r="C27" s="263">
        <f t="shared" si="0"/>
        <v>340.83517949824289</v>
      </c>
      <c r="D27" s="263">
        <f t="shared" si="0"/>
        <v>328.3290203002436</v>
      </c>
      <c r="E27" s="263">
        <f t="shared" si="0"/>
        <v>307.14524158977326</v>
      </c>
      <c r="F27" s="263">
        <f t="shared" si="0"/>
        <v>354.51478819065471</v>
      </c>
      <c r="G27" s="263">
        <f t="shared" si="0"/>
        <v>315.88843240011226</v>
      </c>
      <c r="H27" s="263">
        <f t="shared" si="0"/>
        <v>292.62715991374063</v>
      </c>
      <c r="I27" s="263">
        <f t="shared" si="0"/>
        <v>264.73760424573265</v>
      </c>
      <c r="J27" s="263">
        <f t="shared" si="0"/>
        <v>254.26307353637765</v>
      </c>
      <c r="K27" s="263">
        <f t="shared" si="0"/>
        <v>232.29200625203205</v>
      </c>
      <c r="L27" s="263">
        <f t="shared" si="0"/>
        <v>263.57589534640204</v>
      </c>
      <c r="M27" s="263">
        <f t="shared" si="0"/>
        <v>237.76861226156186</v>
      </c>
      <c r="N27" s="263">
        <f t="shared" si="0"/>
        <v>242.18570063172152</v>
      </c>
      <c r="O27" s="263">
        <f t="shared" si="0"/>
        <v>242.76960269070781</v>
      </c>
      <c r="P27" s="263">
        <f t="shared" si="0"/>
        <v>245.40477680544794</v>
      </c>
      <c r="Q27" s="263">
        <f t="shared" si="0"/>
        <v>222.12102376007942</v>
      </c>
      <c r="R27" s="263">
        <f t="shared" si="0"/>
        <v>221.61437954796335</v>
      </c>
      <c r="S27" s="263">
        <f t="shared" si="0"/>
        <v>237.38590815201601</v>
      </c>
      <c r="T27" s="263">
        <f t="shared" si="0"/>
        <v>234.85680014071255</v>
      </c>
      <c r="U27" s="263">
        <f t="shared" si="0"/>
        <v>245.92133523701122</v>
      </c>
      <c r="V27" s="263">
        <f t="shared" si="0"/>
        <v>232.25738887136373</v>
      </c>
      <c r="W27" s="263">
        <f t="shared" si="0"/>
        <v>244.76915983897456</v>
      </c>
      <c r="DA27" s="70"/>
    </row>
    <row r="28" spans="1:105" ht="12" customHeight="1" x14ac:dyDescent="0.25">
      <c r="A28" s="60" t="s">
        <v>3072</v>
      </c>
      <c r="B28" s="264">
        <v>300.63202279866692</v>
      </c>
      <c r="C28" s="264">
        <v>331.21013985412702</v>
      </c>
      <c r="D28" s="264">
        <v>318.48945997473089</v>
      </c>
      <c r="E28" s="264">
        <v>297.86468300080929</v>
      </c>
      <c r="F28" s="264">
        <v>344.53750001807452</v>
      </c>
      <c r="G28" s="264">
        <v>305.93979691603238</v>
      </c>
      <c r="H28" s="264">
        <v>282.79146152679709</v>
      </c>
      <c r="I28" s="264">
        <v>257.16609190251211</v>
      </c>
      <c r="J28" s="264">
        <v>245.45696446393069</v>
      </c>
      <c r="K28" s="264">
        <v>229.71286142418509</v>
      </c>
      <c r="L28" s="264">
        <v>255.53605297416499</v>
      </c>
      <c r="M28" s="264">
        <v>234.4812285005174</v>
      </c>
      <c r="N28" s="264">
        <v>237.19288603257539</v>
      </c>
      <c r="O28" s="264">
        <v>238.80602519711991</v>
      </c>
      <c r="P28" s="264">
        <v>241.41061021482901</v>
      </c>
      <c r="Q28" s="264">
        <v>218.20873564781499</v>
      </c>
      <c r="R28" s="264">
        <v>217.55649163480231</v>
      </c>
      <c r="S28" s="264">
        <v>232.19953766297689</v>
      </c>
      <c r="T28" s="264">
        <v>229.95565768691051</v>
      </c>
      <c r="U28" s="264">
        <v>241.01494672558391</v>
      </c>
      <c r="V28" s="264">
        <v>227.35327929674571</v>
      </c>
      <c r="W28" s="264">
        <v>240.04178651689989</v>
      </c>
      <c r="DA28" s="72" t="s">
        <v>3073</v>
      </c>
    </row>
    <row r="29" spans="1:105" ht="12" customHeight="1" x14ac:dyDescent="0.25">
      <c r="A29" s="59" t="s">
        <v>30</v>
      </c>
      <c r="B29" s="232">
        <v>0.212022968911902</v>
      </c>
      <c r="C29" s="232">
        <v>0.21543160168600561</v>
      </c>
      <c r="D29" s="232">
        <v>0.43234659386320851</v>
      </c>
      <c r="E29" s="232">
        <v>0.43604354716156768</v>
      </c>
      <c r="F29" s="232">
        <v>0.20616336540664859</v>
      </c>
      <c r="G29" s="232">
        <v>0.4043818029697136</v>
      </c>
      <c r="H29" s="232">
        <v>0.21501402428812341</v>
      </c>
      <c r="I29" s="232">
        <v>0.1239352008529305</v>
      </c>
      <c r="J29" s="232">
        <v>0.13817428353568631</v>
      </c>
      <c r="K29" s="232">
        <v>0.14339084793408741</v>
      </c>
      <c r="L29" s="232">
        <v>0.1428008761381955</v>
      </c>
      <c r="M29" s="232">
        <v>0.1496989138021288</v>
      </c>
      <c r="N29" s="232">
        <v>0.13855793899348751</v>
      </c>
      <c r="O29" s="232">
        <v>0.13829913859503401</v>
      </c>
      <c r="P29" s="232">
        <v>0.14156110859229809</v>
      </c>
      <c r="Q29" s="232">
        <v>0.26950530397227862</v>
      </c>
      <c r="R29" s="232">
        <v>0.27200111362539081</v>
      </c>
      <c r="S29" s="232">
        <v>0.13498174241894409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24.545187829969159</v>
      </c>
      <c r="C30" s="232">
        <v>26.275431734582781</v>
      </c>
      <c r="D30" s="232">
        <v>23.652951691378249</v>
      </c>
      <c r="E30" s="232">
        <v>21.838237077043079</v>
      </c>
      <c r="F30" s="232">
        <v>20.6673591710511</v>
      </c>
      <c r="G30" s="232">
        <v>23.610332380058281</v>
      </c>
      <c r="H30" s="232">
        <v>17.009973576922832</v>
      </c>
      <c r="I30" s="232">
        <v>13.93821370052277</v>
      </c>
      <c r="J30" s="232">
        <v>27.855494442118669</v>
      </c>
      <c r="K30" s="232">
        <v>20.977236658404578</v>
      </c>
      <c r="L30" s="232">
        <v>38.476604749100538</v>
      </c>
      <c r="M30" s="232">
        <v>27.946255054134671</v>
      </c>
      <c r="N30" s="232">
        <v>33.596001006107919</v>
      </c>
      <c r="O30" s="232">
        <v>26.636386902309599</v>
      </c>
      <c r="P30" s="232">
        <v>41.124136290901824</v>
      </c>
      <c r="Q30" s="232">
        <v>33.938295696474938</v>
      </c>
      <c r="R30" s="232">
        <v>31.325133279565939</v>
      </c>
      <c r="S30" s="232">
        <v>34.575487697953072</v>
      </c>
      <c r="T30" s="232">
        <v>39.206277772689553</v>
      </c>
      <c r="U30" s="232">
        <v>49.87626743352665</v>
      </c>
      <c r="V30" s="232">
        <v>34.2838196246528</v>
      </c>
      <c r="W30" s="232">
        <v>47.506504688029068</v>
      </c>
      <c r="DA30" s="71" t="s">
        <v>3075</v>
      </c>
    </row>
    <row r="31" spans="1:105" ht="12" customHeight="1" x14ac:dyDescent="0.25">
      <c r="A31" s="59" t="s">
        <v>160</v>
      </c>
      <c r="B31" s="232">
        <v>153.03432499264571</v>
      </c>
      <c r="C31" s="232">
        <v>155.40928646447449</v>
      </c>
      <c r="D31" s="232">
        <v>172.2096053321844</v>
      </c>
      <c r="E31" s="232">
        <v>165.12133378365959</v>
      </c>
      <c r="F31" s="232">
        <v>197.18170848097901</v>
      </c>
      <c r="G31" s="232">
        <v>178.43355782103299</v>
      </c>
      <c r="H31" s="232">
        <v>167.61280377981021</v>
      </c>
      <c r="I31" s="232">
        <v>183.626984186052</v>
      </c>
      <c r="J31" s="232">
        <v>187.20134593817451</v>
      </c>
      <c r="K31" s="232">
        <v>191.77141704749471</v>
      </c>
      <c r="L31" s="232">
        <v>191.13107718532851</v>
      </c>
      <c r="M31" s="232">
        <v>189.0560332198842</v>
      </c>
      <c r="N31" s="232">
        <v>187.0090639455739</v>
      </c>
      <c r="O31" s="232">
        <v>197.99690945475939</v>
      </c>
      <c r="P31" s="232">
        <v>189.0766370332054</v>
      </c>
      <c r="Q31" s="232">
        <v>175.18678027386849</v>
      </c>
      <c r="R31" s="232">
        <v>173.21524657477249</v>
      </c>
      <c r="S31" s="232">
        <v>186.88568908737761</v>
      </c>
      <c r="T31" s="232">
        <v>186.35533452863379</v>
      </c>
      <c r="U31" s="232">
        <v>187.035813050098</v>
      </c>
      <c r="V31" s="232">
        <v>188.784512196348</v>
      </c>
      <c r="W31" s="232">
        <v>189.54933170668019</v>
      </c>
      <c r="DA31" s="71" t="s">
        <v>3076</v>
      </c>
    </row>
    <row r="32" spans="1:105" ht="12" customHeight="1" x14ac:dyDescent="0.25">
      <c r="A32" s="59" t="s">
        <v>70</v>
      </c>
      <c r="B32" s="232">
        <v>113.04410826473421</v>
      </c>
      <c r="C32" s="232">
        <v>141.16201211822849</v>
      </c>
      <c r="D32" s="232">
        <v>118.6924326088271</v>
      </c>
      <c r="E32" s="232">
        <v>102.1493736811411</v>
      </c>
      <c r="F32" s="232">
        <v>125.01010106000319</v>
      </c>
      <c r="G32" s="232">
        <v>99.390710571142876</v>
      </c>
      <c r="H32" s="232">
        <v>91.323307834751432</v>
      </c>
      <c r="I32" s="232">
        <v>55.431736370716109</v>
      </c>
      <c r="J32" s="232">
        <v>26.472689322252709</v>
      </c>
      <c r="K32" s="232">
        <v>10.473431570524051</v>
      </c>
      <c r="L32" s="232">
        <v>14.96436917744375</v>
      </c>
      <c r="M32" s="232">
        <v>7.5496005602625003</v>
      </c>
      <c r="N32" s="232">
        <v>7.8369993629237591</v>
      </c>
      <c r="O32" s="232">
        <v>4.9288742118343754</v>
      </c>
      <c r="P32" s="232">
        <v>4.129839139646319</v>
      </c>
      <c r="Q32" s="232">
        <v>3.2979887990804548</v>
      </c>
      <c r="R32" s="232">
        <v>9.6632999728449711</v>
      </c>
      <c r="S32" s="232">
        <v>7.3290047766387563</v>
      </c>
      <c r="T32" s="232">
        <v>3.1917551801383901</v>
      </c>
      <c r="U32" s="232">
        <v>1.7467701142447269</v>
      </c>
      <c r="V32" s="232">
        <v>1.79629867977581</v>
      </c>
      <c r="W32" s="232">
        <v>1.842474640330362</v>
      </c>
      <c r="DA32" s="71" t="s">
        <v>3077</v>
      </c>
    </row>
    <row r="33" spans="1:105" ht="12" customHeight="1" x14ac:dyDescent="0.25">
      <c r="A33" s="59" t="s">
        <v>162</v>
      </c>
      <c r="B33" s="232">
        <v>9.7963787424059081</v>
      </c>
      <c r="C33" s="232">
        <v>8.1479779351551507</v>
      </c>
      <c r="D33" s="232">
        <v>3.502123748477874</v>
      </c>
      <c r="E33" s="232">
        <v>8.3196949118039409</v>
      </c>
      <c r="F33" s="232">
        <v>1.4721679406344721</v>
      </c>
      <c r="G33" s="232">
        <v>4.1008143408285012</v>
      </c>
      <c r="H33" s="232">
        <v>6.6303623110245669</v>
      </c>
      <c r="I33" s="232">
        <v>4.0452224443682736</v>
      </c>
      <c r="J33" s="232">
        <v>3.7892604778492021</v>
      </c>
      <c r="K33" s="232">
        <v>6.3473852998277156</v>
      </c>
      <c r="L33" s="232">
        <v>10.82120098615405</v>
      </c>
      <c r="M33" s="232">
        <v>9.7796407524338793</v>
      </c>
      <c r="N33" s="232">
        <v>8.6122637789763328</v>
      </c>
      <c r="O33" s="232">
        <v>9.105555489621441</v>
      </c>
      <c r="P33" s="232">
        <v>6.9384366424831656</v>
      </c>
      <c r="Q33" s="232">
        <v>5.5161655744188698</v>
      </c>
      <c r="R33" s="232">
        <v>3.0808106939935631</v>
      </c>
      <c r="S33" s="232">
        <v>3.2743743585885161</v>
      </c>
      <c r="T33" s="232">
        <v>1.202290205448771</v>
      </c>
      <c r="U33" s="232">
        <v>2.3560961277144661</v>
      </c>
      <c r="V33" s="232">
        <v>2.488648795969044</v>
      </c>
      <c r="W33" s="232">
        <v>1.143475481860236</v>
      </c>
      <c r="DA33" s="71" t="s">
        <v>3078</v>
      </c>
    </row>
    <row r="34" spans="1:105" ht="12" customHeight="1" x14ac:dyDescent="0.25">
      <c r="A34" s="60" t="s">
        <v>3079</v>
      </c>
      <c r="B34" s="264">
        <v>8.2009181790465071</v>
      </c>
      <c r="C34" s="264">
        <v>9.6250396441158976</v>
      </c>
      <c r="D34" s="264">
        <v>9.8395603255127018</v>
      </c>
      <c r="E34" s="264">
        <v>9.2805585889639435</v>
      </c>
      <c r="F34" s="264">
        <v>9.9772881725801668</v>
      </c>
      <c r="G34" s="264">
        <v>9.9486354840798903</v>
      </c>
      <c r="H34" s="264">
        <v>9.8356983869435251</v>
      </c>
      <c r="I34" s="264">
        <v>7.5715123432205402</v>
      </c>
      <c r="J34" s="264">
        <v>8.8061090724469437</v>
      </c>
      <c r="K34" s="264">
        <v>2.57914482784697</v>
      </c>
      <c r="L34" s="264">
        <v>8.039842372237052</v>
      </c>
      <c r="M34" s="264">
        <v>3.2873837610444649</v>
      </c>
      <c r="N34" s="264">
        <v>4.9928145991461408</v>
      </c>
      <c r="O34" s="264">
        <v>3.963577493587902</v>
      </c>
      <c r="P34" s="264">
        <v>3.994166590618943</v>
      </c>
      <c r="Q34" s="264">
        <v>3.9122881122644322</v>
      </c>
      <c r="R34" s="264">
        <v>4.0578879131610437</v>
      </c>
      <c r="S34" s="264">
        <v>5.1863704890391196</v>
      </c>
      <c r="T34" s="264">
        <v>4.9011424538020467</v>
      </c>
      <c r="U34" s="264">
        <v>4.9063885114272994</v>
      </c>
      <c r="V34" s="264">
        <v>4.904109574618027</v>
      </c>
      <c r="W34" s="264">
        <v>4.7273733220746816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209.31399967298589</v>
      </c>
      <c r="C35" s="263">
        <f t="shared" si="1"/>
        <v>218.00070326541413</v>
      </c>
      <c r="D35" s="263">
        <f t="shared" si="1"/>
        <v>270.33797956980993</v>
      </c>
      <c r="E35" s="263">
        <f t="shared" si="1"/>
        <v>270.46029105008665</v>
      </c>
      <c r="F35" s="263">
        <f t="shared" si="1"/>
        <v>277.40210307979538</v>
      </c>
      <c r="G35" s="263">
        <f t="shared" si="1"/>
        <v>258.48913729344986</v>
      </c>
      <c r="H35" s="263">
        <f t="shared" si="1"/>
        <v>284.91851526193528</v>
      </c>
      <c r="I35" s="263">
        <f t="shared" si="1"/>
        <v>25.839165840102851</v>
      </c>
      <c r="J35" s="263">
        <f t="shared" si="1"/>
        <v>21.618185640607042</v>
      </c>
      <c r="K35" s="263">
        <f t="shared" si="1"/>
        <v>17.96664810968689</v>
      </c>
      <c r="L35" s="263">
        <f t="shared" si="1"/>
        <v>28.116613934855437</v>
      </c>
      <c r="M35" s="263">
        <f t="shared" si="1"/>
        <v>18.102668616898974</v>
      </c>
      <c r="N35" s="263">
        <f t="shared" si="1"/>
        <v>18.270771614206797</v>
      </c>
      <c r="O35" s="263">
        <f t="shared" si="1"/>
        <v>16.584052773898271</v>
      </c>
      <c r="P35" s="263">
        <f t="shared" si="1"/>
        <v>20.285568045463872</v>
      </c>
      <c r="Q35" s="263">
        <f t="shared" si="1"/>
        <v>18.381116492945385</v>
      </c>
      <c r="R35" s="263">
        <f t="shared" si="1"/>
        <v>18.277641240008982</v>
      </c>
      <c r="S35" s="263">
        <f t="shared" si="1"/>
        <v>17.488387391449752</v>
      </c>
      <c r="T35" s="263">
        <f t="shared" si="1"/>
        <v>16.282246051395418</v>
      </c>
      <c r="U35" s="263">
        <f t="shared" si="1"/>
        <v>19.14213292152197</v>
      </c>
      <c r="V35" s="263">
        <f t="shared" si="1"/>
        <v>14.846677441512103</v>
      </c>
      <c r="W35" s="263">
        <f t="shared" si="1"/>
        <v>18.751843265528802</v>
      </c>
      <c r="DA35" s="70"/>
    </row>
    <row r="36" spans="1:105" ht="12" customHeight="1" x14ac:dyDescent="0.25">
      <c r="A36" s="60" t="s">
        <v>3082</v>
      </c>
      <c r="B36" s="264">
        <v>17.026760336500171</v>
      </c>
      <c r="C36" s="264">
        <v>21.577249065310731</v>
      </c>
      <c r="D36" s="264">
        <v>19.85865917042004</v>
      </c>
      <c r="E36" s="264">
        <v>15.384905561032991</v>
      </c>
      <c r="F36" s="264">
        <v>23.650380964917641</v>
      </c>
      <c r="G36" s="264">
        <v>18.45503964407521</v>
      </c>
      <c r="H36" s="264">
        <v>14.611007469360329</v>
      </c>
      <c r="I36" s="264">
        <v>9.6096340543436547</v>
      </c>
      <c r="J36" s="264">
        <v>7.1007613559215947</v>
      </c>
      <c r="K36" s="264">
        <v>5.9248936226662581</v>
      </c>
      <c r="L36" s="264">
        <v>9.3754555585876407</v>
      </c>
      <c r="M36" s="264">
        <v>5.7694791190743731</v>
      </c>
      <c r="N36" s="264">
        <v>5.9810057630958067</v>
      </c>
      <c r="O36" s="264">
        <v>5.4745483966793396</v>
      </c>
      <c r="P36" s="264">
        <v>6.8060464170191262</v>
      </c>
      <c r="Q36" s="264">
        <v>6.438473344422559</v>
      </c>
      <c r="R36" s="264">
        <v>6.3094413342874409</v>
      </c>
      <c r="S36" s="264">
        <v>6.0149291196849486</v>
      </c>
      <c r="T36" s="264">
        <v>5.5028446584160928</v>
      </c>
      <c r="U36" s="264">
        <v>6.8264811237356593</v>
      </c>
      <c r="V36" s="264">
        <v>5.0182610440387219</v>
      </c>
      <c r="W36" s="264">
        <v>6.4905217308191654</v>
      </c>
      <c r="DA36" s="72" t="s">
        <v>3083</v>
      </c>
    </row>
    <row r="37" spans="1:105" ht="12" customHeight="1" x14ac:dyDescent="0.25">
      <c r="A37" s="59" t="s">
        <v>30</v>
      </c>
      <c r="B37" s="232">
        <v>3.0743330492225791E-2</v>
      </c>
      <c r="C37" s="232">
        <v>3.1237582244470818E-2</v>
      </c>
      <c r="D37" s="232">
        <v>6.2690256110165238E-2</v>
      </c>
      <c r="E37" s="232">
        <v>6.3226314338427334E-2</v>
      </c>
      <c r="F37" s="232">
        <v>2.9893687983964051E-2</v>
      </c>
      <c r="G37" s="232">
        <v>5.8635361430608483E-2</v>
      </c>
      <c r="H37" s="232">
        <v>3.1177033521777898E-2</v>
      </c>
      <c r="I37" s="232">
        <v>1.7970604123674919E-2</v>
      </c>
      <c r="J37" s="232">
        <v>2.0035271112674509E-2</v>
      </c>
      <c r="K37" s="232">
        <v>2.079167295044268E-2</v>
      </c>
      <c r="L37" s="232">
        <v>2.0706127040038359E-2</v>
      </c>
      <c r="M37" s="232">
        <v>2.1706342501308672E-2</v>
      </c>
      <c r="N37" s="232">
        <v>2.0090901154055679E-2</v>
      </c>
      <c r="O37" s="232">
        <v>2.005337509627993E-2</v>
      </c>
      <c r="P37" s="232">
        <v>2.052636074588322E-2</v>
      </c>
      <c r="Q37" s="232">
        <v>3.9078269075980401E-2</v>
      </c>
      <c r="R37" s="232">
        <v>3.9440161475681669E-2</v>
      </c>
      <c r="S37" s="232">
        <v>1.9572352650746899E-2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3.1684415612426009</v>
      </c>
      <c r="C38" s="232">
        <v>3.419326927410546</v>
      </c>
      <c r="D38" s="232">
        <v>3.0390673211454811</v>
      </c>
      <c r="E38" s="232">
        <v>2.775933702069985</v>
      </c>
      <c r="F38" s="232">
        <v>2.475956229578951</v>
      </c>
      <c r="G38" s="232">
        <v>2.90268734488409</v>
      </c>
      <c r="H38" s="232">
        <v>1.9456353184290609</v>
      </c>
      <c r="I38" s="232">
        <v>1.458099596968355</v>
      </c>
      <c r="J38" s="232">
        <v>2.3763312890546029</v>
      </c>
      <c r="K38" s="232">
        <v>2.6216574517206652</v>
      </c>
      <c r="L38" s="232">
        <v>5.0173225188606239</v>
      </c>
      <c r="M38" s="232">
        <v>3.5033319232070812</v>
      </c>
      <c r="N38" s="232">
        <v>4.1601584452330247</v>
      </c>
      <c r="O38" s="232">
        <v>3.179302688919627</v>
      </c>
      <c r="P38" s="232">
        <v>5.1389897397317581</v>
      </c>
      <c r="Q38" s="232">
        <v>3.9609461954392762</v>
      </c>
      <c r="R38" s="232">
        <v>3.8538845339787522</v>
      </c>
      <c r="S38" s="232">
        <v>4.0187877609501124</v>
      </c>
      <c r="T38" s="232">
        <v>4.9567962937250822</v>
      </c>
      <c r="U38" s="232">
        <v>6.2160882789504068</v>
      </c>
      <c r="V38" s="232">
        <v>4.3741446473058057</v>
      </c>
      <c r="W38" s="232">
        <v>6.1229862530997519</v>
      </c>
      <c r="DA38" s="71" t="s">
        <v>3085</v>
      </c>
    </row>
    <row r="39" spans="1:105" ht="12" customHeight="1" x14ac:dyDescent="0.25">
      <c r="A39" s="59" t="s">
        <v>160</v>
      </c>
      <c r="B39" s="232">
        <v>0.7874568388180434</v>
      </c>
      <c r="C39" s="232">
        <v>0.76246558552472243</v>
      </c>
      <c r="D39" s="232">
        <v>2.9769291949933239</v>
      </c>
      <c r="E39" s="232">
        <v>0.35013505235274922</v>
      </c>
      <c r="F39" s="232">
        <v>6.8586639900315296</v>
      </c>
      <c r="G39" s="232">
        <v>4.0781927851579516</v>
      </c>
      <c r="H39" s="232">
        <v>1.905826086006186</v>
      </c>
      <c r="I39" s="232">
        <v>1.6378086533850029</v>
      </c>
      <c r="J39" s="232">
        <v>1.544100667452017</v>
      </c>
      <c r="K39" s="232">
        <v>1.587772964890436</v>
      </c>
      <c r="L39" s="232">
        <v>1.594056447728917</v>
      </c>
      <c r="M39" s="232">
        <v>0.86792636797639644</v>
      </c>
      <c r="N39" s="232">
        <v>0.59812300072398117</v>
      </c>
      <c r="O39" s="232">
        <v>1.0256394232927331</v>
      </c>
      <c r="P39" s="232">
        <v>0.65824607834302407</v>
      </c>
      <c r="Q39" s="232">
        <v>1.659324807603102</v>
      </c>
      <c r="R39" s="232">
        <v>1.1984806103137959</v>
      </c>
      <c r="S39" s="232">
        <v>1.2153762677423881</v>
      </c>
      <c r="T39" s="232">
        <v>0.32972990018694348</v>
      </c>
      <c r="U39" s="232">
        <v>0.30228723360673398</v>
      </c>
      <c r="V39" s="232">
        <v>0.33128948563278338</v>
      </c>
      <c r="W39" s="232">
        <v>0.23615174078505891</v>
      </c>
      <c r="DA39" s="71" t="s">
        <v>3086</v>
      </c>
    </row>
    <row r="40" spans="1:105" ht="12" customHeight="1" x14ac:dyDescent="0.25">
      <c r="A40" s="59" t="s">
        <v>70</v>
      </c>
      <c r="B40" s="232">
        <v>11.64235112264307</v>
      </c>
      <c r="C40" s="232">
        <v>16.18276216953349</v>
      </c>
      <c r="D40" s="232">
        <v>13.27216445464178</v>
      </c>
      <c r="E40" s="232">
        <v>10.989254730060249</v>
      </c>
      <c r="F40" s="232">
        <v>14.0724027059312</v>
      </c>
      <c r="G40" s="232">
        <v>10.82090607318243</v>
      </c>
      <c r="H40" s="232">
        <v>9.7669664963047396</v>
      </c>
      <c r="I40" s="232">
        <v>5.9091979454332222</v>
      </c>
      <c r="J40" s="232">
        <v>2.6108513590141649</v>
      </c>
      <c r="K40" s="232">
        <v>0.77430066462969516</v>
      </c>
      <c r="L40" s="232">
        <v>1.1742963219657241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0.80063955872639669</v>
      </c>
      <c r="S40" s="232">
        <v>0.31878930991994842</v>
      </c>
      <c r="T40" s="232">
        <v>8.1605025546048399E-2</v>
      </c>
      <c r="U40" s="232">
        <v>0</v>
      </c>
      <c r="V40" s="232">
        <v>0</v>
      </c>
      <c r="W40" s="232">
        <v>0</v>
      </c>
      <c r="DA40" s="71" t="s">
        <v>3087</v>
      </c>
    </row>
    <row r="41" spans="1:105" ht="12" customHeight="1" x14ac:dyDescent="0.25">
      <c r="A41" s="59" t="s">
        <v>162</v>
      </c>
      <c r="B41" s="232">
        <v>1.3977674833042339</v>
      </c>
      <c r="C41" s="232">
        <v>1.181456800597497</v>
      </c>
      <c r="D41" s="232">
        <v>0.50780794352929182</v>
      </c>
      <c r="E41" s="232">
        <v>1.206355762211571</v>
      </c>
      <c r="F41" s="232">
        <v>0.21346435139199851</v>
      </c>
      <c r="G41" s="232">
        <v>0.59461807942013278</v>
      </c>
      <c r="H41" s="232">
        <v>0.96140253509856222</v>
      </c>
      <c r="I41" s="232">
        <v>0.58655725443339968</v>
      </c>
      <c r="J41" s="232">
        <v>0.54944276928813418</v>
      </c>
      <c r="K41" s="232">
        <v>0.92037086847501903</v>
      </c>
      <c r="L41" s="232">
        <v>1.5690741429923369</v>
      </c>
      <c r="M41" s="232">
        <v>1.376514485389587</v>
      </c>
      <c r="N41" s="232">
        <v>1.2026334159847449</v>
      </c>
      <c r="O41" s="232">
        <v>1.249552909370699</v>
      </c>
      <c r="P41" s="232">
        <v>0.98828423819846101</v>
      </c>
      <c r="Q41" s="232">
        <v>0.779124072304201</v>
      </c>
      <c r="R41" s="232">
        <v>0.4169964697928138</v>
      </c>
      <c r="S41" s="232">
        <v>0.4424034284217524</v>
      </c>
      <c r="T41" s="232">
        <v>0.13471343895801899</v>
      </c>
      <c r="U41" s="232">
        <v>0.30810561117851892</v>
      </c>
      <c r="V41" s="232">
        <v>0.31282691110013228</v>
      </c>
      <c r="W41" s="232">
        <v>0.13138373693435479</v>
      </c>
      <c r="DA41" s="71" t="s">
        <v>3088</v>
      </c>
    </row>
    <row r="42" spans="1:105" ht="12" customHeight="1" x14ac:dyDescent="0.25">
      <c r="A42" s="60" t="s">
        <v>3089</v>
      </c>
      <c r="B42" s="264">
        <v>191.43785852508449</v>
      </c>
      <c r="C42" s="264">
        <v>195.42657509410569</v>
      </c>
      <c r="D42" s="264">
        <v>249.46022307996179</v>
      </c>
      <c r="E42" s="264">
        <v>254.11418477805381</v>
      </c>
      <c r="F42" s="264">
        <v>252.7183601255748</v>
      </c>
      <c r="G42" s="264">
        <v>239.00370325995209</v>
      </c>
      <c r="H42" s="264">
        <v>269.28881045964152</v>
      </c>
      <c r="I42" s="264">
        <v>15.445339435925639</v>
      </c>
      <c r="J42" s="264">
        <v>13.605362987896299</v>
      </c>
      <c r="K42" s="264">
        <v>11.77462877270791</v>
      </c>
      <c r="L42" s="264">
        <v>17.908460416286101</v>
      </c>
      <c r="M42" s="264">
        <v>11.99271046543071</v>
      </c>
      <c r="N42" s="264">
        <v>11.772652910485141</v>
      </c>
      <c r="O42" s="264">
        <v>10.698990993954469</v>
      </c>
      <c r="P42" s="264">
        <v>13.065840088702069</v>
      </c>
      <c r="Q42" s="264">
        <v>11.53744187975258</v>
      </c>
      <c r="R42" s="264">
        <v>11.547918657572721</v>
      </c>
      <c r="S42" s="264">
        <v>10.93629847111432</v>
      </c>
      <c r="T42" s="264">
        <v>10.27178306740697</v>
      </c>
      <c r="U42" s="264">
        <v>11.80749013053134</v>
      </c>
      <c r="V42" s="264">
        <v>9.3204907629593716</v>
      </c>
      <c r="W42" s="264">
        <v>11.7717007263519</v>
      </c>
      <c r="DA42" s="72" t="s">
        <v>3090</v>
      </c>
    </row>
    <row r="43" spans="1:105" ht="12" customHeight="1" x14ac:dyDescent="0.25">
      <c r="A43" s="64" t="s">
        <v>30</v>
      </c>
      <c r="B43" s="231">
        <v>5.3830259410962808E-4</v>
      </c>
      <c r="C43" s="231">
        <v>8.2461849335370419E-4</v>
      </c>
      <c r="D43" s="231">
        <v>8.8403013474504862E-4</v>
      </c>
      <c r="E43" s="231">
        <v>5.2324542600792911E-4</v>
      </c>
      <c r="F43" s="231">
        <v>5.7842932094299135E-4</v>
      </c>
      <c r="G43" s="231">
        <v>7.8318692635267106E-4</v>
      </c>
      <c r="H43" s="231">
        <v>2.093166319662957E-4</v>
      </c>
      <c r="I43" s="231">
        <v>1.585490232116463E-2</v>
      </c>
      <c r="J43" s="231">
        <v>1.1461178775886101E-2</v>
      </c>
      <c r="K43" s="231">
        <v>1.1110521065479851E-2</v>
      </c>
      <c r="L43" s="231">
        <v>1.1996337720314471E-2</v>
      </c>
      <c r="M43" s="231">
        <v>1.0461286801360461E-2</v>
      </c>
      <c r="N43" s="231">
        <v>1.086350550148699E-2</v>
      </c>
      <c r="O43" s="231">
        <v>1.1068161982509621E-2</v>
      </c>
      <c r="P43" s="231">
        <v>1.1777841473323411E-2</v>
      </c>
      <c r="Q43" s="231">
        <v>2.6421929786314611E-2</v>
      </c>
      <c r="R43" s="231">
        <v>2.525285323153845E-2</v>
      </c>
      <c r="S43" s="231">
        <v>1.270018548645349E-2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5.5478059286157969E-2</v>
      </c>
      <c r="C45" s="231">
        <v>9.0264355195547347E-2</v>
      </c>
      <c r="D45" s="231">
        <v>4.2855576928738627E-2</v>
      </c>
      <c r="E45" s="231">
        <v>2.2972944535952319E-2</v>
      </c>
      <c r="F45" s="231">
        <v>4.790863145852671E-2</v>
      </c>
      <c r="G45" s="231">
        <v>3.8770917827341052E-2</v>
      </c>
      <c r="H45" s="231">
        <v>1.306262289527212E-2</v>
      </c>
      <c r="I45" s="231">
        <v>1.286435699399026</v>
      </c>
      <c r="J45" s="231">
        <v>1.3593805435134441</v>
      </c>
      <c r="K45" s="231">
        <v>1.400944522994457</v>
      </c>
      <c r="L45" s="231">
        <v>2.9068446876427272</v>
      </c>
      <c r="M45" s="231">
        <v>1.6884171069732921</v>
      </c>
      <c r="N45" s="231">
        <v>2.2494712312953351</v>
      </c>
      <c r="O45" s="231">
        <v>1.7547688099106411</v>
      </c>
      <c r="P45" s="231">
        <v>2.9487061655454601</v>
      </c>
      <c r="Q45" s="231">
        <v>2.6781084407751741</v>
      </c>
      <c r="R45" s="231">
        <v>2.467575609898776</v>
      </c>
      <c r="S45" s="231">
        <v>2.6077268739998831</v>
      </c>
      <c r="T45" s="231">
        <v>2.9999963087911028</v>
      </c>
      <c r="U45" s="231">
        <v>4.5349657213988861</v>
      </c>
      <c r="V45" s="231">
        <v>2.6865369743362968</v>
      </c>
      <c r="W45" s="231">
        <v>3.966628200794144</v>
      </c>
      <c r="DA45" s="73" t="s">
        <v>3093</v>
      </c>
    </row>
    <row r="46" spans="1:105" ht="12" customHeight="1" x14ac:dyDescent="0.25">
      <c r="A46" s="64" t="s">
        <v>160</v>
      </c>
      <c r="B46" s="231">
        <v>1.3788033121275229E-2</v>
      </c>
      <c r="C46" s="231">
        <v>2.0127781255565549E-2</v>
      </c>
      <c r="D46" s="231">
        <v>4.1979332685318012E-2</v>
      </c>
      <c r="E46" s="231">
        <v>2.897631572322644E-3</v>
      </c>
      <c r="F46" s="231">
        <v>0.13271204129976369</v>
      </c>
      <c r="G46" s="231">
        <v>5.447203180049278E-2</v>
      </c>
      <c r="H46" s="231">
        <v>1.2795351333142919E-2</v>
      </c>
      <c r="I46" s="231">
        <v>1.444987382809654</v>
      </c>
      <c r="J46" s="231">
        <v>0.88330293601253973</v>
      </c>
      <c r="K46" s="231">
        <v>0.84846395072018455</v>
      </c>
      <c r="L46" s="231">
        <v>0.92353531180524795</v>
      </c>
      <c r="M46" s="231">
        <v>0.4182937156417203</v>
      </c>
      <c r="N46" s="231">
        <v>0.32341568250756147</v>
      </c>
      <c r="O46" s="231">
        <v>0.5660864177799978</v>
      </c>
      <c r="P46" s="231">
        <v>0.37769568883348442</v>
      </c>
      <c r="Q46" s="231">
        <v>1.121916722409978</v>
      </c>
      <c r="R46" s="231">
        <v>0.7673664057323899</v>
      </c>
      <c r="S46" s="231">
        <v>0.7886381525816657</v>
      </c>
      <c r="T46" s="231">
        <v>0.1995620608236664</v>
      </c>
      <c r="U46" s="231">
        <v>0.2205345517799672</v>
      </c>
      <c r="V46" s="231">
        <v>0.20347325571629701</v>
      </c>
      <c r="W46" s="231">
        <v>0.15298518009744461</v>
      </c>
      <c r="DA46" s="73" t="s">
        <v>3094</v>
      </c>
    </row>
    <row r="47" spans="1:105" ht="12" customHeight="1" x14ac:dyDescent="0.25">
      <c r="A47" s="64" t="s">
        <v>70</v>
      </c>
      <c r="B47" s="231">
        <v>0.2038525986128501</v>
      </c>
      <c r="C47" s="231">
        <v>0.4271971132114134</v>
      </c>
      <c r="D47" s="231">
        <v>0.18715816554612719</v>
      </c>
      <c r="E47" s="231">
        <v>9.0944369174549233E-2</v>
      </c>
      <c r="F47" s="231">
        <v>0.27229461769971652</v>
      </c>
      <c r="G47" s="231">
        <v>0.14453380965061691</v>
      </c>
      <c r="H47" s="231">
        <v>6.5573542463753201E-2</v>
      </c>
      <c r="I47" s="231">
        <v>5.2135006467501688</v>
      </c>
      <c r="J47" s="231">
        <v>1.493537772193992</v>
      </c>
      <c r="K47" s="231">
        <v>0.41376583144071211</v>
      </c>
      <c r="L47" s="231">
        <v>0.68034235638485985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0.51263566150325868</v>
      </c>
      <c r="S47" s="231">
        <v>0.20685726643737701</v>
      </c>
      <c r="T47" s="231">
        <v>4.9389718864756488E-2</v>
      </c>
      <c r="U47" s="231">
        <v>0</v>
      </c>
      <c r="V47" s="231">
        <v>0</v>
      </c>
      <c r="W47" s="231">
        <v>0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2.4474311994760061E-2</v>
      </c>
      <c r="C49" s="231">
        <v>3.1188429349190201E-2</v>
      </c>
      <c r="D49" s="231">
        <v>7.1608819710981169E-3</v>
      </c>
      <c r="E49" s="231">
        <v>9.9835035668349031E-3</v>
      </c>
      <c r="F49" s="231">
        <v>4.1304385021829803E-3</v>
      </c>
      <c r="G49" s="231">
        <v>7.9422569352779956E-3</v>
      </c>
      <c r="H49" s="231">
        <v>6.4546724905729137E-3</v>
      </c>
      <c r="I49" s="231">
        <v>0.5175011318935161</v>
      </c>
      <c r="J49" s="231">
        <v>0.31430878926043271</v>
      </c>
      <c r="K49" s="231">
        <v>0.49182189170727408</v>
      </c>
      <c r="L49" s="231">
        <v>0.90906152034862675</v>
      </c>
      <c r="M49" s="231">
        <v>0.66340576801547213</v>
      </c>
      <c r="N49" s="231">
        <v>0.65028515299748058</v>
      </c>
      <c r="O49" s="231">
        <v>0.68967213450251963</v>
      </c>
      <c r="P49" s="231">
        <v>0.56706862128105995</v>
      </c>
      <c r="Q49" s="231">
        <v>0.52678795709256099</v>
      </c>
      <c r="R49" s="231">
        <v>0.26699562719185299</v>
      </c>
      <c r="S49" s="231">
        <v>0.28706848384855732</v>
      </c>
      <c r="T49" s="231">
        <v>8.1532464856427914E-2</v>
      </c>
      <c r="U49" s="231">
        <v>0.22477936647018859</v>
      </c>
      <c r="V49" s="231">
        <v>0.1921338069502492</v>
      </c>
      <c r="W49" s="231">
        <v>8.5113768757148378E-2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1.335993610108875</v>
      </c>
      <c r="C51" s="231">
        <v>1.4280118543563971</v>
      </c>
      <c r="D51" s="231">
        <v>1.17772752983009</v>
      </c>
      <c r="E51" s="231">
        <v>1.3617772678922291</v>
      </c>
      <c r="F51" s="231">
        <v>1.5715576654690291</v>
      </c>
      <c r="G51" s="231">
        <v>1.4574523926886409</v>
      </c>
      <c r="H51" s="231">
        <v>1.700356708281002</v>
      </c>
      <c r="I51" s="231">
        <v>1.107809563679871</v>
      </c>
      <c r="J51" s="231">
        <v>1.8254988705344239</v>
      </c>
      <c r="K51" s="231">
        <v>1.177727529824752</v>
      </c>
      <c r="L51" s="231">
        <v>2.5174177691827579</v>
      </c>
      <c r="M51" s="231">
        <v>0.6698451196771229</v>
      </c>
      <c r="N51" s="231">
        <v>0.81337768121986065</v>
      </c>
      <c r="O51" s="231">
        <v>0.90171254578306193</v>
      </c>
      <c r="P51" s="231">
        <v>0.55573984689737044</v>
      </c>
      <c r="Q51" s="231">
        <v>0.38276674702035829</v>
      </c>
      <c r="R51" s="231">
        <v>0.36804647785280209</v>
      </c>
      <c r="S51" s="231">
        <v>0.39012025681888812</v>
      </c>
      <c r="T51" s="231">
        <v>0.34227606963688229</v>
      </c>
      <c r="U51" s="231">
        <v>0.36067971848749181</v>
      </c>
      <c r="V51" s="231">
        <v>0.41957404471823501</v>
      </c>
      <c r="W51" s="231">
        <v>0.27971161329020172</v>
      </c>
      <c r="DA51" s="73" t="s">
        <v>3099</v>
      </c>
    </row>
    <row r="52" spans="1:105" ht="12" customHeight="1" x14ac:dyDescent="0.25">
      <c r="A52" s="64" t="s">
        <v>79</v>
      </c>
      <c r="B52" s="231">
        <v>189.8037336093665</v>
      </c>
      <c r="C52" s="231">
        <v>193.42896094224429</v>
      </c>
      <c r="D52" s="231">
        <v>248.00245756286569</v>
      </c>
      <c r="E52" s="231">
        <v>252.62508581588591</v>
      </c>
      <c r="F52" s="231">
        <v>250.68917830182471</v>
      </c>
      <c r="G52" s="231">
        <v>237.29974866412331</v>
      </c>
      <c r="H52" s="231">
        <v>267.49035824554568</v>
      </c>
      <c r="I52" s="231">
        <v>5.8592501090722449</v>
      </c>
      <c r="J52" s="231">
        <v>7.7178728976055826</v>
      </c>
      <c r="K52" s="231">
        <v>7.4307945249550542</v>
      </c>
      <c r="L52" s="231">
        <v>9.9592624332015607</v>
      </c>
      <c r="M52" s="231">
        <v>8.542287468321744</v>
      </c>
      <c r="N52" s="231">
        <v>7.7252396569634136</v>
      </c>
      <c r="O52" s="231">
        <v>6.7756829239957419</v>
      </c>
      <c r="P52" s="231">
        <v>8.6048519246713706</v>
      </c>
      <c r="Q52" s="231">
        <v>6.801440082668198</v>
      </c>
      <c r="R52" s="231">
        <v>7.1400460221620996</v>
      </c>
      <c r="S52" s="231">
        <v>6.6431872519414981</v>
      </c>
      <c r="T52" s="231">
        <v>6.599026444434136</v>
      </c>
      <c r="U52" s="231">
        <v>6.4665307723948029</v>
      </c>
      <c r="V52" s="231">
        <v>5.8187726812382934</v>
      </c>
      <c r="W52" s="231">
        <v>7.2872619634129574</v>
      </c>
      <c r="DA52" s="73" t="s">
        <v>3100</v>
      </c>
    </row>
    <row r="53" spans="1:105" ht="12" customHeight="1" x14ac:dyDescent="0.25">
      <c r="A53" s="60" t="s">
        <v>3101</v>
      </c>
      <c r="B53" s="264">
        <v>0.84938081140124533</v>
      </c>
      <c r="C53" s="264">
        <v>0.99687910599771778</v>
      </c>
      <c r="D53" s="264">
        <v>1.019097319428101</v>
      </c>
      <c r="E53" s="264">
        <v>0.96120071099983673</v>
      </c>
      <c r="F53" s="264">
        <v>1.033361989302946</v>
      </c>
      <c r="G53" s="264">
        <v>1.03039438942256</v>
      </c>
      <c r="H53" s="264">
        <v>1.018697332933437</v>
      </c>
      <c r="I53" s="264">
        <v>0.78419234983355601</v>
      </c>
      <c r="J53" s="264">
        <v>0.91206129678914805</v>
      </c>
      <c r="K53" s="264">
        <v>0.26712571431272197</v>
      </c>
      <c r="L53" s="264">
        <v>0.83269795998169449</v>
      </c>
      <c r="M53" s="264">
        <v>0.34047903239389099</v>
      </c>
      <c r="N53" s="264">
        <v>0.51711294062585034</v>
      </c>
      <c r="O53" s="264">
        <v>0.4105133832644613</v>
      </c>
      <c r="P53" s="264">
        <v>0.4136815397426763</v>
      </c>
      <c r="Q53" s="264">
        <v>0.40520126877024482</v>
      </c>
      <c r="R53" s="264">
        <v>0.42028124814882251</v>
      </c>
      <c r="S53" s="264">
        <v>0.53715980065048041</v>
      </c>
      <c r="T53" s="264">
        <v>0.50761832557235487</v>
      </c>
      <c r="U53" s="264">
        <v>0.50816166725497003</v>
      </c>
      <c r="V53" s="264">
        <v>0.50792563451401007</v>
      </c>
      <c r="W53" s="264">
        <v>0.48962080835773503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25.191540062022185</v>
      </c>
      <c r="C54" s="263">
        <f t="shared" si="2"/>
        <v>27.435577697250242</v>
      </c>
      <c r="D54" s="263">
        <f t="shared" si="2"/>
        <v>30.425083487288926</v>
      </c>
      <c r="E54" s="263">
        <f t="shared" si="2"/>
        <v>30.104311722244248</v>
      </c>
      <c r="F54" s="263">
        <f t="shared" si="2"/>
        <v>30.419800716346938</v>
      </c>
      <c r="G54" s="263">
        <f t="shared" si="2"/>
        <v>29.608024266441266</v>
      </c>
      <c r="H54" s="263">
        <f t="shared" si="2"/>
        <v>31.297572912430979</v>
      </c>
      <c r="I54" s="263">
        <f t="shared" si="2"/>
        <v>9.345576012843658</v>
      </c>
      <c r="J54" s="263">
        <f t="shared" si="2"/>
        <v>9.2453036531779809</v>
      </c>
      <c r="K54" s="263">
        <f t="shared" si="2"/>
        <v>4.6969024586208299</v>
      </c>
      <c r="L54" s="263">
        <f t="shared" si="2"/>
        <v>10.043988078572394</v>
      </c>
      <c r="M54" s="263">
        <f t="shared" si="2"/>
        <v>5.1836405621933714</v>
      </c>
      <c r="N54" s="263">
        <f t="shared" si="2"/>
        <v>6.3634797724074517</v>
      </c>
      <c r="O54" s="263">
        <f t="shared" si="2"/>
        <v>5.4350929506455525</v>
      </c>
      <c r="P54" s="263">
        <f t="shared" si="2"/>
        <v>6.0205027290770463</v>
      </c>
      <c r="Q54" s="263">
        <f t="shared" si="2"/>
        <v>5.716403088017258</v>
      </c>
      <c r="R54" s="263">
        <f t="shared" si="2"/>
        <v>5.621878525026859</v>
      </c>
      <c r="S54" s="263">
        <f t="shared" si="2"/>
        <v>6.2655799595236976</v>
      </c>
      <c r="T54" s="263">
        <f t="shared" si="2"/>
        <v>5.5547743446591511</v>
      </c>
      <c r="U54" s="263">
        <f t="shared" si="2"/>
        <v>6.2614112295942022</v>
      </c>
      <c r="V54" s="263">
        <f t="shared" si="2"/>
        <v>5.5848846603672477</v>
      </c>
      <c r="W54" s="263">
        <f t="shared" si="2"/>
        <v>5.7585584818515674</v>
      </c>
      <c r="DA54" s="70"/>
    </row>
    <row r="55" spans="1:105" ht="12" customHeight="1" x14ac:dyDescent="0.25">
      <c r="A55" s="60" t="s">
        <v>3104</v>
      </c>
      <c r="B55" s="264">
        <v>5.3409389813670867</v>
      </c>
      <c r="C55" s="264">
        <v>6.3388615432381146</v>
      </c>
      <c r="D55" s="264">
        <v>5.120636874533516</v>
      </c>
      <c r="E55" s="264">
        <v>4.8210606583603743</v>
      </c>
      <c r="F55" s="264">
        <v>4.7787371642227328</v>
      </c>
      <c r="G55" s="264">
        <v>5.0178179999917134</v>
      </c>
      <c r="H55" s="264">
        <v>4.503885783235984</v>
      </c>
      <c r="I55" s="264">
        <v>3.1538967206127171</v>
      </c>
      <c r="J55" s="264">
        <v>2.3719302207638528</v>
      </c>
      <c r="K55" s="264">
        <v>2.0977479068063509</v>
      </c>
      <c r="L55" s="264">
        <v>3.3558906612889672</v>
      </c>
      <c r="M55" s="264">
        <v>2.0976056046753841</v>
      </c>
      <c r="N55" s="264">
        <v>2.1611075267267852</v>
      </c>
      <c r="O55" s="264">
        <v>1.9972052828900819</v>
      </c>
      <c r="P55" s="264">
        <v>2.3842250098219839</v>
      </c>
      <c r="Q55" s="264">
        <v>2.2495052791834569</v>
      </c>
      <c r="R55" s="264">
        <v>2.057472626925807</v>
      </c>
      <c r="S55" s="264">
        <v>1.997554519280355</v>
      </c>
      <c r="T55" s="264">
        <v>1.526216702844716</v>
      </c>
      <c r="U55" s="264">
        <v>2.1138296172543241</v>
      </c>
      <c r="V55" s="264">
        <v>1.625926583481075</v>
      </c>
      <c r="W55" s="264">
        <v>1.7325867221889619</v>
      </c>
      <c r="DA55" s="72" t="s">
        <v>3105</v>
      </c>
    </row>
    <row r="56" spans="1:105" ht="12" customHeight="1" x14ac:dyDescent="0.25">
      <c r="A56" s="60" t="s">
        <v>3106</v>
      </c>
      <c r="B56" s="264">
        <v>14.402848290288491</v>
      </c>
      <c r="C56" s="264">
        <v>14.702939818992281</v>
      </c>
      <c r="D56" s="264">
        <v>18.768167253664831</v>
      </c>
      <c r="E56" s="264">
        <v>19.118308572643539</v>
      </c>
      <c r="F56" s="264">
        <v>19.013293551767379</v>
      </c>
      <c r="G56" s="264">
        <v>17.98146983773934</v>
      </c>
      <c r="H56" s="264">
        <v>20.259973200725369</v>
      </c>
      <c r="I56" s="264">
        <v>1.162031807091584</v>
      </c>
      <c r="J56" s="264">
        <v>1.023600977145803</v>
      </c>
      <c r="K56" s="264">
        <v>0.88586548760184936</v>
      </c>
      <c r="L56" s="264">
        <v>1.3473449842973859</v>
      </c>
      <c r="M56" s="264">
        <v>0.90227288768130742</v>
      </c>
      <c r="N56" s="264">
        <v>0.88571683339073126</v>
      </c>
      <c r="O56" s="264">
        <v>0.80493976130065004</v>
      </c>
      <c r="P56" s="264">
        <v>0.98300991262962278</v>
      </c>
      <c r="Q56" s="264">
        <v>0.86802070568671419</v>
      </c>
      <c r="R56" s="264">
        <v>0.86880892721550207</v>
      </c>
      <c r="S56" s="264">
        <v>0.82279361538164175</v>
      </c>
      <c r="T56" s="264">
        <v>0.7727987260745055</v>
      </c>
      <c r="U56" s="264">
        <v>0.8883378154631727</v>
      </c>
      <c r="V56" s="264">
        <v>0.70122814517562659</v>
      </c>
      <c r="W56" s="264">
        <v>0.88564519571299516</v>
      </c>
      <c r="DA56" s="72" t="s">
        <v>3107</v>
      </c>
    </row>
    <row r="57" spans="1:105" ht="12" customHeight="1" x14ac:dyDescent="0.25">
      <c r="A57" s="64" t="s">
        <v>30</v>
      </c>
      <c r="B57" s="231">
        <v>4.0499254729251018E-5</v>
      </c>
      <c r="C57" s="231">
        <v>6.2040262822849227E-5</v>
      </c>
      <c r="D57" s="231">
        <v>6.6510104181445655E-5</v>
      </c>
      <c r="E57" s="231">
        <v>3.9366427035079297E-5</v>
      </c>
      <c r="F57" s="231">
        <v>4.3518193425178027E-5</v>
      </c>
      <c r="G57" s="231">
        <v>5.8923154333743259E-5</v>
      </c>
      <c r="H57" s="231">
        <v>1.5747959771758918E-5</v>
      </c>
      <c r="I57" s="231">
        <v>1.1928453156989059E-3</v>
      </c>
      <c r="J57" s="231">
        <v>8.6228304269989466E-4</v>
      </c>
      <c r="K57" s="231">
        <v>8.3590127138406399E-4</v>
      </c>
      <c r="L57" s="231">
        <v>9.0254578460046168E-4</v>
      </c>
      <c r="M57" s="231">
        <v>7.8705606029044197E-4</v>
      </c>
      <c r="N57" s="231">
        <v>8.1731702832503982E-4</v>
      </c>
      <c r="O57" s="231">
        <v>8.3271438112925047E-4</v>
      </c>
      <c r="P57" s="231">
        <v>8.8610719548514654E-4</v>
      </c>
      <c r="Q57" s="231">
        <v>1.987856786431192E-3</v>
      </c>
      <c r="R57" s="231">
        <v>1.899901183564021E-3</v>
      </c>
      <c r="S57" s="231">
        <v>9.55499848510607E-4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4.1738978773285E-3</v>
      </c>
      <c r="C59" s="231">
        <v>6.7910486667496443E-3</v>
      </c>
      <c r="D59" s="231">
        <v>3.2242440322561971E-3</v>
      </c>
      <c r="E59" s="231">
        <v>1.7283720027048771E-3</v>
      </c>
      <c r="F59" s="231">
        <v>3.604411144215175E-3</v>
      </c>
      <c r="G59" s="231">
        <v>2.916934256602461E-3</v>
      </c>
      <c r="H59" s="231">
        <v>9.8276786672893673E-4</v>
      </c>
      <c r="I59" s="231">
        <v>9.6785130989268428E-2</v>
      </c>
      <c r="J59" s="231">
        <v>0.10227314433956949</v>
      </c>
      <c r="K59" s="231">
        <v>0.1054002148961347</v>
      </c>
      <c r="L59" s="231">
        <v>0.2186967790076032</v>
      </c>
      <c r="M59" s="231">
        <v>0.12702824629266141</v>
      </c>
      <c r="N59" s="231">
        <v>0.16923921489369281</v>
      </c>
      <c r="O59" s="231">
        <v>0.1320202239431203</v>
      </c>
      <c r="P59" s="231">
        <v>0.2218462318905676</v>
      </c>
      <c r="Q59" s="231">
        <v>0.20148778237806941</v>
      </c>
      <c r="R59" s="231">
        <v>0.18564832174787019</v>
      </c>
      <c r="S59" s="231">
        <v>0.196192617479615</v>
      </c>
      <c r="T59" s="231">
        <v>0.22570505144509859</v>
      </c>
      <c r="U59" s="231">
        <v>0.34118864361621709</v>
      </c>
      <c r="V59" s="231">
        <v>0.20212190402530131</v>
      </c>
      <c r="W59" s="231">
        <v>0.29842970789673812</v>
      </c>
      <c r="DA59" s="73" t="s">
        <v>3110</v>
      </c>
    </row>
    <row r="60" spans="1:105" ht="12" customHeight="1" x14ac:dyDescent="0.25">
      <c r="A60" s="64" t="s">
        <v>160</v>
      </c>
      <c r="B60" s="231">
        <v>1.0373441846727441E-3</v>
      </c>
      <c r="C60" s="231">
        <v>1.514315831139728E-3</v>
      </c>
      <c r="D60" s="231">
        <v>3.158319700462796E-3</v>
      </c>
      <c r="E60" s="231">
        <v>2.1800362926565351E-4</v>
      </c>
      <c r="F60" s="231">
        <v>9.984604988069995E-3</v>
      </c>
      <c r="G60" s="231">
        <v>4.0982092890652867E-3</v>
      </c>
      <c r="H60" s="231">
        <v>9.6265966142768068E-4</v>
      </c>
      <c r="I60" s="231">
        <v>0.10871378428661969</v>
      </c>
      <c r="J60" s="231">
        <v>6.6455393305018665E-2</v>
      </c>
      <c r="K60" s="231">
        <v>6.3834278424089119E-2</v>
      </c>
      <c r="L60" s="231">
        <v>6.9482280511993552E-2</v>
      </c>
      <c r="M60" s="231">
        <v>3.1470373590599628E-2</v>
      </c>
      <c r="N60" s="231">
        <v>2.4332214357935651E-2</v>
      </c>
      <c r="O60" s="231">
        <v>4.2589573751473202E-2</v>
      </c>
      <c r="P60" s="231">
        <v>2.8415976589353058E-2</v>
      </c>
      <c r="Q60" s="231">
        <v>8.4407527704825902E-2</v>
      </c>
      <c r="R60" s="231">
        <v>5.7732895729082613E-2</v>
      </c>
      <c r="S60" s="231">
        <v>5.9333277937178602E-2</v>
      </c>
      <c r="T60" s="231">
        <v>1.5014073541592451E-2</v>
      </c>
      <c r="U60" s="231">
        <v>1.6591941199746749E-2</v>
      </c>
      <c r="V60" s="231">
        <v>1.5308332718467481E-2</v>
      </c>
      <c r="W60" s="231">
        <v>1.150985680983909E-2</v>
      </c>
      <c r="DA60" s="73" t="s">
        <v>3111</v>
      </c>
    </row>
    <row r="61" spans="1:105" ht="12" customHeight="1" x14ac:dyDescent="0.25">
      <c r="A61" s="64" t="s">
        <v>70</v>
      </c>
      <c r="B61" s="231">
        <v>1.533687262291035E-2</v>
      </c>
      <c r="C61" s="231">
        <v>3.2140221683617312E-2</v>
      </c>
      <c r="D61" s="231">
        <v>1.4080865119457839E-2</v>
      </c>
      <c r="E61" s="231">
        <v>6.8422095930695337E-3</v>
      </c>
      <c r="F61" s="231">
        <v>2.0486115438223179E-2</v>
      </c>
      <c r="G61" s="231">
        <v>1.087401702700566E-2</v>
      </c>
      <c r="H61" s="231">
        <v>4.9334326618497683E-3</v>
      </c>
      <c r="I61" s="231">
        <v>0.39223829317242648</v>
      </c>
      <c r="J61" s="231">
        <v>0.11236647815879559</v>
      </c>
      <c r="K61" s="231">
        <v>3.1129717725946991E-2</v>
      </c>
      <c r="L61" s="231">
        <v>5.1185631828327999E-2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3.8568200238489683E-2</v>
      </c>
      <c r="S61" s="231">
        <v>1.5562929136354381E-2</v>
      </c>
      <c r="T61" s="231">
        <v>3.7158409177246248E-3</v>
      </c>
      <c r="U61" s="231">
        <v>0</v>
      </c>
      <c r="V61" s="231">
        <v>0</v>
      </c>
      <c r="W61" s="231">
        <v>0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1.8413275481951139E-3</v>
      </c>
      <c r="C63" s="231">
        <v>2.34646490401431E-3</v>
      </c>
      <c r="D63" s="231">
        <v>5.3874974077227212E-4</v>
      </c>
      <c r="E63" s="231">
        <v>7.5110998621955374E-4</v>
      </c>
      <c r="F63" s="231">
        <v>3.107539938946442E-4</v>
      </c>
      <c r="G63" s="231">
        <v>5.9753657193314057E-4</v>
      </c>
      <c r="H63" s="231">
        <v>4.8561799302115948E-4</v>
      </c>
      <c r="I63" s="231">
        <v>3.893425443712973E-2</v>
      </c>
      <c r="J63" s="231">
        <v>2.364705624529901E-2</v>
      </c>
      <c r="K63" s="231">
        <v>3.7002273984246339E-2</v>
      </c>
      <c r="L63" s="231">
        <v>6.839334322372112E-2</v>
      </c>
      <c r="M63" s="231">
        <v>4.9911405744110751E-2</v>
      </c>
      <c r="N63" s="231">
        <v>4.8924274833666258E-2</v>
      </c>
      <c r="O63" s="231">
        <v>5.1887558708653532E-2</v>
      </c>
      <c r="P63" s="231">
        <v>4.2663469939640881E-2</v>
      </c>
      <c r="Q63" s="231">
        <v>3.9632949749910523E-2</v>
      </c>
      <c r="R63" s="231">
        <v>2.008744530597013E-2</v>
      </c>
      <c r="S63" s="231">
        <v>2.159762887888832E-2</v>
      </c>
      <c r="T63" s="231">
        <v>6.1341039390415963E-3</v>
      </c>
      <c r="U63" s="231">
        <v>1.6911300298697571E-2</v>
      </c>
      <c r="V63" s="231">
        <v>1.4455208046413729E-2</v>
      </c>
      <c r="W63" s="231">
        <v>6.4035437309453323E-3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0.1005136258389123</v>
      </c>
      <c r="C65" s="231">
        <v>0.1074366285409202</v>
      </c>
      <c r="D65" s="231">
        <v>8.8606459924520889E-2</v>
      </c>
      <c r="E65" s="231">
        <v>0.10245346216117079</v>
      </c>
      <c r="F65" s="231">
        <v>0.1182363133895194</v>
      </c>
      <c r="G65" s="231">
        <v>0.1096515906724996</v>
      </c>
      <c r="H65" s="231">
        <v>0.1279265235070346</v>
      </c>
      <c r="I65" s="231">
        <v>8.3346174069958895E-2</v>
      </c>
      <c r="J65" s="231">
        <v>0.13734160781450211</v>
      </c>
      <c r="K65" s="231">
        <v>8.860645992411928E-2</v>
      </c>
      <c r="L65" s="231">
        <v>0.1893982020701761</v>
      </c>
      <c r="M65" s="231">
        <v>5.039587107288699E-2</v>
      </c>
      <c r="N65" s="231">
        <v>6.1194559088641548E-2</v>
      </c>
      <c r="O65" s="231">
        <v>6.7840442315967059E-2</v>
      </c>
      <c r="P65" s="231">
        <v>4.1811148355915033E-2</v>
      </c>
      <c r="Q65" s="231">
        <v>2.87974982084282E-2</v>
      </c>
      <c r="R65" s="231">
        <v>2.7690017142530571E-2</v>
      </c>
      <c r="S65" s="231">
        <v>2.9350740324932019E-2</v>
      </c>
      <c r="T65" s="231">
        <v>2.575117765293158E-2</v>
      </c>
      <c r="U65" s="231">
        <v>2.713577819341631E-2</v>
      </c>
      <c r="V65" s="231">
        <v>3.1566699289146197E-2</v>
      </c>
      <c r="W65" s="231">
        <v>2.1044133915250288E-2</v>
      </c>
      <c r="DA65" s="73" t="s">
        <v>3116</v>
      </c>
    </row>
    <row r="66" spans="1:105" ht="12" customHeight="1" x14ac:dyDescent="0.25">
      <c r="A66" s="64" t="s">
        <v>79</v>
      </c>
      <c r="B66" s="231">
        <v>14.27990472296174</v>
      </c>
      <c r="C66" s="231">
        <v>14.55264909910302</v>
      </c>
      <c r="D66" s="231">
        <v>18.65849210504318</v>
      </c>
      <c r="E66" s="231">
        <v>19.006276048844079</v>
      </c>
      <c r="F66" s="231">
        <v>18.860627834620029</v>
      </c>
      <c r="G66" s="231">
        <v>17.8532726267679</v>
      </c>
      <c r="H66" s="231">
        <v>20.12466645107553</v>
      </c>
      <c r="I66" s="231">
        <v>0.44082132482048231</v>
      </c>
      <c r="J66" s="231">
        <v>0.58065501423991861</v>
      </c>
      <c r="K66" s="231">
        <v>0.55905664137592881</v>
      </c>
      <c r="L66" s="231">
        <v>0.7492862018709634</v>
      </c>
      <c r="M66" s="231">
        <v>0.64267993492075814</v>
      </c>
      <c r="N66" s="231">
        <v>0.58120925318846994</v>
      </c>
      <c r="O66" s="231">
        <v>0.50976924820030667</v>
      </c>
      <c r="P66" s="231">
        <v>0.64738697865866113</v>
      </c>
      <c r="Q66" s="231">
        <v>0.51170709085904909</v>
      </c>
      <c r="R66" s="231">
        <v>0.53718214586799484</v>
      </c>
      <c r="S66" s="231">
        <v>0.49980092177616281</v>
      </c>
      <c r="T66" s="231">
        <v>0.49647847857811672</v>
      </c>
      <c r="U66" s="231">
        <v>0.48651015215509491</v>
      </c>
      <c r="V66" s="231">
        <v>0.43777600109629777</v>
      </c>
      <c r="W66" s="231">
        <v>0.54825795336022232</v>
      </c>
      <c r="DA66" s="73" t="s">
        <v>3117</v>
      </c>
    </row>
    <row r="67" spans="1:105" ht="12" customHeight="1" x14ac:dyDescent="0.25">
      <c r="A67" s="60" t="s">
        <v>3118</v>
      </c>
      <c r="B67" s="264">
        <v>5.4477527903666063</v>
      </c>
      <c r="C67" s="264">
        <v>6.3937763350198464</v>
      </c>
      <c r="D67" s="264">
        <v>6.5362793590905781</v>
      </c>
      <c r="E67" s="264">
        <v>6.1649424912403354</v>
      </c>
      <c r="F67" s="264">
        <v>6.6277700003568247</v>
      </c>
      <c r="G67" s="264">
        <v>6.6087364287102126</v>
      </c>
      <c r="H67" s="264">
        <v>6.5337139284696288</v>
      </c>
      <c r="I67" s="264">
        <v>5.0296474851393569</v>
      </c>
      <c r="J67" s="264">
        <v>5.8497724552683259</v>
      </c>
      <c r="K67" s="264">
        <v>1.7132890642126299</v>
      </c>
      <c r="L67" s="264">
        <v>5.3407524329860401</v>
      </c>
      <c r="M67" s="264">
        <v>2.1837620698366802</v>
      </c>
      <c r="N67" s="264">
        <v>3.316655412289935</v>
      </c>
      <c r="O67" s="264">
        <v>2.6329479064548211</v>
      </c>
      <c r="P67" s="264">
        <v>2.6532678066254398</v>
      </c>
      <c r="Q67" s="264">
        <v>2.5988771031470872</v>
      </c>
      <c r="R67" s="264">
        <v>2.6955969708855498</v>
      </c>
      <c r="S67" s="264">
        <v>3.4452318248617009</v>
      </c>
      <c r="T67" s="264">
        <v>3.2557589157399298</v>
      </c>
      <c r="U67" s="264">
        <v>3.2592437968767052</v>
      </c>
      <c r="V67" s="264">
        <v>3.2577299317105468</v>
      </c>
      <c r="W67" s="264">
        <v>3.140326563949611</v>
      </c>
      <c r="DA67" s="72" t="s">
        <v>3119</v>
      </c>
    </row>
    <row r="68" spans="1:105" ht="12" customHeight="1" x14ac:dyDescent="0.25">
      <c r="A68" s="57" t="s">
        <v>3120</v>
      </c>
      <c r="B68" s="263">
        <v>130.2753561470912</v>
      </c>
      <c r="C68" s="263">
        <v>129.12792288934469</v>
      </c>
      <c r="D68" s="263">
        <v>132.37147268041551</v>
      </c>
      <c r="E68" s="263">
        <v>146.46171605833399</v>
      </c>
      <c r="F68" s="263">
        <v>131.1095911012942</v>
      </c>
      <c r="G68" s="263">
        <v>129.55030303305</v>
      </c>
      <c r="H68" s="263">
        <v>133.35105825754169</v>
      </c>
      <c r="I68" s="263">
        <v>149.1473348051918</v>
      </c>
      <c r="J68" s="263">
        <v>153.29632100076361</v>
      </c>
      <c r="K68" s="263">
        <v>150.7076834164163</v>
      </c>
      <c r="L68" s="263">
        <v>151.66310205738799</v>
      </c>
      <c r="M68" s="263">
        <v>154.66512351184551</v>
      </c>
      <c r="N68" s="263">
        <v>155.28971778956361</v>
      </c>
      <c r="O68" s="263">
        <v>160.2141290834239</v>
      </c>
      <c r="P68" s="263">
        <v>154.91506673565701</v>
      </c>
      <c r="Q68" s="263">
        <v>138.19727585198581</v>
      </c>
      <c r="R68" s="263">
        <v>138.6203239453497</v>
      </c>
      <c r="S68" s="263">
        <v>150.90434583404121</v>
      </c>
      <c r="T68" s="263">
        <v>153.14688326562199</v>
      </c>
      <c r="U68" s="263">
        <v>154.44244885372831</v>
      </c>
      <c r="V68" s="263">
        <v>154.05221491699609</v>
      </c>
      <c r="W68" s="263">
        <v>155.69763436179201</v>
      </c>
      <c r="DA68" s="70" t="s">
        <v>3121</v>
      </c>
    </row>
    <row r="69" spans="1:105" ht="12" customHeight="1" x14ac:dyDescent="0.25">
      <c r="A69" s="41" t="s">
        <v>3122</v>
      </c>
      <c r="B69" s="352">
        <v>148.99826003213269</v>
      </c>
      <c r="C69" s="352">
        <v>168.23818300634289</v>
      </c>
      <c r="D69" s="352">
        <v>172.87250139973719</v>
      </c>
      <c r="E69" s="352">
        <v>166.49330627698731</v>
      </c>
      <c r="F69" s="352">
        <v>176.88978070851749</v>
      </c>
      <c r="G69" s="352">
        <v>178.2302556639323</v>
      </c>
      <c r="H69" s="352">
        <v>180.79801815097389</v>
      </c>
      <c r="I69" s="352">
        <v>160.30691634072929</v>
      </c>
      <c r="J69" s="352">
        <v>177.2855405866905</v>
      </c>
      <c r="K69" s="352">
        <v>95.640565336669653</v>
      </c>
      <c r="L69" s="352">
        <v>176.7799304359221</v>
      </c>
      <c r="M69" s="352">
        <v>124.6762256533834</v>
      </c>
      <c r="N69" s="352">
        <v>161.14708218370379</v>
      </c>
      <c r="O69" s="352">
        <v>153.25467682067259</v>
      </c>
      <c r="P69" s="352">
        <v>159.53863179462479</v>
      </c>
      <c r="Q69" s="352">
        <v>159.0462792909027</v>
      </c>
      <c r="R69" s="352">
        <v>181.27621240391659</v>
      </c>
      <c r="S69" s="352">
        <v>174.4969099054556</v>
      </c>
      <c r="T69" s="352">
        <v>168.093939957576</v>
      </c>
      <c r="U69" s="352">
        <v>172.15973589933159</v>
      </c>
      <c r="V69" s="352">
        <v>175.44734795034049</v>
      </c>
      <c r="W69" s="352">
        <v>182.98270062424351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1.0000000000000004</v>
      </c>
      <c r="E73" s="234">
        <f t="shared" si="3"/>
        <v>0.99999999999999956</v>
      </c>
      <c r="F73" s="234">
        <f t="shared" si="3"/>
        <v>0.99999999999999978</v>
      </c>
      <c r="G73" s="234">
        <f t="shared" si="3"/>
        <v>1.0000000000000004</v>
      </c>
      <c r="H73" s="234">
        <f t="shared" si="3"/>
        <v>1.0000000000000002</v>
      </c>
      <c r="I73" s="234">
        <f t="shared" si="3"/>
        <v>0.99999999999999978</v>
      </c>
      <c r="J73" s="234">
        <f t="shared" si="3"/>
        <v>1</v>
      </c>
      <c r="K73" s="234">
        <f t="shared" si="3"/>
        <v>0.99999999999999978</v>
      </c>
      <c r="L73" s="234">
        <f t="shared" si="3"/>
        <v>1</v>
      </c>
      <c r="M73" s="234">
        <f t="shared" si="3"/>
        <v>1</v>
      </c>
      <c r="N73" s="234">
        <f t="shared" si="3"/>
        <v>0.99999999999999989</v>
      </c>
      <c r="O73" s="234">
        <f t="shared" si="3"/>
        <v>1</v>
      </c>
      <c r="P73" s="234">
        <f t="shared" si="3"/>
        <v>0.99999999999999989</v>
      </c>
      <c r="Q73" s="234">
        <f t="shared" si="3"/>
        <v>1</v>
      </c>
      <c r="R73" s="234">
        <f t="shared" si="3"/>
        <v>1</v>
      </c>
      <c r="S73" s="234">
        <f t="shared" si="3"/>
        <v>1.0000000000000002</v>
      </c>
      <c r="T73" s="234">
        <f t="shared" si="3"/>
        <v>0.99999999999999967</v>
      </c>
      <c r="U73" s="234">
        <f t="shared" si="3"/>
        <v>1.0000000000000002</v>
      </c>
      <c r="V73" s="234">
        <f t="shared" si="3"/>
        <v>1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5.8711155284792843E-3</v>
      </c>
      <c r="C74" s="301">
        <f t="shared" si="4"/>
        <v>6.0726027247575915E-3</v>
      </c>
      <c r="D74" s="301">
        <f t="shared" si="4"/>
        <v>5.3684400874278414E-3</v>
      </c>
      <c r="E74" s="301">
        <f t="shared" si="4"/>
        <v>5.2718947661973339E-3</v>
      </c>
      <c r="F74" s="301">
        <f t="shared" si="4"/>
        <v>5.4218556142191319E-3</v>
      </c>
      <c r="G74" s="301">
        <f t="shared" si="4"/>
        <v>5.8514649280030449E-3</v>
      </c>
      <c r="H74" s="301">
        <f t="shared" si="4"/>
        <v>5.6711311347700001E-3</v>
      </c>
      <c r="I74" s="301">
        <f t="shared" si="4"/>
        <v>1.7902066065302671E-2</v>
      </c>
      <c r="J74" s="301">
        <f t="shared" si="4"/>
        <v>1.8970945376856584E-2</v>
      </c>
      <c r="K74" s="301">
        <f t="shared" si="4"/>
        <v>1.7518454107014622E-2</v>
      </c>
      <c r="L74" s="301">
        <f t="shared" si="4"/>
        <v>1.9367261791775066E-2</v>
      </c>
      <c r="M74" s="301">
        <f t="shared" si="4"/>
        <v>2.1294763725977744E-2</v>
      </c>
      <c r="N74" s="301">
        <f t="shared" si="4"/>
        <v>2.4010902233436753E-2</v>
      </c>
      <c r="O74" s="301">
        <f t="shared" si="4"/>
        <v>2.4796554275064258E-2</v>
      </c>
      <c r="P74" s="301">
        <f t="shared" si="4"/>
        <v>2.5327384426912014E-2</v>
      </c>
      <c r="Q74" s="301">
        <f t="shared" si="4"/>
        <v>2.7348207610183167E-2</v>
      </c>
      <c r="R74" s="301">
        <f t="shared" si="4"/>
        <v>3.0608752579038646E-2</v>
      </c>
      <c r="S74" s="301">
        <f t="shared" si="4"/>
        <v>2.6357717126633946E-2</v>
      </c>
      <c r="T74" s="301">
        <f t="shared" si="4"/>
        <v>2.6017855968922417E-2</v>
      </c>
      <c r="U74" s="301">
        <f t="shared" si="4"/>
        <v>2.5832155023242064E-2</v>
      </c>
      <c r="V74" s="301">
        <f t="shared" si="4"/>
        <v>2.7447312385786259E-2</v>
      </c>
      <c r="W74" s="301">
        <f t="shared" si="4"/>
        <v>2.7691532598938376E-2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2.9989907606083883E-3</v>
      </c>
      <c r="C75" s="235">
        <f t="shared" si="5"/>
        <v>3.1502109989200808E-3</v>
      </c>
      <c r="D75" s="235">
        <f t="shared" si="5"/>
        <v>2.7789368814227526E-3</v>
      </c>
      <c r="E75" s="235">
        <f t="shared" si="5"/>
        <v>2.7060453925090845E-3</v>
      </c>
      <c r="F75" s="235">
        <f t="shared" si="5"/>
        <v>2.7961516272835192E-3</v>
      </c>
      <c r="G75" s="235">
        <f t="shared" si="5"/>
        <v>3.0051782667829207E-3</v>
      </c>
      <c r="H75" s="235">
        <f t="shared" si="5"/>
        <v>2.884298009524409E-3</v>
      </c>
      <c r="I75" s="235">
        <f t="shared" si="5"/>
        <v>8.7204820439218955E-3</v>
      </c>
      <c r="J75" s="235">
        <f t="shared" si="5"/>
        <v>9.3679733194759005E-3</v>
      </c>
      <c r="K75" s="235">
        <f t="shared" si="5"/>
        <v>7.8437739872548127E-3</v>
      </c>
      <c r="L75" s="235">
        <f t="shared" si="5"/>
        <v>9.3478060318004947E-3</v>
      </c>
      <c r="M75" s="235">
        <f t="shared" si="5"/>
        <v>9.5163516717077703E-3</v>
      </c>
      <c r="N75" s="235">
        <f t="shared" si="5"/>
        <v>1.0897030020258807E-2</v>
      </c>
      <c r="O75" s="235">
        <f t="shared" si="5"/>
        <v>1.106363040412206E-2</v>
      </c>
      <c r="P75" s="235">
        <f t="shared" si="5"/>
        <v>1.1271465596710101E-2</v>
      </c>
      <c r="Q75" s="235">
        <f t="shared" si="5"/>
        <v>1.2154490009739252E-2</v>
      </c>
      <c r="R75" s="235">
        <f t="shared" si="5"/>
        <v>1.3514191125851269E-2</v>
      </c>
      <c r="S75" s="235">
        <f t="shared" si="5"/>
        <v>1.1909823219369167E-2</v>
      </c>
      <c r="T75" s="235">
        <f t="shared" si="5"/>
        <v>1.1733705011290702E-2</v>
      </c>
      <c r="U75" s="235">
        <f t="shared" si="5"/>
        <v>1.1624278426174632E-2</v>
      </c>
      <c r="V75" s="235">
        <f t="shared" si="5"/>
        <v>1.2328763811631744E-2</v>
      </c>
      <c r="W75" s="235">
        <f t="shared" si="5"/>
        <v>1.2354231300737893E-2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5.1931797743162726E-3</v>
      </c>
      <c r="C76" s="235">
        <f t="shared" si="6"/>
        <v>5.5104794843072527E-3</v>
      </c>
      <c r="D76" s="235">
        <f t="shared" si="6"/>
        <v>4.8542679066705917E-3</v>
      </c>
      <c r="E76" s="235">
        <f t="shared" si="6"/>
        <v>4.700984759220107E-3</v>
      </c>
      <c r="F76" s="235">
        <f t="shared" si="6"/>
        <v>4.8725187975530316E-3</v>
      </c>
      <c r="G76" s="235">
        <f t="shared" si="6"/>
        <v>5.2225181501698347E-3</v>
      </c>
      <c r="H76" s="235">
        <f t="shared" si="6"/>
        <v>4.9801791754368269E-3</v>
      </c>
      <c r="I76" s="235">
        <f t="shared" si="6"/>
        <v>1.4614108344052551E-2</v>
      </c>
      <c r="J76" s="235">
        <f t="shared" si="6"/>
        <v>1.5851841084415459E-2</v>
      </c>
      <c r="K76" s="235">
        <f t="shared" si="6"/>
        <v>1.2314563249422214E-2</v>
      </c>
      <c r="L76" s="235">
        <f t="shared" si="6"/>
        <v>1.5561401019055118E-2</v>
      </c>
      <c r="M76" s="235">
        <f t="shared" si="6"/>
        <v>1.4916589829154286E-2</v>
      </c>
      <c r="N76" s="235">
        <f t="shared" si="6"/>
        <v>1.729969839890512E-2</v>
      </c>
      <c r="O76" s="235">
        <f t="shared" si="6"/>
        <v>1.7318776709752758E-2</v>
      </c>
      <c r="P76" s="235">
        <f t="shared" si="6"/>
        <v>1.7605997386640343E-2</v>
      </c>
      <c r="Q76" s="235">
        <f t="shared" si="6"/>
        <v>1.896379862022609E-2</v>
      </c>
      <c r="R76" s="235">
        <f t="shared" si="6"/>
        <v>2.0967306565602414E-2</v>
      </c>
      <c r="S76" s="235">
        <f t="shared" si="6"/>
        <v>1.8840030636103879E-2</v>
      </c>
      <c r="T76" s="235">
        <f t="shared" si="6"/>
        <v>1.8532169265168763E-2</v>
      </c>
      <c r="U76" s="235">
        <f t="shared" si="6"/>
        <v>1.8325957806788088E-2</v>
      </c>
      <c r="V76" s="235">
        <f t="shared" si="6"/>
        <v>1.9407509634436906E-2</v>
      </c>
      <c r="W76" s="235">
        <f t="shared" si="6"/>
        <v>1.9337651311782712E-2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2.0852451280769925E-3</v>
      </c>
      <c r="C77" s="235">
        <f t="shared" si="7"/>
        <v>2.1500404195679041E-3</v>
      </c>
      <c r="D77" s="235">
        <f t="shared" si="7"/>
        <v>1.9015659285376186E-3</v>
      </c>
      <c r="E77" s="235">
        <f t="shared" si="7"/>
        <v>1.8705789476606734E-3</v>
      </c>
      <c r="F77" s="235">
        <f t="shared" si="7"/>
        <v>1.9219483894288712E-3</v>
      </c>
      <c r="G77" s="235">
        <f t="shared" si="7"/>
        <v>2.0759926282735222E-3</v>
      </c>
      <c r="H77" s="235">
        <f t="shared" si="7"/>
        <v>2.0159735137970261E-3</v>
      </c>
      <c r="I77" s="235">
        <f t="shared" si="7"/>
        <v>6.4176794473779254E-3</v>
      </c>
      <c r="J77" s="235">
        <f t="shared" si="7"/>
        <v>6.7830925670324576E-3</v>
      </c>
      <c r="K77" s="235">
        <f t="shared" si="7"/>
        <v>6.3768082951410629E-3</v>
      </c>
      <c r="L77" s="235">
        <f t="shared" si="7"/>
        <v>6.9550403716277191E-3</v>
      </c>
      <c r="M77" s="235">
        <f t="shared" si="7"/>
        <v>7.7539601542505037E-3</v>
      </c>
      <c r="N77" s="235">
        <f t="shared" si="7"/>
        <v>8.7195953825477696E-3</v>
      </c>
      <c r="O77" s="235">
        <f t="shared" si="7"/>
        <v>9.0315197674501416E-3</v>
      </c>
      <c r="P77" s="235">
        <f t="shared" si="7"/>
        <v>9.2289254613051302E-3</v>
      </c>
      <c r="Q77" s="235">
        <f t="shared" si="7"/>
        <v>9.9675678930467356E-3</v>
      </c>
      <c r="R77" s="235">
        <f t="shared" si="7"/>
        <v>1.1168459688361474E-2</v>
      </c>
      <c r="S77" s="235">
        <f t="shared" si="7"/>
        <v>9.5791690266595602E-3</v>
      </c>
      <c r="T77" s="235">
        <f t="shared" si="7"/>
        <v>9.4588129356341661E-3</v>
      </c>
      <c r="U77" s="235">
        <f t="shared" si="7"/>
        <v>9.3948987690013301E-3</v>
      </c>
      <c r="V77" s="235">
        <f t="shared" si="7"/>
        <v>9.9854430859154276E-3</v>
      </c>
      <c r="W77" s="235">
        <f t="shared" si="7"/>
        <v>1.0086092451660532E-2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7.4551749601495486E-3</v>
      </c>
      <c r="C78" s="302">
        <f t="shared" si="8"/>
        <v>7.6663536758712434E-3</v>
      </c>
      <c r="D78" s="302">
        <f t="shared" si="8"/>
        <v>6.8078625274022196E-3</v>
      </c>
      <c r="E78" s="302">
        <f t="shared" si="8"/>
        <v>5.9200304175191908E-3</v>
      </c>
      <c r="F78" s="302">
        <f t="shared" si="8"/>
        <v>7.5882497247596152E-3</v>
      </c>
      <c r="G78" s="302">
        <f t="shared" si="8"/>
        <v>7.3295292863563349E-3</v>
      </c>
      <c r="H78" s="302">
        <f t="shared" si="8"/>
        <v>6.5608075880448759E-3</v>
      </c>
      <c r="I78" s="302">
        <f t="shared" si="8"/>
        <v>1.9202143493380994E-2</v>
      </c>
      <c r="J78" s="302">
        <f t="shared" si="8"/>
        <v>2.0087647289892843E-2</v>
      </c>
      <c r="K78" s="302">
        <f t="shared" si="8"/>
        <v>2.1119418294731265E-2</v>
      </c>
      <c r="L78" s="302">
        <f t="shared" si="8"/>
        <v>2.0657101614151834E-2</v>
      </c>
      <c r="M78" s="302">
        <f t="shared" si="8"/>
        <v>2.2937417501027412E-2</v>
      </c>
      <c r="N78" s="302">
        <f t="shared" si="8"/>
        <v>2.4647855106157475E-2</v>
      </c>
      <c r="O78" s="302">
        <f t="shared" si="8"/>
        <v>2.5775131681715413E-2</v>
      </c>
      <c r="P78" s="302">
        <f t="shared" si="8"/>
        <v>2.5934188995821211E-2</v>
      </c>
      <c r="Q78" s="302">
        <f t="shared" si="8"/>
        <v>2.8307495003660997E-2</v>
      </c>
      <c r="R78" s="302">
        <f t="shared" si="8"/>
        <v>3.0957480486910296E-2</v>
      </c>
      <c r="S78" s="302">
        <f t="shared" si="8"/>
        <v>2.7297270099919786E-2</v>
      </c>
      <c r="T78" s="302">
        <f t="shared" si="8"/>
        <v>2.7536636501609691E-2</v>
      </c>
      <c r="U78" s="302">
        <f t="shared" si="8"/>
        <v>2.6498540086466897E-2</v>
      </c>
      <c r="V78" s="302">
        <f t="shared" si="8"/>
        <v>2.9097919020500396E-2</v>
      </c>
      <c r="W78" s="302">
        <f t="shared" si="8"/>
        <v>2.8330133094903311E-2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0.55420940383064565</v>
      </c>
      <c r="C79" s="303">
        <f t="shared" si="9"/>
        <v>0.54119966327832048</v>
      </c>
      <c r="D79" s="303">
        <f t="shared" si="9"/>
        <v>0.5856485913307965</v>
      </c>
      <c r="E79" s="303">
        <f t="shared" si="9"/>
        <v>0.59443830273064102</v>
      </c>
      <c r="F79" s="303">
        <f t="shared" si="9"/>
        <v>0.5791736274962006</v>
      </c>
      <c r="G79" s="303">
        <f t="shared" si="9"/>
        <v>0.5804711584441884</v>
      </c>
      <c r="H79" s="303">
        <f t="shared" si="9"/>
        <v>0.60554835516893168</v>
      </c>
      <c r="I79" s="303">
        <f t="shared" si="9"/>
        <v>0.16637557182675292</v>
      </c>
      <c r="J79" s="303">
        <f t="shared" si="9"/>
        <v>0.15389197217424858</v>
      </c>
      <c r="K79" s="303">
        <f t="shared" si="9"/>
        <v>0.16850336480229813</v>
      </c>
      <c r="L79" s="303">
        <f t="shared" si="9"/>
        <v>0.17306069208608421</v>
      </c>
      <c r="M79" s="303">
        <f t="shared" si="9"/>
        <v>0.1591487801242587</v>
      </c>
      <c r="N79" s="303">
        <f t="shared" si="9"/>
        <v>0.14985669683721234</v>
      </c>
      <c r="O79" s="303">
        <f t="shared" si="9"/>
        <v>0.14206578014159305</v>
      </c>
      <c r="P79" s="303">
        <f t="shared" si="9"/>
        <v>0.15275546956396377</v>
      </c>
      <c r="Q79" s="303">
        <f t="shared" si="9"/>
        <v>0.14631444421355952</v>
      </c>
      <c r="R79" s="303">
        <f t="shared" si="9"/>
        <v>0.14015644275838215</v>
      </c>
      <c r="S79" s="303">
        <f t="shared" si="9"/>
        <v>0.1396035191269358</v>
      </c>
      <c r="T79" s="303">
        <f t="shared" si="9"/>
        <v>0.13864984285421666</v>
      </c>
      <c r="U79" s="303">
        <f t="shared" si="9"/>
        <v>0.14460512798493153</v>
      </c>
      <c r="V79" s="303">
        <f t="shared" si="9"/>
        <v>0.13192382747855891</v>
      </c>
      <c r="W79" s="303">
        <f t="shared" si="9"/>
        <v>0.14532654929342737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0.15850146062650836</v>
      </c>
      <c r="C80" s="303">
        <f t="shared" si="10"/>
        <v>0.16749842206456242</v>
      </c>
      <c r="D80" s="303">
        <f t="shared" si="10"/>
        <v>0.13797521309983726</v>
      </c>
      <c r="E80" s="303">
        <f t="shared" si="10"/>
        <v>0.12847153151290289</v>
      </c>
      <c r="F80" s="303">
        <f t="shared" si="10"/>
        <v>0.145492769612936</v>
      </c>
      <c r="G80" s="303">
        <f t="shared" si="10"/>
        <v>0.13721256043651661</v>
      </c>
      <c r="H80" s="303">
        <f t="shared" si="10"/>
        <v>0.11804711257409402</v>
      </c>
      <c r="I80" s="303">
        <f t="shared" si="10"/>
        <v>0.33311471213382188</v>
      </c>
      <c r="J80" s="303">
        <f t="shared" si="10"/>
        <v>0.32006336859398837</v>
      </c>
      <c r="K80" s="303">
        <f t="shared" si="10"/>
        <v>0.35509574935099464</v>
      </c>
      <c r="L80" s="303">
        <f t="shared" si="10"/>
        <v>0.31580391632621913</v>
      </c>
      <c r="M80" s="303">
        <f t="shared" si="10"/>
        <v>0.33634201097896194</v>
      </c>
      <c r="N80" s="303">
        <f t="shared" si="10"/>
        <v>0.31747166217749656</v>
      </c>
      <c r="O80" s="303">
        <f t="shared" si="10"/>
        <v>0.32324716905532092</v>
      </c>
      <c r="P80" s="303">
        <f t="shared" si="10"/>
        <v>0.31729406254584258</v>
      </c>
      <c r="Q80" s="303">
        <f t="shared" si="10"/>
        <v>0.30937424327084556</v>
      </c>
      <c r="R80" s="303">
        <f t="shared" si="10"/>
        <v>0.29499463823640926</v>
      </c>
      <c r="S80" s="303">
        <f t="shared" si="10"/>
        <v>0.3101837376792882</v>
      </c>
      <c r="T80" s="303">
        <f t="shared" si="10"/>
        <v>0.31212299521339454</v>
      </c>
      <c r="U80" s="303">
        <f t="shared" si="10"/>
        <v>0.31410989365496533</v>
      </c>
      <c r="V80" s="303">
        <f t="shared" si="10"/>
        <v>0.30710650619214275</v>
      </c>
      <c r="W80" s="303">
        <f t="shared" si="10"/>
        <v>0.30472300493782856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0.15429252648320671</v>
      </c>
      <c r="C81" s="304">
        <f t="shared" si="11"/>
        <v>0.16276833828896267</v>
      </c>
      <c r="D81" s="304">
        <f t="shared" si="11"/>
        <v>0.13384028944465798</v>
      </c>
      <c r="E81" s="304">
        <f t="shared" si="11"/>
        <v>0.12458969512485341</v>
      </c>
      <c r="F81" s="304">
        <f t="shared" si="11"/>
        <v>0.14139809334607625</v>
      </c>
      <c r="G81" s="304">
        <f t="shared" si="11"/>
        <v>0.13289116842716586</v>
      </c>
      <c r="H81" s="304">
        <f t="shared" si="11"/>
        <v>0.11407934760289101</v>
      </c>
      <c r="I81" s="304">
        <f t="shared" si="11"/>
        <v>0.3235876101498949</v>
      </c>
      <c r="J81" s="304">
        <f t="shared" si="11"/>
        <v>0.30897834199247437</v>
      </c>
      <c r="K81" s="304">
        <f t="shared" si="11"/>
        <v>0.3511531110307789</v>
      </c>
      <c r="L81" s="304">
        <f t="shared" si="11"/>
        <v>0.30617096523840792</v>
      </c>
      <c r="M81" s="304">
        <f t="shared" si="11"/>
        <v>0.33169175351002006</v>
      </c>
      <c r="N81" s="304">
        <f t="shared" si="11"/>
        <v>0.31092677886852976</v>
      </c>
      <c r="O81" s="304">
        <f t="shared" si="11"/>
        <v>0.31796967471528215</v>
      </c>
      <c r="P81" s="304">
        <f t="shared" si="11"/>
        <v>0.31212983811419243</v>
      </c>
      <c r="Q81" s="304">
        <f t="shared" si="11"/>
        <v>0.30392513650148051</v>
      </c>
      <c r="R81" s="304">
        <f t="shared" si="11"/>
        <v>0.28959311519720699</v>
      </c>
      <c r="S81" s="304">
        <f t="shared" si="11"/>
        <v>0.30340689150588551</v>
      </c>
      <c r="T81" s="304">
        <f t="shared" si="11"/>
        <v>0.30560941220565674</v>
      </c>
      <c r="U81" s="304">
        <f t="shared" si="11"/>
        <v>0.3078430719004841</v>
      </c>
      <c r="V81" s="304">
        <f t="shared" si="11"/>
        <v>0.30062195917831869</v>
      </c>
      <c r="W81" s="304">
        <f t="shared" si="11"/>
        <v>0.29883770711226426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4.2089341433016346E-3</v>
      </c>
      <c r="C82" s="304">
        <f t="shared" si="12"/>
        <v>4.7300837755997584E-3</v>
      </c>
      <c r="D82" s="304">
        <f t="shared" si="12"/>
        <v>4.1349236551792914E-3</v>
      </c>
      <c r="E82" s="304">
        <f t="shared" si="12"/>
        <v>3.881836388049455E-3</v>
      </c>
      <c r="F82" s="304">
        <f t="shared" si="12"/>
        <v>4.094676266859729E-3</v>
      </c>
      <c r="G82" s="304">
        <f t="shared" si="12"/>
        <v>4.3213920093507696E-3</v>
      </c>
      <c r="H82" s="304">
        <f t="shared" si="12"/>
        <v>3.9677649712029951E-3</v>
      </c>
      <c r="I82" s="304">
        <f t="shared" si="12"/>
        <v>9.5271019839269586E-3</v>
      </c>
      <c r="J82" s="304">
        <f t="shared" si="12"/>
        <v>1.1085026601513979E-2</v>
      </c>
      <c r="K82" s="304">
        <f t="shared" si="12"/>
        <v>3.9426383202157663E-3</v>
      </c>
      <c r="L82" s="304">
        <f t="shared" si="12"/>
        <v>9.6329510878112243E-3</v>
      </c>
      <c r="M82" s="304">
        <f t="shared" si="12"/>
        <v>4.6502574689418997E-3</v>
      </c>
      <c r="N82" s="304">
        <f t="shared" si="12"/>
        <v>6.5448833089668508E-3</v>
      </c>
      <c r="O82" s="304">
        <f t="shared" si="12"/>
        <v>5.2774943400387799E-3</v>
      </c>
      <c r="P82" s="304">
        <f t="shared" si="12"/>
        <v>5.1642244316502132E-3</v>
      </c>
      <c r="Q82" s="304">
        <f t="shared" si="12"/>
        <v>5.4491067693650036E-3</v>
      </c>
      <c r="R82" s="304">
        <f t="shared" si="12"/>
        <v>5.4015230392022674E-3</v>
      </c>
      <c r="S82" s="304">
        <f t="shared" si="12"/>
        <v>6.7768461734026885E-3</v>
      </c>
      <c r="T82" s="304">
        <f t="shared" si="12"/>
        <v>6.5135830077378137E-3</v>
      </c>
      <c r="U82" s="304">
        <f t="shared" si="12"/>
        <v>6.2668217544812272E-3</v>
      </c>
      <c r="V82" s="304">
        <f t="shared" si="12"/>
        <v>6.4845470138240706E-3</v>
      </c>
      <c r="W82" s="304">
        <f t="shared" si="12"/>
        <v>5.8852978255643186E-3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0.10742563462535204</v>
      </c>
      <c r="C83" s="303">
        <f t="shared" si="13"/>
        <v>0.10713323037744116</v>
      </c>
      <c r="D83" s="303">
        <f t="shared" si="13"/>
        <v>0.11360537154472271</v>
      </c>
      <c r="E83" s="303">
        <f t="shared" si="13"/>
        <v>0.11312709135516366</v>
      </c>
      <c r="F83" s="303">
        <f t="shared" si="13"/>
        <v>0.11384574527770437</v>
      </c>
      <c r="G83" s="303">
        <f t="shared" si="13"/>
        <v>0.11228001007689931</v>
      </c>
      <c r="H83" s="303">
        <f t="shared" si="13"/>
        <v>0.11493741064733645</v>
      </c>
      <c r="I83" s="303">
        <f t="shared" si="13"/>
        <v>3.2512971910913138E-2</v>
      </c>
      <c r="J83" s="303">
        <f t="shared" si="13"/>
        <v>2.7212718004185312E-2</v>
      </c>
      <c r="K83" s="303">
        <f t="shared" si="13"/>
        <v>2.7464915718678925E-2</v>
      </c>
      <c r="L83" s="303">
        <f t="shared" si="13"/>
        <v>3.3687969769732214E-2</v>
      </c>
      <c r="M83" s="303">
        <f t="shared" si="13"/>
        <v>2.5607618721328818E-2</v>
      </c>
      <c r="N83" s="303">
        <f t="shared" si="13"/>
        <v>2.3950432327332499E-2</v>
      </c>
      <c r="O83" s="303">
        <f t="shared" si="13"/>
        <v>2.2081628223679772E-2</v>
      </c>
      <c r="P83" s="303">
        <f t="shared" si="13"/>
        <v>2.6228056274952147E-2</v>
      </c>
      <c r="Q83" s="303">
        <f t="shared" si="13"/>
        <v>2.5601556796445244E-2</v>
      </c>
      <c r="R83" s="303">
        <f t="shared" si="13"/>
        <v>2.4329676514715473E-2</v>
      </c>
      <c r="S83" s="303">
        <f t="shared" si="13"/>
        <v>2.2851454870646465E-2</v>
      </c>
      <c r="T83" s="303">
        <f t="shared" si="13"/>
        <v>2.1638987686616387E-2</v>
      </c>
      <c r="U83" s="303">
        <f t="shared" si="13"/>
        <v>2.4449823885811267E-2</v>
      </c>
      <c r="V83" s="303">
        <f t="shared" si="13"/>
        <v>1.9631286047695033E-2</v>
      </c>
      <c r="W83" s="303">
        <f t="shared" si="13"/>
        <v>2.3344926426818832E-2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8.7385962602594559E-3</v>
      </c>
      <c r="C84" s="304">
        <f t="shared" si="14"/>
        <v>1.0603820815251947E-2</v>
      </c>
      <c r="D84" s="304">
        <f t="shared" si="14"/>
        <v>8.3452956074675372E-3</v>
      </c>
      <c r="E84" s="304">
        <f t="shared" si="14"/>
        <v>6.4351391848913968E-3</v>
      </c>
      <c r="F84" s="304">
        <f t="shared" si="14"/>
        <v>9.706109712795433E-3</v>
      </c>
      <c r="G84" s="304">
        <f t="shared" si="14"/>
        <v>8.0163215325135782E-3</v>
      </c>
      <c r="H84" s="304">
        <f t="shared" si="14"/>
        <v>5.8941461348458995E-3</v>
      </c>
      <c r="I84" s="304">
        <f t="shared" si="14"/>
        <v>1.2091635001549491E-2</v>
      </c>
      <c r="J84" s="304">
        <f t="shared" si="14"/>
        <v>8.9383549390357146E-3</v>
      </c>
      <c r="K84" s="304">
        <f t="shared" si="14"/>
        <v>9.0571542891704632E-3</v>
      </c>
      <c r="L84" s="304">
        <f t="shared" si="14"/>
        <v>1.1233218344390663E-2</v>
      </c>
      <c r="M84" s="304">
        <f t="shared" si="14"/>
        <v>8.1613724820663071E-3</v>
      </c>
      <c r="N84" s="304">
        <f t="shared" si="14"/>
        <v>7.8402640459380897E-3</v>
      </c>
      <c r="O84" s="304">
        <f t="shared" si="14"/>
        <v>7.2893486312513396E-3</v>
      </c>
      <c r="P84" s="304">
        <f t="shared" si="14"/>
        <v>8.7998210370762182E-3</v>
      </c>
      <c r="Q84" s="304">
        <f t="shared" si="14"/>
        <v>8.9676239782766204E-3</v>
      </c>
      <c r="R84" s="304">
        <f t="shared" si="14"/>
        <v>8.3986037714630594E-3</v>
      </c>
      <c r="S84" s="304">
        <f t="shared" si="14"/>
        <v>7.859494317687548E-3</v>
      </c>
      <c r="T84" s="304">
        <f t="shared" si="14"/>
        <v>7.3132409023276956E-3</v>
      </c>
      <c r="U84" s="304">
        <f t="shared" si="14"/>
        <v>8.7193136689326326E-3</v>
      </c>
      <c r="V84" s="304">
        <f t="shared" si="14"/>
        <v>6.6354858456125609E-3</v>
      </c>
      <c r="W84" s="304">
        <f t="shared" si="14"/>
        <v>8.0803124328678814E-3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9.8251113043107782E-2</v>
      </c>
      <c r="C85" s="304">
        <f t="shared" si="15"/>
        <v>9.6039508028287812E-2</v>
      </c>
      <c r="D85" s="304">
        <f t="shared" si="15"/>
        <v>0.10483181598725445</v>
      </c>
      <c r="E85" s="304">
        <f t="shared" si="15"/>
        <v>0.10628990483008141</v>
      </c>
      <c r="F85" s="304">
        <f t="shared" si="15"/>
        <v>0.10371554409441276</v>
      </c>
      <c r="G85" s="304">
        <f t="shared" si="15"/>
        <v>0.10381611580056012</v>
      </c>
      <c r="H85" s="304">
        <f t="shared" si="15"/>
        <v>0.10863231742618738</v>
      </c>
      <c r="I85" s="304">
        <f t="shared" si="15"/>
        <v>1.9434601346742641E-2</v>
      </c>
      <c r="J85" s="304">
        <f t="shared" si="15"/>
        <v>1.7126271024278508E-2</v>
      </c>
      <c r="K85" s="304">
        <f t="shared" si="15"/>
        <v>1.7999416746343255E-2</v>
      </c>
      <c r="L85" s="304">
        <f t="shared" si="15"/>
        <v>2.145705291981824E-2</v>
      </c>
      <c r="M85" s="304">
        <f t="shared" si="15"/>
        <v>1.6964612429979244E-2</v>
      </c>
      <c r="N85" s="304">
        <f t="shared" si="15"/>
        <v>1.5432305367251415E-2</v>
      </c>
      <c r="O85" s="304">
        <f t="shared" si="15"/>
        <v>1.4245681964352986E-2</v>
      </c>
      <c r="P85" s="304">
        <f t="shared" si="15"/>
        <v>1.6893369136026442E-2</v>
      </c>
      <c r="Q85" s="304">
        <f t="shared" si="15"/>
        <v>1.6069561045627245E-2</v>
      </c>
      <c r="R85" s="304">
        <f t="shared" si="15"/>
        <v>1.5371629285620751E-2</v>
      </c>
      <c r="S85" s="304">
        <f t="shared" si="15"/>
        <v>1.4290072913570777E-2</v>
      </c>
      <c r="T85" s="304">
        <f t="shared" si="15"/>
        <v>1.3651125687058702E-2</v>
      </c>
      <c r="U85" s="304">
        <f t="shared" si="15"/>
        <v>1.5081446535164507E-2</v>
      </c>
      <c r="V85" s="304">
        <f t="shared" si="15"/>
        <v>1.2324186404222122E-2</v>
      </c>
      <c r="W85" s="304">
        <f t="shared" si="15"/>
        <v>1.465506529058893E-2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4.3592532198481212E-4</v>
      </c>
      <c r="C86" s="304">
        <f t="shared" si="16"/>
        <v>4.899015339014035E-4</v>
      </c>
      <c r="D86" s="304">
        <f t="shared" si="16"/>
        <v>4.2825995000071227E-4</v>
      </c>
      <c r="E86" s="304">
        <f t="shared" si="16"/>
        <v>4.0204734019083632E-4</v>
      </c>
      <c r="F86" s="304">
        <f t="shared" si="16"/>
        <v>4.2409147049618626E-4</v>
      </c>
      <c r="G86" s="304">
        <f t="shared" si="16"/>
        <v>4.4757274382561534E-4</v>
      </c>
      <c r="H86" s="304">
        <f t="shared" si="16"/>
        <v>4.1094708630316751E-4</v>
      </c>
      <c r="I86" s="304">
        <f t="shared" si="16"/>
        <v>9.8673556262100651E-4</v>
      </c>
      <c r="J86" s="304">
        <f t="shared" si="16"/>
        <v>1.1480920408710911E-3</v>
      </c>
      <c r="K86" s="304">
        <f t="shared" si="16"/>
        <v>4.0834468316520447E-4</v>
      </c>
      <c r="L86" s="304">
        <f t="shared" si="16"/>
        <v>9.9769850552330528E-4</v>
      </c>
      <c r="M86" s="304">
        <f t="shared" si="16"/>
        <v>4.8163380928326814E-4</v>
      </c>
      <c r="N86" s="304">
        <f t="shared" si="16"/>
        <v>6.7786291414299524E-4</v>
      </c>
      <c r="O86" s="304">
        <f t="shared" si="16"/>
        <v>5.4659762807544507E-4</v>
      </c>
      <c r="P86" s="304">
        <f t="shared" si="16"/>
        <v>5.3486610184948647E-4</v>
      </c>
      <c r="Q86" s="304">
        <f t="shared" si="16"/>
        <v>5.6437177254137542E-4</v>
      </c>
      <c r="R86" s="304">
        <f t="shared" si="16"/>
        <v>5.5944345763166354E-4</v>
      </c>
      <c r="S86" s="304">
        <f t="shared" si="16"/>
        <v>7.0188763938813586E-4</v>
      </c>
      <c r="T86" s="304">
        <f t="shared" si="16"/>
        <v>6.7462109722998787E-4</v>
      </c>
      <c r="U86" s="304">
        <f t="shared" si="16"/>
        <v>6.4906368171412673E-4</v>
      </c>
      <c r="V86" s="304">
        <f t="shared" si="16"/>
        <v>6.7161379786035032E-4</v>
      </c>
      <c r="W86" s="304">
        <f t="shared" si="16"/>
        <v>6.0954870336201892E-4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1.2928983166824358E-2</v>
      </c>
      <c r="C87" s="303">
        <f t="shared" si="17"/>
        <v>1.348281001827397E-2</v>
      </c>
      <c r="D87" s="303">
        <f t="shared" si="17"/>
        <v>1.2785672658177498E-2</v>
      </c>
      <c r="E87" s="303">
        <f t="shared" si="17"/>
        <v>1.2591915837863097E-2</v>
      </c>
      <c r="F87" s="303">
        <f t="shared" si="17"/>
        <v>1.2484277679594862E-2</v>
      </c>
      <c r="G87" s="303">
        <f t="shared" si="17"/>
        <v>1.2860847066153851E-2</v>
      </c>
      <c r="H87" s="303">
        <f t="shared" si="17"/>
        <v>1.2625581692344382E-2</v>
      </c>
      <c r="I87" s="303">
        <f t="shared" si="17"/>
        <v>1.1759375371371509E-2</v>
      </c>
      <c r="J87" s="303">
        <f t="shared" si="17"/>
        <v>1.1637879577850271E-2</v>
      </c>
      <c r="K87" s="303">
        <f t="shared" si="17"/>
        <v>7.1799719890615161E-3</v>
      </c>
      <c r="L87" s="303">
        <f t="shared" si="17"/>
        <v>1.2034221743146655E-2</v>
      </c>
      <c r="M87" s="303">
        <f t="shared" si="17"/>
        <v>7.3326587319367939E-3</v>
      </c>
      <c r="N87" s="303">
        <f t="shared" si="17"/>
        <v>8.3416341068423185E-3</v>
      </c>
      <c r="O87" s="303">
        <f t="shared" si="17"/>
        <v>7.2368137953704023E-3</v>
      </c>
      <c r="P87" s="303">
        <f t="shared" si="17"/>
        <v>7.7841588674193276E-3</v>
      </c>
      <c r="Q87" s="303">
        <f t="shared" si="17"/>
        <v>7.9619112574264485E-3</v>
      </c>
      <c r="R87" s="303">
        <f t="shared" si="17"/>
        <v>7.4833773200191122E-3</v>
      </c>
      <c r="S87" s="303">
        <f t="shared" si="17"/>
        <v>8.1870108706239928E-3</v>
      </c>
      <c r="T87" s="303">
        <f t="shared" si="17"/>
        <v>7.3822550811846162E-3</v>
      </c>
      <c r="U87" s="303">
        <f t="shared" si="17"/>
        <v>7.9975623650641314E-3</v>
      </c>
      <c r="V87" s="303">
        <f t="shared" si="17"/>
        <v>7.3847141047530644E-3</v>
      </c>
      <c r="W87" s="303">
        <f t="shared" si="17"/>
        <v>7.1690618452685418E-3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2.7411150733588001E-3</v>
      </c>
      <c r="C88" s="304">
        <f t="shared" si="18"/>
        <v>3.1151400150100845E-3</v>
      </c>
      <c r="D88" s="304">
        <f t="shared" si="18"/>
        <v>2.1518687666553559E-3</v>
      </c>
      <c r="E88" s="304">
        <f t="shared" si="18"/>
        <v>2.0165347282944321E-3</v>
      </c>
      <c r="F88" s="304">
        <f t="shared" si="18"/>
        <v>1.9611923915036308E-3</v>
      </c>
      <c r="G88" s="304">
        <f t="shared" si="18"/>
        <v>2.1795912257756333E-3</v>
      </c>
      <c r="H88" s="304">
        <f t="shared" si="18"/>
        <v>1.8168877838654601E-3</v>
      </c>
      <c r="I88" s="304">
        <f t="shared" si="18"/>
        <v>3.9684932602605328E-3</v>
      </c>
      <c r="J88" s="304">
        <f t="shared" si="18"/>
        <v>2.9857578844178739E-3</v>
      </c>
      <c r="K88" s="304">
        <f t="shared" si="18"/>
        <v>3.2067455825779858E-3</v>
      </c>
      <c r="L88" s="304">
        <f t="shared" si="18"/>
        <v>4.0208662184559969E-3</v>
      </c>
      <c r="M88" s="304">
        <f t="shared" si="18"/>
        <v>2.967224650077645E-3</v>
      </c>
      <c r="N88" s="304">
        <f t="shared" si="18"/>
        <v>2.8329104355238176E-3</v>
      </c>
      <c r="O88" s="304">
        <f t="shared" si="18"/>
        <v>2.6592742524649722E-3</v>
      </c>
      <c r="P88" s="304">
        <f t="shared" si="18"/>
        <v>3.0826638716554299E-3</v>
      </c>
      <c r="Q88" s="304">
        <f t="shared" si="18"/>
        <v>3.1331522865339473E-3</v>
      </c>
      <c r="R88" s="304">
        <f t="shared" si="18"/>
        <v>2.7387365138458178E-3</v>
      </c>
      <c r="S88" s="304">
        <f t="shared" si="18"/>
        <v>2.6101335661919416E-3</v>
      </c>
      <c r="T88" s="304">
        <f t="shared" si="18"/>
        <v>2.0283310014919411E-3</v>
      </c>
      <c r="U88" s="304">
        <f t="shared" si="18"/>
        <v>2.6999479148100505E-3</v>
      </c>
      <c r="V88" s="304">
        <f t="shared" si="18"/>
        <v>2.1499106435505341E-3</v>
      </c>
      <c r="W88" s="304">
        <f t="shared" si="18"/>
        <v>2.156967130369405E-3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7.3919332697009003E-3</v>
      </c>
      <c r="C89" s="304">
        <f t="shared" si="19"/>
        <v>7.2255429237583326E-3</v>
      </c>
      <c r="D89" s="304">
        <f t="shared" si="19"/>
        <v>7.8870331777244704E-3</v>
      </c>
      <c r="E89" s="304">
        <f t="shared" si="19"/>
        <v>7.9967326517929559E-3</v>
      </c>
      <c r="F89" s="304">
        <f t="shared" si="19"/>
        <v>7.8030503393915537E-3</v>
      </c>
      <c r="G89" s="304">
        <f t="shared" si="19"/>
        <v>7.8106168627380644E-3</v>
      </c>
      <c r="H89" s="304">
        <f t="shared" si="19"/>
        <v>8.1729643204655044E-3</v>
      </c>
      <c r="I89" s="304">
        <f t="shared" si="19"/>
        <v>1.4621643646452144E-3</v>
      </c>
      <c r="J89" s="304">
        <f t="shared" si="19"/>
        <v>1.2884968795695429E-3</v>
      </c>
      <c r="K89" s="304">
        <f t="shared" si="19"/>
        <v>1.3541880937687721E-3</v>
      </c>
      <c r="L89" s="304">
        <f t="shared" si="19"/>
        <v>1.6143237306446314E-3</v>
      </c>
      <c r="M89" s="304">
        <f t="shared" si="19"/>
        <v>1.2763344774906016E-3</v>
      </c>
      <c r="N89" s="304">
        <f t="shared" si="19"/>
        <v>1.1610511875048083E-3</v>
      </c>
      <c r="O89" s="304">
        <f t="shared" si="19"/>
        <v>1.0717754455939555E-3</v>
      </c>
      <c r="P89" s="304">
        <f t="shared" si="19"/>
        <v>1.2709744804534002E-3</v>
      </c>
      <c r="Q89" s="304">
        <f t="shared" si="19"/>
        <v>1.2089951883857484E-3</v>
      </c>
      <c r="R89" s="304">
        <f t="shared" si="19"/>
        <v>1.1564862158460747E-3</v>
      </c>
      <c r="S89" s="304">
        <f t="shared" si="19"/>
        <v>1.0751152035288361E-3</v>
      </c>
      <c r="T89" s="304">
        <f t="shared" si="19"/>
        <v>1.0270439388382722E-3</v>
      </c>
      <c r="U89" s="304">
        <f t="shared" si="19"/>
        <v>1.1346542847772668E-3</v>
      </c>
      <c r="V89" s="304">
        <f t="shared" si="19"/>
        <v>9.2721151630511254E-4</v>
      </c>
      <c r="W89" s="304">
        <f t="shared" si="19"/>
        <v>1.1025754450599817E-3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2.7959348237646562E-3</v>
      </c>
      <c r="C90" s="304">
        <f t="shared" si="20"/>
        <v>3.1421270795055538E-3</v>
      </c>
      <c r="D90" s="304">
        <f t="shared" si="20"/>
        <v>2.7467707137976715E-3</v>
      </c>
      <c r="E90" s="304">
        <f t="shared" si="20"/>
        <v>2.5786484577757099E-3</v>
      </c>
      <c r="F90" s="304">
        <f t="shared" si="20"/>
        <v>2.7200349486996766E-3</v>
      </c>
      <c r="G90" s="304">
        <f t="shared" si="20"/>
        <v>2.8706389776401537E-3</v>
      </c>
      <c r="H90" s="304">
        <f t="shared" si="20"/>
        <v>2.6357295880134186E-3</v>
      </c>
      <c r="I90" s="304">
        <f t="shared" si="20"/>
        <v>6.3287177464657627E-3</v>
      </c>
      <c r="J90" s="304">
        <f t="shared" si="20"/>
        <v>7.3636248138628565E-3</v>
      </c>
      <c r="K90" s="304">
        <f t="shared" si="20"/>
        <v>2.6190383127147588E-3</v>
      </c>
      <c r="L90" s="304">
        <f t="shared" si="20"/>
        <v>6.3990317940460254E-3</v>
      </c>
      <c r="M90" s="304">
        <f t="shared" si="20"/>
        <v>3.0890996043685475E-3</v>
      </c>
      <c r="N90" s="304">
        <f t="shared" si="20"/>
        <v>4.3476724838136917E-3</v>
      </c>
      <c r="O90" s="304">
        <f t="shared" si="20"/>
        <v>3.5057640973114755E-3</v>
      </c>
      <c r="P90" s="304">
        <f t="shared" si="20"/>
        <v>3.4305205153104977E-3</v>
      </c>
      <c r="Q90" s="304">
        <f t="shared" si="20"/>
        <v>3.6197637825067523E-3</v>
      </c>
      <c r="R90" s="304">
        <f t="shared" si="20"/>
        <v>3.5881545903272199E-3</v>
      </c>
      <c r="S90" s="304">
        <f t="shared" si="20"/>
        <v>4.5017621009032149E-3</v>
      </c>
      <c r="T90" s="304">
        <f t="shared" si="20"/>
        <v>4.3268801408544036E-3</v>
      </c>
      <c r="U90" s="304">
        <f t="shared" si="20"/>
        <v>4.1629601654768139E-3</v>
      </c>
      <c r="V90" s="304">
        <f t="shared" si="20"/>
        <v>4.3075919448974185E-3</v>
      </c>
      <c r="W90" s="304">
        <f t="shared" si="20"/>
        <v>3.9095192698391555E-3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6.6860854180845392E-2</v>
      </c>
      <c r="C91" s="303">
        <f t="shared" si="21"/>
        <v>6.3458013225865459E-2</v>
      </c>
      <c r="D91" s="303">
        <f t="shared" si="21"/>
        <v>5.5627072303014655E-2</v>
      </c>
      <c r="E91" s="303">
        <f t="shared" si="21"/>
        <v>6.1261443845362161E-2</v>
      </c>
      <c r="F91" s="303">
        <f t="shared" si="21"/>
        <v>5.3807339404663194E-2</v>
      </c>
      <c r="G91" s="303">
        <f t="shared" si="21"/>
        <v>5.6272806982612063E-2</v>
      </c>
      <c r="H91" s="303">
        <f t="shared" si="21"/>
        <v>5.3794416726878208E-2</v>
      </c>
      <c r="I91" s="303">
        <f t="shared" si="21"/>
        <v>0.18766949123344676</v>
      </c>
      <c r="J91" s="303">
        <f t="shared" si="21"/>
        <v>0.19296760717222297</v>
      </c>
      <c r="K91" s="303">
        <f t="shared" si="21"/>
        <v>0.23038097022435386</v>
      </c>
      <c r="L91" s="303">
        <f t="shared" si="21"/>
        <v>0.18171540887287738</v>
      </c>
      <c r="M91" s="303">
        <f t="shared" si="21"/>
        <v>0.21878572691107623</v>
      </c>
      <c r="N91" s="303">
        <f t="shared" si="21"/>
        <v>0.20356315297365574</v>
      </c>
      <c r="O91" s="303">
        <f t="shared" si="21"/>
        <v>0.21332474533420154</v>
      </c>
      <c r="P91" s="303">
        <f t="shared" si="21"/>
        <v>0.20029614547024471</v>
      </c>
      <c r="Q91" s="303">
        <f t="shared" si="21"/>
        <v>0.19248370512185828</v>
      </c>
      <c r="R91" s="303">
        <f t="shared" si="21"/>
        <v>0.18451985109396796</v>
      </c>
      <c r="S91" s="303">
        <f t="shared" si="21"/>
        <v>0.19718135076862311</v>
      </c>
      <c r="T91" s="303">
        <f t="shared" si="21"/>
        <v>0.20353110441691552</v>
      </c>
      <c r="U91" s="303">
        <f t="shared" si="21"/>
        <v>0.19726593115031188</v>
      </c>
      <c r="V91" s="303">
        <f t="shared" si="21"/>
        <v>0.20369830955312579</v>
      </c>
      <c r="W91" s="303">
        <f t="shared" si="21"/>
        <v>0.19383426831896966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7.6469957418193887E-2</v>
      </c>
      <c r="C92" s="237">
        <f t="shared" si="22"/>
        <v>8.2678173732112614E-2</v>
      </c>
      <c r="D92" s="237">
        <f t="shared" si="22"/>
        <v>7.2647005731990594E-2</v>
      </c>
      <c r="E92" s="237">
        <f t="shared" si="22"/>
        <v>6.9640180434960564E-2</v>
      </c>
      <c r="F92" s="237">
        <f t="shared" si="22"/>
        <v>7.2595516375656602E-2</v>
      </c>
      <c r="G92" s="237">
        <f t="shared" si="22"/>
        <v>7.7417933734044597E-2</v>
      </c>
      <c r="H92" s="237">
        <f t="shared" si="22"/>
        <v>7.2934733768842283E-2</v>
      </c>
      <c r="I92" s="237">
        <f t="shared" si="22"/>
        <v>0.20171139812965758</v>
      </c>
      <c r="J92" s="237">
        <f t="shared" si="22"/>
        <v>0.22316495483983123</v>
      </c>
      <c r="K92" s="237">
        <f t="shared" si="22"/>
        <v>0.14620200998104896</v>
      </c>
      <c r="L92" s="237">
        <f t="shared" si="22"/>
        <v>0.21180918037353016</v>
      </c>
      <c r="M92" s="237">
        <f t="shared" si="22"/>
        <v>0.17636412165031978</v>
      </c>
      <c r="N92" s="237">
        <f t="shared" si="22"/>
        <v>0.2112413404361545</v>
      </c>
      <c r="O92" s="237">
        <f t="shared" si="22"/>
        <v>0.20405825061172977</v>
      </c>
      <c r="P92" s="237">
        <f t="shared" si="22"/>
        <v>0.20627414541018854</v>
      </c>
      <c r="Q92" s="237">
        <f t="shared" si="22"/>
        <v>0.22152258020300861</v>
      </c>
      <c r="R92" s="237">
        <f t="shared" si="22"/>
        <v>0.24129982363074193</v>
      </c>
      <c r="S92" s="237">
        <f t="shared" si="22"/>
        <v>0.22800891657519626</v>
      </c>
      <c r="T92" s="237">
        <f t="shared" si="22"/>
        <v>0.22339563506504626</v>
      </c>
      <c r="U92" s="237">
        <f t="shared" si="22"/>
        <v>0.21989583084724304</v>
      </c>
      <c r="V92" s="237">
        <f t="shared" si="22"/>
        <v>0.23198840868545365</v>
      </c>
      <c r="W92" s="237">
        <f t="shared" si="22"/>
        <v>0.22780254841966432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47.532960167003445</v>
      </c>
      <c r="C96" s="322">
        <f t="shared" si="23"/>
        <v>48.281373593984057</v>
      </c>
      <c r="D96" s="322">
        <f t="shared" si="23"/>
        <v>54.275002644321347</v>
      </c>
      <c r="E96" s="322">
        <f t="shared" si="23"/>
        <v>42.788918873471872</v>
      </c>
      <c r="F96" s="322">
        <f t="shared" si="23"/>
        <v>42.254934320558135</v>
      </c>
      <c r="G96" s="322">
        <f t="shared" si="23"/>
        <v>46.371949480733804</v>
      </c>
      <c r="H96" s="322">
        <f t="shared" si="23"/>
        <v>43.404747801837431</v>
      </c>
      <c r="I96" s="322">
        <f t="shared" si="23"/>
        <v>20.812154135039847</v>
      </c>
      <c r="J96" s="322">
        <f t="shared" si="23"/>
        <v>20.604808984033578</v>
      </c>
      <c r="K96" s="322">
        <f t="shared" si="23"/>
        <v>17.649131472422098</v>
      </c>
      <c r="L96" s="322">
        <f t="shared" si="23"/>
        <v>21.892213401159601</v>
      </c>
      <c r="M96" s="322">
        <f t="shared" si="23"/>
        <v>20.824684722322793</v>
      </c>
      <c r="N96" s="322">
        <f t="shared" si="23"/>
        <v>23.618293054953529</v>
      </c>
      <c r="O96" s="322">
        <f t="shared" si="23"/>
        <v>23.946813261698182</v>
      </c>
      <c r="P96" s="322">
        <f t="shared" si="23"/>
        <v>24.27584122167362</v>
      </c>
      <c r="Q96" s="322">
        <f t="shared" si="23"/>
        <v>24.188555242033448</v>
      </c>
      <c r="R96" s="322">
        <f t="shared" si="23"/>
        <v>25.213688695721601</v>
      </c>
      <c r="S96" s="322">
        <f t="shared" si="23"/>
        <v>23.128315965036176</v>
      </c>
      <c r="T96" s="322">
        <f t="shared" si="23"/>
        <v>22.617435715366579</v>
      </c>
      <c r="U96" s="322">
        <f t="shared" si="23"/>
        <v>22.79062510266489</v>
      </c>
      <c r="V96" s="322">
        <f t="shared" si="23"/>
        <v>21.664063471507905</v>
      </c>
      <c r="W96" s="322">
        <f t="shared" si="23"/>
        <v>23.653221871059685</v>
      </c>
      <c r="DA96" s="95"/>
    </row>
    <row r="97" spans="1:105" ht="12" customHeight="1" x14ac:dyDescent="0.25">
      <c r="A97" s="55" t="s">
        <v>92</v>
      </c>
      <c r="B97" s="332">
        <f>IF(B$6=0,0,B$6/OIS!B$5*1000)</f>
        <v>0.2790715005510811</v>
      </c>
      <c r="C97" s="332">
        <f>IF(C$6=0,0,C$6/OIS!C$5*1000)</f>
        <v>0.29319360084186674</v>
      </c>
      <c r="D97" s="332">
        <f>IF(D$6=0,0,D$6/OIS!D$5*1000)</f>
        <v>0.29137209994102675</v>
      </c>
      <c r="E97" s="332">
        <f>IF(E$6=0,0,E$6/OIS!E$5*1000)</f>
        <v>0.22557867746029869</v>
      </c>
      <c r="F97" s="332">
        <f>IF(F$6=0,0,F$6/OIS!F$5*1000)</f>
        <v>0.22910015287437885</v>
      </c>
      <c r="G97" s="332">
        <f>IF(G$6=0,0,G$6/OIS!G$5*1000)</f>
        <v>0.27134383602964274</v>
      </c>
      <c r="H97" s="332">
        <f>IF(H$6=0,0,H$6/OIS!H$5*1000)</f>
        <v>0.24615401665583997</v>
      </c>
      <c r="I97" s="332">
        <f>IF(I$6=0,0,I$6/OIS!I$5*1000)</f>
        <v>0.37258055828674552</v>
      </c>
      <c r="J97" s="332">
        <f>IF(J$6=0,0,J$6/OIS!J$5*1000)</f>
        <v>0.39089270573666479</v>
      </c>
      <c r="K97" s="332">
        <f>IF(K$6=0,0,K$6/OIS!K$5*1000)</f>
        <v>0.30918549972829396</v>
      </c>
      <c r="L97" s="332">
        <f>IF(L$6=0,0,L$6/OIS!L$5*1000)</f>
        <v>0.42399222814166443</v>
      </c>
      <c r="M97" s="332">
        <f>IF(M$6=0,0,M$6/OIS!M$5*1000)</f>
        <v>0.44345674082984243</v>
      </c>
      <c r="N97" s="332">
        <f>IF(N$6=0,0,N$6/OIS!N$5*1000)</f>
        <v>0.56709652546314748</v>
      </c>
      <c r="O97" s="332">
        <f>IF(O$6=0,0,O$6/OIS!O$5*1000)</f>
        <v>0.59379845475852744</v>
      </c>
      <c r="P97" s="332">
        <f>IF(P$6=0,0,P$6/OIS!P$5*1000)</f>
        <v>0.61484356290800524</v>
      </c>
      <c r="Q97" s="332">
        <f>IF(Q$6=0,0,Q$6/OIS!Q$5*1000)</f>
        <v>0.66151363054951517</v>
      </c>
      <c r="R97" s="332">
        <f>IF(R$6=0,0,R$6/OIS!R$5*1000)</f>
        <v>0.77175955889224601</v>
      </c>
      <c r="S97" s="332">
        <f>IF(S$6=0,0,S$6/OIS!S$5*1000)</f>
        <v>0.60960960982183521</v>
      </c>
      <c r="T97" s="332">
        <f>IF(T$6=0,0,T$6/OIS!T$5*1000)</f>
        <v>0.58845718482876952</v>
      </c>
      <c r="U97" s="332">
        <f>IF(U$6=0,0,U$6/OIS!U$5*1000)</f>
        <v>0.5887309607286314</v>
      </c>
      <c r="V97" s="332">
        <f>IF(V$6=0,0,V$6/OIS!V$5*1000)</f>
        <v>0.59462031764797862</v>
      </c>
      <c r="W97" s="332">
        <f>IF(W$6=0,0,W$6/OIS!W$5*1000)</f>
        <v>0.65499396451237146</v>
      </c>
      <c r="DA97" s="67"/>
    </row>
    <row r="98" spans="1:105" ht="12" customHeight="1" x14ac:dyDescent="0.25">
      <c r="A98" s="202" t="s">
        <v>93</v>
      </c>
      <c r="B98" s="333">
        <f>IF(B$7=0,0,B$7/OIS!B$5*1000)</f>
        <v>0.14255090836520984</v>
      </c>
      <c r="C98" s="333">
        <f>IF(C$7=0,0,C$7/OIS!C$5*1000)</f>
        <v>0.15209651413873806</v>
      </c>
      <c r="D98" s="333">
        <f>IF(D$7=0,0,D$7/OIS!D$5*1000)</f>
        <v>0.15082680658762199</v>
      </c>
      <c r="E98" s="333">
        <f>IF(E$7=0,0,E$7/OIS!E$5*1000)</f>
        <v>0.11578875676800357</v>
      </c>
      <c r="F98" s="333">
        <f>IF(F$7=0,0,F$7/OIS!F$5*1000)</f>
        <v>0.11815120336118687</v>
      </c>
      <c r="G98" s="333">
        <f>IF(G$7=0,0,G$7/OIS!G$5*1000)</f>
        <v>0.13935597476785669</v>
      </c>
      <c r="H98" s="333">
        <f>IF(H$7=0,0,H$7/OIS!H$5*1000)</f>
        <v>0.12519222768874866</v>
      </c>
      <c r="I98" s="333">
        <f>IF(I$7=0,0,I$7/OIS!I$5*1000)</f>
        <v>0.18149201642994986</v>
      </c>
      <c r="J98" s="333">
        <f>IF(J$7=0,0,J$7/OIS!J$5*1000)</f>
        <v>0.19302530081532393</v>
      </c>
      <c r="K98" s="333">
        <f>IF(K$7=0,0,K$7/OIS!K$5*1000)</f>
        <v>0.13843579834102468</v>
      </c>
      <c r="L98" s="333">
        <f>IF(L$7=0,0,L$7/OIS!L$5*1000)</f>
        <v>0.20464416448082337</v>
      </c>
      <c r="M98" s="333">
        <f>IF(M$7=0,0,M$7/OIS!M$5*1000)</f>
        <v>0.19817502327006384</v>
      </c>
      <c r="N98" s="333">
        <f>IF(N$7=0,0,N$7/OIS!N$5*1000)</f>
        <v>0.25736924844709874</v>
      </c>
      <c r="O98" s="333">
        <f>IF(O$7=0,0,O$7/OIS!O$5*1000)</f>
        <v>0.26493869128395736</v>
      </c>
      <c r="P98" s="333">
        <f>IF(P$7=0,0,P$7/OIS!P$5*1000)</f>
        <v>0.27362430916129116</v>
      </c>
      <c r="Q98" s="333">
        <f>IF(Q$7=0,0,Q$7/OIS!Q$5*1000)</f>
        <v>0.29399955303932157</v>
      </c>
      <c r="R98" s="333">
        <f>IF(R$7=0,0,R$7/OIS!R$5*1000)</f>
        <v>0.34074260802169726</v>
      </c>
      <c r="S98" s="333">
        <f>IF(S$7=0,0,S$7/OIS!S$5*1000)</f>
        <v>0.27545415450529442</v>
      </c>
      <c r="T98" s="333">
        <f>IF(T$7=0,0,T$7/OIS!T$5*1000)</f>
        <v>0.26538631879594216</v>
      </c>
      <c r="U98" s="333">
        <f>IF(U$7=0,0,U$7/OIS!U$5*1000)</f>
        <v>0.26492457169994144</v>
      </c>
      <c r="V98" s="333">
        <f>IF(V$7=0,0,V$7/OIS!V$5*1000)</f>
        <v>0.26709112174041982</v>
      </c>
      <c r="W98" s="333">
        <f>IF(W$7=0,0,W$7/OIS!W$5*1000)</f>
        <v>0.29221737400274367</v>
      </c>
      <c r="DA98" s="174"/>
    </row>
    <row r="99" spans="1:105" ht="12" customHeight="1" x14ac:dyDescent="0.25">
      <c r="A99" s="202" t="s">
        <v>94</v>
      </c>
      <c r="B99" s="333">
        <f>IF(B$8=0,0,B$8/OIS!B$5*1000)</f>
        <v>0.24684720735266322</v>
      </c>
      <c r="C99" s="333">
        <f>IF(C$8=0,0,C$8/OIS!C$5*1000)</f>
        <v>0.26605351866382299</v>
      </c>
      <c r="D99" s="333">
        <f>IF(D$8=0,0,D$8/OIS!D$5*1000)</f>
        <v>0.2634654034707905</v>
      </c>
      <c r="E99" s="333">
        <f>IF(E$8=0,0,E$8/OIS!E$5*1000)</f>
        <v>0.20115005548769688</v>
      </c>
      <c r="F99" s="333">
        <f>IF(F$8=0,0,F$8/OIS!F$5*1000)</f>
        <v>0.20588796176628826</v>
      </c>
      <c r="G99" s="333">
        <f>IF(G$8=0,0,G$8/OIS!G$5*1000)</f>
        <v>0.24217834782189082</v>
      </c>
      <c r="H99" s="333">
        <f>IF(H$8=0,0,H$8/OIS!H$5*1000)</f>
        <v>0.21616342111779815</v>
      </c>
      <c r="I99" s="333">
        <f>IF(I$8=0,0,I$8/OIS!I$5*1000)</f>
        <v>0.30415107540259367</v>
      </c>
      <c r="J99" s="333">
        <f>IF(J$8=0,0,J$8/OIS!J$5*1000)</f>
        <v>0.32662415758963625</v>
      </c>
      <c r="K99" s="333">
        <f>IF(K$8=0,0,K$8/OIS!K$5*1000)</f>
        <v>0.21734134581451015</v>
      </c>
      <c r="L99" s="333">
        <f>IF(L$8=0,0,L$8/OIS!L$5*1000)</f>
        <v>0.34067351193017714</v>
      </c>
      <c r="M99" s="333">
        <f>IF(M$8=0,0,M$8/OIS!M$5*1000)</f>
        <v>0.3106332803243449</v>
      </c>
      <c r="N99" s="333">
        <f>IF(N$8=0,0,N$8/OIS!N$5*1000)</f>
        <v>0.4085893465476515</v>
      </c>
      <c r="O99" s="333">
        <f>IF(O$8=0,0,O$8/OIS!O$5*1000)</f>
        <v>0.41472951178949691</v>
      </c>
      <c r="P99" s="333">
        <f>IF(P$8=0,0,P$8/OIS!P$5*1000)</f>
        <v>0.42740039710728173</v>
      </c>
      <c r="Q99" s="333">
        <f>IF(Q$8=0,0,Q$8/OIS!Q$5*1000)</f>
        <v>0.45870689052413643</v>
      </c>
      <c r="R99" s="333">
        <f>IF(R$8=0,0,R$8/OIS!R$5*1000)</f>
        <v>0.5286631405328589</v>
      </c>
      <c r="S99" s="333">
        <f>IF(S$8=0,0,S$8/OIS!S$5*1000)</f>
        <v>0.43573818134277192</v>
      </c>
      <c r="T99" s="333">
        <f>IF(T$8=0,0,T$8/OIS!T$5*1000)</f>
        <v>0.41915014702124692</v>
      </c>
      <c r="U99" s="333">
        <f>IF(U$8=0,0,U$8/OIS!U$5*1000)</f>
        <v>0.41766003402176216</v>
      </c>
      <c r="V99" s="333">
        <f>IF(V$8=0,0,V$8/OIS!V$5*1000)</f>
        <v>0.42044552054434237</v>
      </c>
      <c r="W99" s="333">
        <f>IF(W$8=0,0,W$8/OIS!W$5*1000)</f>
        <v>0.45739775694278489</v>
      </c>
      <c r="DA99" s="174"/>
    </row>
    <row r="100" spans="1:105" ht="12" customHeight="1" x14ac:dyDescent="0.25">
      <c r="A100" s="202" t="s">
        <v>95</v>
      </c>
      <c r="B100" s="333">
        <f>IF(B$9=0,0,B$9/OIS!B$5*1000)</f>
        <v>9.9117873611321655E-2</v>
      </c>
      <c r="C100" s="333">
        <f>IF(C$9=0,0,C$9/OIS!C$5*1000)</f>
        <v>0.10380690473932418</v>
      </c>
      <c r="D100" s="333">
        <f>IF(D$9=0,0,D$9/OIS!D$5*1000)</f>
        <v>0.1032074957997306</v>
      </c>
      <c r="E100" s="333">
        <f>IF(E$9=0,0,E$9/OIS!E$5*1000)</f>
        <v>8.004005083787695E-2</v>
      </c>
      <c r="F100" s="333">
        <f>IF(F$9=0,0,F$9/OIS!F$5*1000)</f>
        <v>8.1211802962819463E-2</v>
      </c>
      <c r="G100" s="333">
        <f>IF(G$9=0,0,G$9/OIS!G$5*1000)</f>
        <v>9.6267825280675512E-2</v>
      </c>
      <c r="H100" s="333">
        <f>IF(H$9=0,0,H$9/OIS!H$5*1000)</f>
        <v>8.7502821941543921E-2</v>
      </c>
      <c r="I100" s="333">
        <f>IF(I$9=0,0,I$9/OIS!I$5*1000)</f>
        <v>0.13356573384810674</v>
      </c>
      <c r="J100" s="333">
        <f>IF(J$9=0,0,J$9/OIS!J$5*1000)</f>
        <v>0.13976432666472177</v>
      </c>
      <c r="K100" s="333">
        <f>IF(K$9=0,0,K$9/OIS!K$5*1000)</f>
        <v>0.11254512797537644</v>
      </c>
      <c r="L100" s="333">
        <f>IF(L$9=0,0,L$9/OIS!L$5*1000)</f>
        <v>0.15226122802935441</v>
      </c>
      <c r="M100" s="333">
        <f>IF(M$9=0,0,M$9/OIS!M$5*1000)</f>
        <v>0.16147377556172018</v>
      </c>
      <c r="N100" s="333">
        <f>IF(N$9=0,0,N$9/OIS!N$5*1000)</f>
        <v>0.2059419590656329</v>
      </c>
      <c r="O100" s="333">
        <f>IF(O$9=0,0,O$9/OIS!O$5*1000)</f>
        <v>0.21627611734046434</v>
      </c>
      <c r="P100" s="333">
        <f>IF(P$9=0,0,P$9/OIS!P$5*1000)</f>
        <v>0.2240399291453043</v>
      </c>
      <c r="Q100" s="333">
        <f>IF(Q$9=0,0,Q$9/OIS!Q$5*1000)</f>
        <v>0.24110106660967989</v>
      </c>
      <c r="R100" s="333">
        <f>IF(R$9=0,0,R$9/OIS!R$5*1000)</f>
        <v>0.28159806579306207</v>
      </c>
      <c r="S100" s="333">
        <f>IF(S$9=0,0,S$9/OIS!S$5*1000)</f>
        <v>0.22155004793107033</v>
      </c>
      <c r="T100" s="333">
        <f>IF(T$9=0,0,T$9/OIS!T$5*1000)</f>
        <v>0.21393409351538362</v>
      </c>
      <c r="U100" s="333">
        <f>IF(U$9=0,0,U$9/OIS!U$5*1000)</f>
        <v>0.21411561572179713</v>
      </c>
      <c r="V100" s="333">
        <f>IF(V$9=0,0,V$9/OIS!V$5*1000)</f>
        <v>0.21632527280440159</v>
      </c>
      <c r="W100" s="333">
        <f>IF(W$9=0,0,W$9/OIS!W$5*1000)</f>
        <v>0.23856858257114691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0.35436653441882987</v>
      </c>
      <c r="C101" s="334">
        <f>IF(C$10=0,0,C$10/OIS!C$5*1000)</f>
        <v>0.37014208592835235</v>
      </c>
      <c r="D101" s="334">
        <f>IF(D$10=0,0,D$10/OIS!D$5*1000)</f>
        <v>0.36949675667693155</v>
      </c>
      <c r="E101" s="334">
        <f>IF(E$10=0,0,E$10/OIS!E$5*1000)</f>
        <v>0.25331170126371449</v>
      </c>
      <c r="F101" s="334">
        <f>IF(F$10=0,0,F$10/OIS!F$5*1000)</f>
        <v>0.32064099372771099</v>
      </c>
      <c r="G101" s="334">
        <f>IF(G$10=0,0,G$10/OIS!G$5*1000)</f>
        <v>0.33988456178447468</v>
      </c>
      <c r="H101" s="334">
        <f>IF(H$10=0,0,H$10/OIS!H$5*1000)</f>
        <v>0.28477019873546916</v>
      </c>
      <c r="I101" s="334">
        <f>IF(I$10=0,0,I$10/OIS!I$5*1000)</f>
        <v>0.39963797010739777</v>
      </c>
      <c r="J101" s="334">
        <f>IF(J$10=0,0,J$10/OIS!J$5*1000)</f>
        <v>0.41390213534688175</v>
      </c>
      <c r="K101" s="334">
        <f>IF(K$10=0,0,K$10/OIS!K$5*1000)</f>
        <v>0.37273939010478863</v>
      </c>
      <c r="L101" s="334">
        <f>IF(L$10=0,0,L$10/OIS!L$5*1000)</f>
        <v>0.45222967678645043</v>
      </c>
      <c r="M101" s="334">
        <f>IF(M$10=0,0,M$10/OIS!M$5*1000)</f>
        <v>0.47766448780318516</v>
      </c>
      <c r="N101" s="334">
        <f>IF(N$10=0,0,N$10/OIS!N$5*1000)</f>
        <v>0.58214026507326011</v>
      </c>
      <c r="O101" s="334">
        <f>IF(O$10=0,0,O$10/OIS!O$5*1000)</f>
        <v>0.61723226517771967</v>
      </c>
      <c r="P101" s="334">
        <f>IF(P$10=0,0,P$10/OIS!P$5*1000)</f>
        <v>0.6295742542754309</v>
      </c>
      <c r="Q101" s="334">
        <f>IF(Q$10=0,0,Q$10/OIS!Q$5*1000)</f>
        <v>0.68471740665963998</v>
      </c>
      <c r="R101" s="334">
        <f>IF(R$10=0,0,R$10/OIS!R$5*1000)</f>
        <v>0.78055227580083208</v>
      </c>
      <c r="S101" s="334">
        <f>IF(S$10=0,0,S$10/OIS!S$5*1000)</f>
        <v>0.6313398878538794</v>
      </c>
      <c r="T101" s="334">
        <f>IF(T$10=0,0,T$10/OIS!T$5*1000)</f>
        <v>0.62280810589257418</v>
      </c>
      <c r="U101" s="334">
        <f>IF(U$10=0,0,U$10/OIS!U$5*1000)</f>
        <v>0.60391829287860421</v>
      </c>
      <c r="V101" s="334">
        <f>IF(V$10=0,0,V$10/OIS!V$5*1000)</f>
        <v>0.63037916454891774</v>
      </c>
      <c r="W101" s="334">
        <f>IF(W$10=0,0,W$10/OIS!W$5*1000)</f>
        <v>0.67009892373039881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26.3432135164608</v>
      </c>
      <c r="C102" s="350">
        <f>IF(C$16=0,0,C$16/OIS!C$5*1000)</f>
        <v>26.129863131678956</v>
      </c>
      <c r="D102" s="350">
        <f>IF(D$16=0,0,D$16/OIS!D$5*1000)</f>
        <v>31.786078843122041</v>
      </c>
      <c r="E102" s="350">
        <f>IF(E$16=0,0,E$16/OIS!E$5*1000)</f>
        <v>25.435372310825716</v>
      </c>
      <c r="F102" s="350">
        <f>IF(F$16=0,0,F$16/OIS!F$5*1000)</f>
        <v>24.472943590051361</v>
      </c>
      <c r="G102" s="350">
        <f>IF(G$16=0,0,G$16/OIS!G$5*1000)</f>
        <v>26.917579234396914</v>
      </c>
      <c r="H102" s="350">
        <f>IF(H$16=0,0,H$16/OIS!H$5*1000)</f>
        <v>26.283673637924956</v>
      </c>
      <c r="I102" s="350">
        <f>IF(I$16=0,0,I$16/OIS!I$5*1000)</f>
        <v>3.4626340451637749</v>
      </c>
      <c r="J102" s="350">
        <f>IF(J$16=0,0,J$16/OIS!J$5*1000)</f>
        <v>3.1709146908266024</v>
      </c>
      <c r="K102" s="350">
        <f>IF(K$16=0,0,K$16/OIS!K$5*1000)</f>
        <v>2.9739380389412622</v>
      </c>
      <c r="L102" s="350">
        <f>IF(L$16=0,0,L$16/OIS!L$5*1000)</f>
        <v>3.7886816025009278</v>
      </c>
      <c r="M102" s="350">
        <f>IF(M$16=0,0,M$16/OIS!M$5*1000)</f>
        <v>3.31422317002996</v>
      </c>
      <c r="N102" s="350">
        <f>IF(N$16=0,0,N$16/OIS!N$5*1000)</f>
        <v>3.5393593821486089</v>
      </c>
      <c r="O102" s="350">
        <f>IF(O$16=0,0,O$16/OIS!O$5*1000)</f>
        <v>3.4020227079281984</v>
      </c>
      <c r="P102" s="350">
        <f>IF(P$16=0,0,P$16/OIS!P$5*1000)</f>
        <v>3.7082675248769821</v>
      </c>
      <c r="Q102" s="350">
        <f>IF(Q$16=0,0,Q$16/OIS!Q$5*1000)</f>
        <v>3.5391350165671054</v>
      </c>
      <c r="R102" s="350">
        <f>IF(R$16=0,0,R$16/OIS!R$5*1000)</f>
        <v>3.5338609164095716</v>
      </c>
      <c r="S102" s="350">
        <f>IF(S$16=0,0,S$16/OIS!S$5*1000)</f>
        <v>3.228794300198742</v>
      </c>
      <c r="T102" s="350">
        <f>IF(T$16=0,0,T$16/OIS!T$5*1000)</f>
        <v>3.1359039077009241</v>
      </c>
      <c r="U102" s="350">
        <f>IF(U$16=0,0,U$16/OIS!U$5*1000)</f>
        <v>3.2956412598274492</v>
      </c>
      <c r="V102" s="350">
        <f>IF(V$16=0,0,V$16/OIS!V$5*1000)</f>
        <v>2.8580061718997589</v>
      </c>
      <c r="W102" s="350">
        <f>IF(W$16=0,0,W$16/OIS!W$5*1000)</f>
        <v>3.4374411141929295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7.5340436143716838</v>
      </c>
      <c r="C103" s="350">
        <f>IF(C$27=0,0,C$27/OIS!C$5*1000)</f>
        <v>8.0870538921019577</v>
      </c>
      <c r="D103" s="350">
        <f>IF(D$27=0,0,D$27/OIS!D$5*1000)</f>
        <v>7.4886050558444657</v>
      </c>
      <c r="E103" s="350">
        <f>IF(E$27=0,0,E$27/OIS!E$5*1000)</f>
        <v>5.4971579394562866</v>
      </c>
      <c r="F103" s="350">
        <f>IF(F$27=0,0,F$27/OIS!F$5*1000)</f>
        <v>6.1477874241107084</v>
      </c>
      <c r="G103" s="350">
        <f>IF(G$27=0,0,G$27/OIS!G$5*1000)</f>
        <v>6.3628139206842791</v>
      </c>
      <c r="H103" s="350">
        <f>IF(H$27=0,0,H$27/OIS!H$5*1000)</f>
        <v>5.1238051500136628</v>
      </c>
      <c r="I103" s="350">
        <f>IF(I$27=0,0,I$27/OIS!I$5*1000)</f>
        <v>6.932834733578531</v>
      </c>
      <c r="J103" s="350">
        <f>IF(J$27=0,0,J$27/OIS!J$5*1000)</f>
        <v>6.5948445726654619</v>
      </c>
      <c r="K103" s="350">
        <f>IF(K$27=0,0,K$27/OIS!K$5*1000)</f>
        <v>6.2671315655939486</v>
      </c>
      <c r="L103" s="350">
        <f>IF(L$27=0,0,L$27/OIS!L$5*1000)</f>
        <v>6.9136467291355395</v>
      </c>
      <c r="M103" s="350">
        <f>IF(M$27=0,0,M$27/OIS!M$5*1000)</f>
        <v>7.0042163375089146</v>
      </c>
      <c r="N103" s="350">
        <f>IF(N$27=0,0,N$27/OIS!N$5*1000)</f>
        <v>7.4981387539513209</v>
      </c>
      <c r="O103" s="350">
        <f>IF(O$27=0,0,O$27/OIS!O$5*1000)</f>
        <v>7.7407395947403526</v>
      </c>
      <c r="P103" s="350">
        <f>IF(P$27=0,0,P$27/OIS!P$5*1000)</f>
        <v>7.7025802829426544</v>
      </c>
      <c r="Q103" s="350">
        <f>IF(Q$27=0,0,Q$27/OIS!Q$5*1000)</f>
        <v>7.4833159738191428</v>
      </c>
      <c r="R103" s="350">
        <f>IF(R$27=0,0,R$27/OIS!R$5*1000)</f>
        <v>7.437902975399834</v>
      </c>
      <c r="S103" s="350">
        <f>IF(S$27=0,0,S$27/OIS!S$5*1000)</f>
        <v>7.1740274922624723</v>
      </c>
      <c r="T103" s="350">
        <f>IF(T$27=0,0,T$27/OIS!T$5*1000)</f>
        <v>7.0594217795266232</v>
      </c>
      <c r="U103" s="350">
        <f>IF(U$27=0,0,U$27/OIS!U$5*1000)</f>
        <v>7.1587608273282513</v>
      </c>
      <c r="V103" s="350">
        <f>IF(V$27=0,0,V$27/OIS!V$5*1000)</f>
        <v>6.6531748426596158</v>
      </c>
      <c r="W103" s="350">
        <f>IF(W$27=0,0,W$27/OIS!W$5*1000)</f>
        <v>7.2076808450104739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5.1062584115619236</v>
      </c>
      <c r="C104" s="350">
        <f>IF(C$35=0,0,C$35/OIS!C$5*1000)</f>
        <v>5.1725395201835962</v>
      </c>
      <c r="D104" s="350">
        <f>IF(D$35=0,0,D$35/OIS!D$5*1000)</f>
        <v>6.1659318409989314</v>
      </c>
      <c r="E104" s="350">
        <f>IF(E$35=0,0,E$35/OIS!E$5*1000)</f>
        <v>4.8405859343879394</v>
      </c>
      <c r="F104" s="350">
        <f>IF(F$35=0,0,F$35/OIS!F$5*1000)</f>
        <v>4.8105444893843909</v>
      </c>
      <c r="G104" s="350">
        <f>IF(G$35=0,0,G$35/OIS!G$5*1000)</f>
        <v>5.2066429549822546</v>
      </c>
      <c r="H104" s="350">
        <f>IF(H$35=0,0,H$35/OIS!H$5*1000)</f>
        <v>4.9888293221438618</v>
      </c>
      <c r="I104" s="350">
        <f>IF(I$35=0,0,I$35/OIS!I$5*1000)</f>
        <v>0.67666498279814535</v>
      </c>
      <c r="J104" s="350">
        <f>IF(J$35=0,0,J$35/OIS!J$5*1000)</f>
        <v>0.56071285641260993</v>
      </c>
      <c r="K104" s="350">
        <f>IF(K$35=0,0,K$35/OIS!K$5*1000)</f>
        <v>0.4847319083979566</v>
      </c>
      <c r="L104" s="350">
        <f>IF(L$35=0,0,L$35/OIS!L$5*1000)</f>
        <v>0.7375042232507909</v>
      </c>
      <c r="M104" s="350">
        <f>IF(M$35=0,0,M$35/OIS!M$5*1000)</f>
        <v>0.53327058636112346</v>
      </c>
      <c r="N104" s="350">
        <f>IF(N$35=0,0,N$35/OIS!N$5*1000)</f>
        <v>0.56566832949977175</v>
      </c>
      <c r="O104" s="350">
        <f>IF(O$35=0,0,O$35/OIS!O$5*1000)</f>
        <v>0.52878462758670364</v>
      </c>
      <c r="P104" s="350">
        <f>IF(P$35=0,0,P$35/OIS!P$5*1000)</f>
        <v>0.63670812968385881</v>
      </c>
      <c r="Q104" s="350">
        <f>IF(Q$35=0,0,Q$35/OIS!Q$5*1000)</f>
        <v>0.61926467085287262</v>
      </c>
      <c r="R104" s="350">
        <f>IF(R$35=0,0,R$35/OIS!R$5*1000)</f>
        <v>0.61344088970964472</v>
      </c>
      <c r="S104" s="350">
        <f>IF(S$35=0,0,S$35/OIS!S$5*1000)</f>
        <v>0.52851566850907628</v>
      </c>
      <c r="T104" s="350">
        <f>IF(T$35=0,0,T$35/OIS!T$5*1000)</f>
        <v>0.48941841294765515</v>
      </c>
      <c r="U104" s="350">
        <f>IF(U$35=0,0,U$35/OIS!U$5*1000)</f>
        <v>0.55722677000770582</v>
      </c>
      <c r="V104" s="350">
        <f>IF(V$35=0,0,V$35/OIS!V$5*1000)</f>
        <v>0.42529342696459277</v>
      </c>
      <c r="W104" s="350">
        <f>IF(W$35=0,0,W$35/OIS!W$5*1000)</f>
        <v>0.55218272433711035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0.61455284186852011</v>
      </c>
      <c r="C105" s="350">
        <f>IF(C$54=0,0,C$54/OIS!C$5*1000)</f>
        <v>0.65096858758899634</v>
      </c>
      <c r="D105" s="350">
        <f>IF(D$54=0,0,D$54/OIS!D$5*1000)</f>
        <v>0.69394241733201067</v>
      </c>
      <c r="E105" s="350">
        <f>IF(E$54=0,0,E$54/OIS!E$5*1000)</f>
        <v>0.53879446524790975</v>
      </c>
      <c r="F105" s="350">
        <f>IF(F$54=0,0,F$54/OIS!F$5*1000)</f>
        <v>0.52752233339089094</v>
      </c>
      <c r="G105" s="350">
        <f>IF(G$54=0,0,G$54/OIS!G$5*1000)</f>
        <v>0.59638255043112964</v>
      </c>
      <c r="H105" s="350">
        <f>IF(H$54=0,0,H$54/OIS!H$5*1000)</f>
        <v>0.54801018920770361</v>
      </c>
      <c r="I105" s="350">
        <f>IF(I$54=0,0,I$54/OIS!I$5*1000)</f>
        <v>0.24473793276077532</v>
      </c>
      <c r="J105" s="350">
        <f>IF(J$54=0,0,J$54/OIS!J$5*1000)</f>
        <v>0.2397962856807902</v>
      </c>
      <c r="K105" s="350">
        <f>IF(K$54=0,0,K$54/OIS!K$5*1000)</f>
        <v>0.12672026960325472</v>
      </c>
      <c r="L105" s="350">
        <f>IF(L$54=0,0,L$54/OIS!L$5*1000)</f>
        <v>0.26345575051784148</v>
      </c>
      <c r="M105" s="350">
        <f>IF(M$54=0,0,M$54/OIS!M$5*1000)</f>
        <v>0.15270030626897102</v>
      </c>
      <c r="N105" s="350">
        <f>IF(N$54=0,0,N$54/OIS!N$5*1000)</f>
        <v>0.19701515889259741</v>
      </c>
      <c r="O105" s="350">
        <f>IF(O$54=0,0,O$54/OIS!O$5*1000)</f>
        <v>0.17329862856741629</v>
      </c>
      <c r="P105" s="350">
        <f>IF(P$54=0,0,P$54/OIS!P$5*1000)</f>
        <v>0.18896700470975436</v>
      </c>
      <c r="Q105" s="350">
        <f>IF(Q$54=0,0,Q$54/OIS!Q$5*1000)</f>
        <v>0.19258713028242763</v>
      </c>
      <c r="R105" s="350">
        <f>IF(R$54=0,0,R$54/OIS!R$5*1000)</f>
        <v>0.18868354613958527</v>
      </c>
      <c r="S105" s="350">
        <f>IF(S$54=0,0,S$54/OIS!S$5*1000)</f>
        <v>0.18935177422497756</v>
      </c>
      <c r="T105" s="350">
        <f>IF(T$54=0,0,T$54/OIS!T$5*1000)</f>
        <v>0.16696767973313137</v>
      </c>
      <c r="U105" s="350">
        <f>IF(U$54=0,0,U$54/OIS!U$5*1000)</f>
        <v>0.18226944559735855</v>
      </c>
      <c r="V105" s="350">
        <f>IF(V$54=0,0,V$54/OIS!V$5*1000)</f>
        <v>0.15998291508431006</v>
      </c>
      <c r="W105" s="350">
        <f>IF(W$54=0,0,W$54/OIS!W$5*1000)</f>
        <v>0.16957141043348539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3.1780943185099493</v>
      </c>
      <c r="C106" s="350">
        <f>IF(C$68=0,0,C$68/OIS!C$5*1000)</f>
        <v>3.0638400440899907</v>
      </c>
      <c r="D106" s="350">
        <f>IF(D$68=0,0,D$68/OIS!D$5*1000)</f>
        <v>3.0191594963419739</v>
      </c>
      <c r="E106" s="350">
        <f>IF(E$68=0,0,E$68/OIS!E$5*1000)</f>
        <v>2.6213109507709547</v>
      </c>
      <c r="F106" s="350">
        <f>IF(F$68=0,0,F$68/OIS!F$5*1000)</f>
        <v>2.2736255925080235</v>
      </c>
      <c r="G106" s="350">
        <f>IF(G$68=0,0,G$68/OIS!G$5*1000)</f>
        <v>2.6094797625367696</v>
      </c>
      <c r="H106" s="350">
        <f>IF(H$68=0,0,H$68/OIS!H$5*1000)</f>
        <v>2.3349330911770934</v>
      </c>
      <c r="I106" s="350">
        <f>IF(I$68=0,0,I$68/OIS!I$5*1000)</f>
        <v>3.9058063779950039</v>
      </c>
      <c r="J106" s="350">
        <f>IF(J$68=0,0,J$68/OIS!J$5*1000)</f>
        <v>3.9760606858896819</v>
      </c>
      <c r="K106" s="350">
        <f>IF(K$68=0,0,K$68/OIS!K$5*1000)</f>
        <v>4.0660240322337824</v>
      </c>
      <c r="L106" s="350">
        <f>IF(L$68=0,0,L$68/OIS!L$5*1000)</f>
        <v>3.9781525093240027</v>
      </c>
      <c r="M106" s="350">
        <f>IF(M$68=0,0,M$68/OIS!M$5*1000)</f>
        <v>4.5561437846673769</v>
      </c>
      <c r="N106" s="350">
        <f>IF(N$68=0,0,N$68/OIS!N$5*1000)</f>
        <v>4.8078142021221364</v>
      </c>
      <c r="O106" s="350">
        <f>IF(O$68=0,0,O$68/OIS!O$5*1000)</f>
        <v>5.1084478406174449</v>
      </c>
      <c r="P106" s="350">
        <f>IF(P$68=0,0,P$68/OIS!P$5*1000)</f>
        <v>4.862357424748903</v>
      </c>
      <c r="Q106" s="350">
        <f>IF(Q$68=0,0,Q$68/OIS!Q$5*1000)</f>
        <v>4.6559027345313462</v>
      </c>
      <c r="R106" s="350">
        <f>IF(R$68=0,0,R$68/OIS!R$5*1000)</f>
        <v>4.6524260836642117</v>
      </c>
      <c r="S106" s="350">
        <f>IF(S$68=0,0,S$68/OIS!S$5*1000)</f>
        <v>4.5604725829893438</v>
      </c>
      <c r="T106" s="350">
        <f>IF(T$68=0,0,T$68/OIS!T$5*1000)</f>
        <v>4.6033516702271511</v>
      </c>
      <c r="U106" s="350">
        <f>IF(U$68=0,0,U$68/OIS!U$5*1000)</f>
        <v>4.4958138823748612</v>
      </c>
      <c r="V106" s="350">
        <f>IF(V$68=0,0,V$68/OIS!V$5*1000)</f>
        <v>4.4129331071977829</v>
      </c>
      <c r="W106" s="350">
        <f>IF(W$68=0,0,W$68/OIS!W$5*1000)</f>
        <v>4.5848049547631051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3.6348434399314589</v>
      </c>
      <c r="C107" s="335">
        <f>IF(C$69=0,0,C$69/OIS!C$5*1000)</f>
        <v>3.9918157940284473</v>
      </c>
      <c r="D107" s="335">
        <f>IF(D$69=0,0,D$69/OIS!D$5*1000)</f>
        <v>3.9429164282058164</v>
      </c>
      <c r="E107" s="335">
        <f>IF(E$69=0,0,E$69/OIS!E$5*1000)</f>
        <v>2.9798280309654714</v>
      </c>
      <c r="F107" s="335">
        <f>IF(F$69=0,0,F$69/OIS!F$5*1000)</f>
        <v>3.0675187764203731</v>
      </c>
      <c r="G107" s="335">
        <f>IF(G$69=0,0,G$69/OIS!G$5*1000)</f>
        <v>3.5900205120179116</v>
      </c>
      <c r="H107" s="335">
        <f>IF(H$69=0,0,H$69/OIS!H$5*1000)</f>
        <v>3.1657137252307543</v>
      </c>
      <c r="I107" s="335">
        <f>IF(I$69=0,0,I$69/OIS!I$5*1000)</f>
        <v>4.1980487086688223</v>
      </c>
      <c r="J107" s="335">
        <f>IF(J$69=0,0,J$69/OIS!J$5*1000)</f>
        <v>4.5982712664052023</v>
      </c>
      <c r="K107" s="335">
        <f>IF(K$69=0,0,K$69/OIS!K$5*1000)</f>
        <v>2.5803384956879012</v>
      </c>
      <c r="L107" s="335">
        <f>IF(L$69=0,0,L$69/OIS!L$5*1000)</f>
        <v>4.636971777062028</v>
      </c>
      <c r="M107" s="335">
        <f>IF(M$69=0,0,M$69/OIS!M$5*1000)</f>
        <v>3.6727272296972941</v>
      </c>
      <c r="N107" s="335">
        <f>IF(N$69=0,0,N$69/OIS!N$5*1000)</f>
        <v>4.9891598837423023</v>
      </c>
      <c r="O107" s="335">
        <f>IF(O$69=0,0,O$69/OIS!O$5*1000)</f>
        <v>4.8865448219079015</v>
      </c>
      <c r="P107" s="335">
        <f>IF(P$69=0,0,P$69/OIS!P$5*1000)</f>
        <v>5.0074784021141534</v>
      </c>
      <c r="Q107" s="335">
        <f>IF(Q$69=0,0,Q$69/OIS!Q$5*1000)</f>
        <v>5.3583111685982594</v>
      </c>
      <c r="R107" s="335">
        <f>IF(R$69=0,0,R$69/OIS!R$5*1000)</f>
        <v>6.084058635358053</v>
      </c>
      <c r="S107" s="335">
        <f>IF(S$69=0,0,S$69/OIS!S$5*1000)</f>
        <v>5.273462265396712</v>
      </c>
      <c r="T107" s="335">
        <f>IF(T$69=0,0,T$69/OIS!T$5*1000)</f>
        <v>5.0526364151771768</v>
      </c>
      <c r="U107" s="335">
        <f>IF(U$69=0,0,U$69/OIS!U$5*1000)</f>
        <v>5.0115634424785291</v>
      </c>
      <c r="V107" s="335">
        <f>IF(V$69=0,0,V$69/OIS!V$5*1000)</f>
        <v>5.0258116104157837</v>
      </c>
      <c r="W107" s="335">
        <f>IF(W$69=0,0,W$69/OIS!W$5*1000)</f>
        <v>5.3882642205631361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FI: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801.37546419080968</v>
      </c>
      <c r="C5" s="225">
        <v>835.58127771903264</v>
      </c>
      <c r="D5" s="225">
        <v>990.44083172604724</v>
      </c>
      <c r="E5" s="225">
        <v>996.38215552910492</v>
      </c>
      <c r="F5" s="225">
        <v>1009.870237409556</v>
      </c>
      <c r="G5" s="225">
        <v>960.14555686675271</v>
      </c>
      <c r="H5" s="225">
        <v>1042.8476690369801</v>
      </c>
      <c r="I5" s="225">
        <v>298.75836123543218</v>
      </c>
      <c r="J5" s="225">
        <v>305.14606852172102</v>
      </c>
      <c r="K5" s="225">
        <v>239.3235590591255</v>
      </c>
      <c r="L5" s="225">
        <v>320.75974618641908</v>
      </c>
      <c r="M5" s="225">
        <v>262.56765571414809</v>
      </c>
      <c r="N5" s="225">
        <v>289.03172199068342</v>
      </c>
      <c r="O5" s="225">
        <v>282.02833355782388</v>
      </c>
      <c r="P5" s="225">
        <v>292.62214576283952</v>
      </c>
      <c r="Q5" s="225">
        <v>272.66268288232578</v>
      </c>
      <c r="R5" s="225">
        <v>288.17267944507643</v>
      </c>
      <c r="S5" s="225">
        <v>294.2265708655076</v>
      </c>
      <c r="T5" s="225">
        <v>289.01195546085228</v>
      </c>
      <c r="U5" s="225">
        <v>300.26250361281399</v>
      </c>
      <c r="V5" s="225">
        <v>292.59308628993119</v>
      </c>
      <c r="W5" s="225">
        <v>311.09796174041401</v>
      </c>
      <c r="DA5" s="89" t="s">
        <v>3125</v>
      </c>
    </row>
    <row r="6" spans="1:105" ht="12" customHeight="1" x14ac:dyDescent="0.25">
      <c r="A6" s="55" t="s">
        <v>92</v>
      </c>
      <c r="B6" s="261">
        <v>5.2906021117709363</v>
      </c>
      <c r="C6" s="261">
        <v>5.7620283994826398</v>
      </c>
      <c r="D6" s="261">
        <v>5.947905662702162</v>
      </c>
      <c r="E6" s="261">
        <v>5.8479001591108553</v>
      </c>
      <c r="F6" s="261">
        <v>6.1442919394461271</v>
      </c>
      <c r="G6" s="261">
        <v>6.2644609062214611</v>
      </c>
      <c r="H6" s="261">
        <v>6.5315991341672657</v>
      </c>
      <c r="I6" s="261">
        <v>6.546200042269561</v>
      </c>
      <c r="J6" s="261">
        <v>6.914735975463099</v>
      </c>
      <c r="K6" s="261">
        <v>5.1405593147199529</v>
      </c>
      <c r="L6" s="261">
        <v>7.3613300404746367</v>
      </c>
      <c r="M6" s="261">
        <v>6.6739624026005204</v>
      </c>
      <c r="N6" s="261">
        <v>8.1032840548443481</v>
      </c>
      <c r="O6" s="261">
        <v>8.1892228306319481</v>
      </c>
      <c r="P6" s="261">
        <v>8.6446278592293009</v>
      </c>
      <c r="Q6" s="261">
        <v>8.5897263328656255</v>
      </c>
      <c r="R6" s="261">
        <v>10.01039238226141</v>
      </c>
      <c r="S6" s="261">
        <v>8.958453794495485</v>
      </c>
      <c r="T6" s="261">
        <v>8.664153675733349</v>
      </c>
      <c r="U6" s="261">
        <v>9.010280777060153</v>
      </c>
      <c r="V6" s="261">
        <v>9.2047856600662854</v>
      </c>
      <c r="W6" s="261">
        <v>9.924499489925962</v>
      </c>
      <c r="DA6" s="67" t="s">
        <v>3126</v>
      </c>
    </row>
    <row r="7" spans="1:105" ht="12" customHeight="1" x14ac:dyDescent="0.25">
      <c r="A7" s="202" t="s">
        <v>93</v>
      </c>
      <c r="B7" s="226">
        <v>0.70625063834601576</v>
      </c>
      <c r="C7" s="226">
        <v>0.78062944712855542</v>
      </c>
      <c r="D7" s="226">
        <v>0.80422726465968675</v>
      </c>
      <c r="E7" s="226">
        <v>0.78420766403858133</v>
      </c>
      <c r="F7" s="226">
        <v>0.82769116505308715</v>
      </c>
      <c r="G7" s="226">
        <v>0.8401843186532405</v>
      </c>
      <c r="H7" s="226">
        <v>0.86714390091063409</v>
      </c>
      <c r="I7" s="226">
        <v>0.83133798751165544</v>
      </c>
      <c r="J7" s="226">
        <v>0.8914859268726687</v>
      </c>
      <c r="K7" s="226">
        <v>0.59724647813644283</v>
      </c>
      <c r="L7" s="226">
        <v>0.9270223873077017</v>
      </c>
      <c r="M7" s="226">
        <v>0.77439324265344567</v>
      </c>
      <c r="N7" s="226">
        <v>0.95677312161406625</v>
      </c>
      <c r="O7" s="226">
        <v>0.94905335707367044</v>
      </c>
      <c r="P7" s="226">
        <v>0.99869647983310206</v>
      </c>
      <c r="Q7" s="226">
        <v>0.99142081676851213</v>
      </c>
      <c r="R7" s="226">
        <v>1.1471141980504309</v>
      </c>
      <c r="S7" s="226">
        <v>1.052241323708383</v>
      </c>
      <c r="T7" s="226">
        <v>1.015777337026067</v>
      </c>
      <c r="U7" s="226">
        <v>1.0532109861340351</v>
      </c>
      <c r="V7" s="226">
        <v>1.0741603950312659</v>
      </c>
      <c r="W7" s="226">
        <v>1.1488994706387849</v>
      </c>
      <c r="DA7" s="174" t="s">
        <v>3127</v>
      </c>
    </row>
    <row r="8" spans="1:105" ht="12" customHeight="1" x14ac:dyDescent="0.25">
      <c r="A8" s="202" t="s">
        <v>94</v>
      </c>
      <c r="B8" s="226">
        <v>6.7457373628400257</v>
      </c>
      <c r="C8" s="226">
        <v>7.5269289550609804</v>
      </c>
      <c r="D8" s="226">
        <v>7.7448108586059137</v>
      </c>
      <c r="E8" s="226">
        <v>7.5123640829666627</v>
      </c>
      <c r="F8" s="226">
        <v>7.9519137683900922</v>
      </c>
      <c r="G8" s="226">
        <v>8.049306865699327</v>
      </c>
      <c r="H8" s="226">
        <v>8.2530232567227504</v>
      </c>
      <c r="I8" s="226">
        <v>7.6776345842998142</v>
      </c>
      <c r="J8" s="226">
        <v>8.319834988768612</v>
      </c>
      <c r="K8" s="226">
        <v>5.1545735868030622</v>
      </c>
      <c r="L8" s="226">
        <v>8.5104054896886705</v>
      </c>
      <c r="M8" s="226">
        <v>6.6762843927305937</v>
      </c>
      <c r="N8" s="226">
        <v>8.3662167649553751</v>
      </c>
      <c r="O8" s="226">
        <v>8.1738436994458965</v>
      </c>
      <c r="P8" s="226">
        <v>8.5790856818516499</v>
      </c>
      <c r="Q8" s="226">
        <v>8.5099213752601504</v>
      </c>
      <c r="R8" s="226">
        <v>9.7871335645413318</v>
      </c>
      <c r="S8" s="226">
        <v>9.1625453400188732</v>
      </c>
      <c r="T8" s="226">
        <v>8.831708718045725</v>
      </c>
      <c r="U8" s="226">
        <v>9.1350334805567766</v>
      </c>
      <c r="V8" s="226">
        <v>9.3041280353888318</v>
      </c>
      <c r="W8" s="226">
        <v>9.8861004861565309</v>
      </c>
      <c r="DA8" s="174" t="s">
        <v>3128</v>
      </c>
    </row>
    <row r="9" spans="1:105" ht="12" customHeight="1" x14ac:dyDescent="0.25">
      <c r="A9" s="202" t="s">
        <v>95</v>
      </c>
      <c r="B9" s="226">
        <v>1.85763520083659</v>
      </c>
      <c r="C9" s="226">
        <v>2.016988881606931</v>
      </c>
      <c r="D9" s="226">
        <v>2.0829094258500702</v>
      </c>
      <c r="E9" s="226">
        <v>2.0513924016615839</v>
      </c>
      <c r="F9" s="226">
        <v>2.153348659300498</v>
      </c>
      <c r="G9" s="226">
        <v>2.1974559631475881</v>
      </c>
      <c r="H9" s="226">
        <v>2.2959458835582298</v>
      </c>
      <c r="I9" s="226">
        <v>2.3214333400171729</v>
      </c>
      <c r="J9" s="226">
        <v>2.444927599382765</v>
      </c>
      <c r="K9" s="226">
        <v>1.8529351141985271</v>
      </c>
      <c r="L9" s="226">
        <v>2.6147216919771719</v>
      </c>
      <c r="M9" s="226">
        <v>2.4062004442093312</v>
      </c>
      <c r="N9" s="226">
        <v>2.9126057200569879</v>
      </c>
      <c r="O9" s="226">
        <v>2.9531304503556961</v>
      </c>
      <c r="P9" s="226">
        <v>3.1190450101129241</v>
      </c>
      <c r="Q9" s="226">
        <v>3.0997392923804181</v>
      </c>
      <c r="R9" s="226">
        <v>3.6168739779940018</v>
      </c>
      <c r="S9" s="226">
        <v>3.222951882373529</v>
      </c>
      <c r="T9" s="226">
        <v>3.1180950946632011</v>
      </c>
      <c r="U9" s="226">
        <v>3.2443574741204668</v>
      </c>
      <c r="V9" s="226">
        <v>3.3153567036269989</v>
      </c>
      <c r="W9" s="226">
        <v>3.5795690560750062</v>
      </c>
      <c r="DA9" s="174" t="s">
        <v>3129</v>
      </c>
    </row>
    <row r="10" spans="1:105" ht="12" customHeight="1" x14ac:dyDescent="0.25">
      <c r="A10" s="56" t="s">
        <v>96</v>
      </c>
      <c r="B10" s="262">
        <v>10.477446933093811</v>
      </c>
      <c r="C10" s="262">
        <v>11.33237208824111</v>
      </c>
      <c r="D10" s="262">
        <v>11.57191500597491</v>
      </c>
      <c r="E10" s="262">
        <v>10.42224777719824</v>
      </c>
      <c r="F10" s="262">
        <v>12.771657221318391</v>
      </c>
      <c r="G10" s="262">
        <v>12.014512232433059</v>
      </c>
      <c r="H10" s="262">
        <v>11.871527939792429</v>
      </c>
      <c r="I10" s="262">
        <v>10.984303734787799</v>
      </c>
      <c r="J10" s="262">
        <v>11.700281254129591</v>
      </c>
      <c r="K10" s="262">
        <v>9.5316571314883944</v>
      </c>
      <c r="L10" s="262">
        <v>12.428928905352651</v>
      </c>
      <c r="M10" s="262">
        <v>11.367477039735769</v>
      </c>
      <c r="N10" s="262">
        <v>13.4154386146378</v>
      </c>
      <c r="O10" s="262">
        <v>13.66673395096279</v>
      </c>
      <c r="P10" s="262">
        <v>14.208776391130341</v>
      </c>
      <c r="Q10" s="262">
        <v>14.32529550365501</v>
      </c>
      <c r="R10" s="262">
        <v>16.503851210997549</v>
      </c>
      <c r="S10" s="262">
        <v>14.930775222785931</v>
      </c>
      <c r="T10" s="262">
        <v>14.86566923836881</v>
      </c>
      <c r="U10" s="262">
        <v>14.89558368461703</v>
      </c>
      <c r="V10" s="262">
        <v>15.789584690361281</v>
      </c>
      <c r="W10" s="262">
        <v>16.38724226616819</v>
      </c>
      <c r="DA10" s="68" t="s">
        <v>3130</v>
      </c>
    </row>
    <row r="11" spans="1:105" ht="12" customHeight="1" x14ac:dyDescent="0.25">
      <c r="A11" s="37" t="s">
        <v>160</v>
      </c>
      <c r="B11" s="228">
        <v>3.3802089482056732</v>
      </c>
      <c r="C11" s="228">
        <v>3.527257614712251</v>
      </c>
      <c r="D11" s="228">
        <v>4.7250960825276138</v>
      </c>
      <c r="E11" s="228">
        <v>3.1145089723496042</v>
      </c>
      <c r="F11" s="228">
        <v>6.8212067052187448</v>
      </c>
      <c r="G11" s="228">
        <v>4.8772372731213771</v>
      </c>
      <c r="H11" s="228">
        <v>3.6639035228862542</v>
      </c>
      <c r="I11" s="228">
        <v>3.7597773796532432</v>
      </c>
      <c r="J11" s="228">
        <v>3.409968675838384</v>
      </c>
      <c r="K11" s="228">
        <v>4.0336749664934377</v>
      </c>
      <c r="L11" s="228">
        <v>3.6270062074955249</v>
      </c>
      <c r="M11" s="228">
        <v>3.4831250696732168</v>
      </c>
      <c r="N11" s="228">
        <v>3.233132552743804</v>
      </c>
      <c r="O11" s="228">
        <v>3.5335156088437571</v>
      </c>
      <c r="P11" s="228">
        <v>3.3713777194351482</v>
      </c>
      <c r="Q11" s="228">
        <v>3.423083154993813</v>
      </c>
      <c r="R11" s="228">
        <v>3.2216260295315209</v>
      </c>
      <c r="S11" s="228">
        <v>3.4726139863539172</v>
      </c>
      <c r="T11" s="228">
        <v>3.336923690485893</v>
      </c>
      <c r="U11" s="228">
        <v>3.301075083515316</v>
      </c>
      <c r="V11" s="228">
        <v>3.378792562465275</v>
      </c>
      <c r="W11" s="228">
        <v>3.306225992234928</v>
      </c>
      <c r="DA11" s="69" t="s">
        <v>3131</v>
      </c>
    </row>
    <row r="12" spans="1:105" ht="12" customHeight="1" x14ac:dyDescent="0.25">
      <c r="A12" s="37" t="s">
        <v>162</v>
      </c>
      <c r="B12" s="228">
        <v>1.0957509036918021</v>
      </c>
      <c r="C12" s="228">
        <v>1.1254228014322909</v>
      </c>
      <c r="D12" s="228">
        <v>0.34896952661018538</v>
      </c>
      <c r="E12" s="228">
        <v>0.7171684958683533</v>
      </c>
      <c r="F12" s="228">
        <v>0.1375436753148411</v>
      </c>
      <c r="G12" s="228">
        <v>0.32877622797256151</v>
      </c>
      <c r="H12" s="228">
        <v>0.42836718071045471</v>
      </c>
      <c r="I12" s="228">
        <v>0.2978544921779106</v>
      </c>
      <c r="J12" s="228">
        <v>0.11590982940011681</v>
      </c>
      <c r="K12" s="228">
        <v>0.55587796935193046</v>
      </c>
      <c r="L12" s="228">
        <v>0.57568184712955117</v>
      </c>
      <c r="M12" s="228">
        <v>0.72127219572601575</v>
      </c>
      <c r="N12" s="228">
        <v>0.4652742708503792</v>
      </c>
      <c r="O12" s="228">
        <v>0.51958578603060823</v>
      </c>
      <c r="P12" s="228">
        <v>0.63633597872772785</v>
      </c>
      <c r="Q12" s="228">
        <v>0.41287286571997228</v>
      </c>
      <c r="R12" s="228">
        <v>0.2433289229607985</v>
      </c>
      <c r="S12" s="228">
        <v>0.17428368630738689</v>
      </c>
      <c r="T12" s="228">
        <v>5.8949806161439078E-2</v>
      </c>
      <c r="U12" s="228">
        <v>0.2054117390334203</v>
      </c>
      <c r="V12" s="228">
        <v>0.112333314057906</v>
      </c>
      <c r="W12" s="228">
        <v>8.6868512002553105E-2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6.0014870811963386</v>
      </c>
      <c r="C15" s="228">
        <v>6.6796916720965687</v>
      </c>
      <c r="D15" s="228">
        <v>6.4978493968371094</v>
      </c>
      <c r="E15" s="228">
        <v>6.5905703089802792</v>
      </c>
      <c r="F15" s="228">
        <v>5.8129068407848017</v>
      </c>
      <c r="G15" s="228">
        <v>6.8084987313391263</v>
      </c>
      <c r="H15" s="228">
        <v>7.7792572361957237</v>
      </c>
      <c r="I15" s="228">
        <v>6.9266718629566491</v>
      </c>
      <c r="J15" s="228">
        <v>8.1744027488910884</v>
      </c>
      <c r="K15" s="228">
        <v>4.9421041956430267</v>
      </c>
      <c r="L15" s="228">
        <v>8.2262408507275708</v>
      </c>
      <c r="M15" s="228">
        <v>7.1630797743365333</v>
      </c>
      <c r="N15" s="228">
        <v>9.7170317910436204</v>
      </c>
      <c r="O15" s="228">
        <v>9.6136325560884242</v>
      </c>
      <c r="P15" s="228">
        <v>10.20106269296746</v>
      </c>
      <c r="Q15" s="228">
        <v>10.489339482941229</v>
      </c>
      <c r="R15" s="228">
        <v>13.038896258505231</v>
      </c>
      <c r="S15" s="228">
        <v>11.283877550124631</v>
      </c>
      <c r="T15" s="228">
        <v>11.46979574172148</v>
      </c>
      <c r="U15" s="228">
        <v>11.389096862068291</v>
      </c>
      <c r="V15" s="228">
        <v>12.298458813838099</v>
      </c>
      <c r="W15" s="228">
        <v>12.99414776193071</v>
      </c>
      <c r="DA15" s="69" t="s">
        <v>3135</v>
      </c>
    </row>
    <row r="16" spans="1:105" ht="12" customHeight="1" x14ac:dyDescent="0.25">
      <c r="A16" s="57" t="s">
        <v>3059</v>
      </c>
      <c r="B16" s="263">
        <v>505.33461663704378</v>
      </c>
      <c r="C16" s="263">
        <v>515.37520572300025</v>
      </c>
      <c r="D16" s="263">
        <v>653.47495154863373</v>
      </c>
      <c r="E16" s="263">
        <v>666.11523342228372</v>
      </c>
      <c r="F16" s="263">
        <v>661.45807930937326</v>
      </c>
      <c r="G16" s="263">
        <v>626.44522244272105</v>
      </c>
      <c r="H16" s="263">
        <v>704.00207791209561</v>
      </c>
      <c r="I16" s="263">
        <v>55.588362267973928</v>
      </c>
      <c r="J16" s="263">
        <v>52.642516649784078</v>
      </c>
      <c r="K16" s="263">
        <v>48.155617799129203</v>
      </c>
      <c r="L16" s="263">
        <v>62.850488517013339</v>
      </c>
      <c r="M16" s="263">
        <v>49.505981487111796</v>
      </c>
      <c r="N16" s="263">
        <v>49.895109132288781</v>
      </c>
      <c r="O16" s="263">
        <v>46.471255083984659</v>
      </c>
      <c r="P16" s="263">
        <v>51.946945307513232</v>
      </c>
      <c r="Q16" s="263">
        <v>45.877574305164963</v>
      </c>
      <c r="R16" s="263">
        <v>45.934962013525677</v>
      </c>
      <c r="S16" s="263">
        <v>46.783660750735947</v>
      </c>
      <c r="T16" s="263">
        <v>45.74574363385549</v>
      </c>
      <c r="U16" s="263">
        <v>49.474545152017441</v>
      </c>
      <c r="V16" s="263">
        <v>43.616684235993013</v>
      </c>
      <c r="W16" s="263">
        <v>51.052137750890303</v>
      </c>
      <c r="DA16" s="70" t="s">
        <v>3136</v>
      </c>
    </row>
    <row r="17" spans="1:105" ht="12" customHeight="1" x14ac:dyDescent="0.25">
      <c r="A17" s="46" t="s">
        <v>30</v>
      </c>
      <c r="B17" s="231">
        <v>1.0643000611636551E-3</v>
      </c>
      <c r="C17" s="231">
        <v>1.630386928312465E-3</v>
      </c>
      <c r="D17" s="231">
        <v>1.7478521128732581E-3</v>
      </c>
      <c r="E17" s="231">
        <v>1.034529918669551E-3</v>
      </c>
      <c r="F17" s="231">
        <v>1.1436362529085311E-3</v>
      </c>
      <c r="G17" s="231">
        <v>1.5484708837386111E-3</v>
      </c>
      <c r="H17" s="231">
        <v>4.1384846857886269E-4</v>
      </c>
      <c r="I17" s="231">
        <v>3.1347375425656451E-2</v>
      </c>
      <c r="J17" s="231">
        <v>2.2660365017113299E-2</v>
      </c>
      <c r="K17" s="231">
        <v>2.1967065325236141E-2</v>
      </c>
      <c r="L17" s="231">
        <v>2.3718449639999951E-2</v>
      </c>
      <c r="M17" s="231">
        <v>2.0683437725122648E-2</v>
      </c>
      <c r="N17" s="231">
        <v>2.1478680757257569E-2</v>
      </c>
      <c r="O17" s="231">
        <v>2.1883315450928691E-2</v>
      </c>
      <c r="P17" s="231">
        <v>2.3286451779351972E-2</v>
      </c>
      <c r="Q17" s="231">
        <v>5.2239877339155957E-2</v>
      </c>
      <c r="R17" s="231">
        <v>4.9928448298373992E-2</v>
      </c>
      <c r="S17" s="231">
        <v>2.5110055827205321E-2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0.34296552661486429</v>
      </c>
      <c r="C19" s="231">
        <v>0.42358780213269359</v>
      </c>
      <c r="D19" s="231">
        <v>0.31371109685450749</v>
      </c>
      <c r="E19" s="231">
        <v>0.26763021859674868</v>
      </c>
      <c r="F19" s="231">
        <v>0.39688279079897792</v>
      </c>
      <c r="G19" s="231">
        <v>0.37570481692464008</v>
      </c>
      <c r="H19" s="231">
        <v>0.31612212256465999</v>
      </c>
      <c r="I19" s="231">
        <v>3.1663143701630601</v>
      </c>
      <c r="J19" s="231">
        <v>3.7676433864539862</v>
      </c>
      <c r="K19" s="231">
        <v>3.390699218492689</v>
      </c>
      <c r="L19" s="231">
        <v>6.9246194839262092</v>
      </c>
      <c r="M19" s="231">
        <v>4.131697232378424</v>
      </c>
      <c r="N19" s="231">
        <v>5.4263247196760682</v>
      </c>
      <c r="O19" s="231">
        <v>4.3517750027499442</v>
      </c>
      <c r="P19" s="231">
        <v>7.1652082259298124</v>
      </c>
      <c r="Q19" s="231">
        <v>6.5962160394804332</v>
      </c>
      <c r="R19" s="231">
        <v>5.9911305475673764</v>
      </c>
      <c r="S19" s="231">
        <v>6.3502384132327281</v>
      </c>
      <c r="T19" s="231">
        <v>7.1295173777889458</v>
      </c>
      <c r="U19" s="231">
        <v>10.765783306773621</v>
      </c>
      <c r="V19" s="231">
        <v>6.3328717789200279</v>
      </c>
      <c r="W19" s="231">
        <v>9.2802737720757786</v>
      </c>
      <c r="DA19" s="73" t="s">
        <v>3139</v>
      </c>
    </row>
    <row r="20" spans="1:105" ht="12" customHeight="1" x14ac:dyDescent="0.25">
      <c r="A20" s="46" t="s">
        <v>160</v>
      </c>
      <c r="B20" s="231">
        <v>13.979655748821131</v>
      </c>
      <c r="C20" s="231">
        <v>14.26846192586342</v>
      </c>
      <c r="D20" s="231">
        <v>14.447281078414241</v>
      </c>
      <c r="E20" s="231">
        <v>15.213890615575281</v>
      </c>
      <c r="F20" s="231">
        <v>14.47481224854525</v>
      </c>
      <c r="G20" s="231">
        <v>14.354233611139289</v>
      </c>
      <c r="H20" s="231">
        <v>14.66813724244308</v>
      </c>
      <c r="I20" s="231">
        <v>19.06133589612228</v>
      </c>
      <c r="J20" s="231">
        <v>18.50202438130535</v>
      </c>
      <c r="K20" s="231">
        <v>18.714635607949251</v>
      </c>
      <c r="L20" s="231">
        <v>18.755395937453049</v>
      </c>
      <c r="M20" s="231">
        <v>17.842789844366049</v>
      </c>
      <c r="N20" s="231">
        <v>17.27160363879743</v>
      </c>
      <c r="O20" s="231">
        <v>18.89993613191254</v>
      </c>
      <c r="P20" s="231">
        <v>17.873452300990781</v>
      </c>
      <c r="Q20" s="231">
        <v>17.517581024148011</v>
      </c>
      <c r="R20" s="231">
        <v>16.795915926927421</v>
      </c>
      <c r="S20" s="231">
        <v>18.472837693017979</v>
      </c>
      <c r="T20" s="231">
        <v>17.61719101111149</v>
      </c>
      <c r="U20" s="231">
        <v>17.716318431241309</v>
      </c>
      <c r="V20" s="231">
        <v>18.043744228228519</v>
      </c>
      <c r="W20" s="231">
        <v>18.069137255411821</v>
      </c>
      <c r="DA20" s="73" t="s">
        <v>3140</v>
      </c>
    </row>
    <row r="21" spans="1:105" ht="12" customHeight="1" x14ac:dyDescent="0.25">
      <c r="A21" s="46" t="s">
        <v>70</v>
      </c>
      <c r="B21" s="231">
        <v>2.7105037969125729</v>
      </c>
      <c r="C21" s="231">
        <v>2.9423309568049572</v>
      </c>
      <c r="D21" s="231">
        <v>2.284686707223238</v>
      </c>
      <c r="E21" s="231">
        <v>2.0324160674882732</v>
      </c>
      <c r="F21" s="231">
        <v>2.514351520345028</v>
      </c>
      <c r="G21" s="231">
        <v>2.0298242249130092</v>
      </c>
      <c r="H21" s="231">
        <v>1.812755678994407</v>
      </c>
      <c r="I21" s="231">
        <v>11.25215191373135</v>
      </c>
      <c r="J21" s="231">
        <v>3.4483447552579891</v>
      </c>
      <c r="K21" s="231">
        <v>1.0685403872649319</v>
      </c>
      <c r="L21" s="231">
        <v>1.6807301292523851</v>
      </c>
      <c r="M21" s="231">
        <v>0.38371206885947062</v>
      </c>
      <c r="N21" s="231">
        <v>0.29936763685589418</v>
      </c>
      <c r="O21" s="231">
        <v>0.26239960650666239</v>
      </c>
      <c r="P21" s="231">
        <v>0.21185734793056901</v>
      </c>
      <c r="Q21" s="231">
        <v>0.1707022693126467</v>
      </c>
      <c r="R21" s="231">
        <v>1.2549806607517759</v>
      </c>
      <c r="S21" s="231">
        <v>0.62381875199214154</v>
      </c>
      <c r="T21" s="231">
        <v>0.18215827364761991</v>
      </c>
      <c r="U21" s="231">
        <v>5.6039184723277527E-2</v>
      </c>
      <c r="V21" s="231">
        <v>4.0877807842820663E-2</v>
      </c>
      <c r="W21" s="231">
        <v>2.674270956517897E-2</v>
      </c>
      <c r="DA21" s="73" t="s">
        <v>3141</v>
      </c>
    </row>
    <row r="22" spans="1:105" ht="12" customHeight="1" x14ac:dyDescent="0.25">
      <c r="A22" s="46" t="s">
        <v>34</v>
      </c>
      <c r="B22" s="231">
        <v>1.2324109133695751</v>
      </c>
      <c r="C22" s="231">
        <v>1.232410913369925</v>
      </c>
      <c r="D22" s="231">
        <v>1.232410913369999</v>
      </c>
      <c r="E22" s="231">
        <v>1.232410913369947</v>
      </c>
      <c r="F22" s="231">
        <v>1.234027392954109</v>
      </c>
      <c r="G22" s="231">
        <v>1.2324109133704819</v>
      </c>
      <c r="H22" s="231">
        <v>1.2326860588319981</v>
      </c>
      <c r="I22" s="231">
        <v>1.232926811109208</v>
      </c>
      <c r="J22" s="231">
        <v>0.8216187399748045</v>
      </c>
      <c r="K22" s="231">
        <v>0.82161873997468604</v>
      </c>
      <c r="L22" s="231">
        <v>0.82161873997519497</v>
      </c>
      <c r="M22" s="231">
        <v>0.82161873997517909</v>
      </c>
      <c r="N22" s="231">
        <v>0.82161873997437362</v>
      </c>
      <c r="O22" s="231">
        <v>0.82925402651929581</v>
      </c>
      <c r="P22" s="231">
        <v>0.82925402652012081</v>
      </c>
      <c r="Q22" s="231">
        <v>0.82925402651970226</v>
      </c>
      <c r="R22" s="231">
        <v>0.82925402652419755</v>
      </c>
      <c r="S22" s="231">
        <v>0.82925402651933655</v>
      </c>
      <c r="T22" s="231">
        <v>0.82925402651988234</v>
      </c>
      <c r="U22" s="231">
        <v>0.82925402651985913</v>
      </c>
      <c r="V22" s="231">
        <v>0.82925402651990521</v>
      </c>
      <c r="W22" s="231">
        <v>0.82925402652282476</v>
      </c>
      <c r="DA22" s="73" t="s">
        <v>3142</v>
      </c>
    </row>
    <row r="23" spans="1:105" ht="12" customHeight="1" x14ac:dyDescent="0.25">
      <c r="A23" s="46" t="s">
        <v>162</v>
      </c>
      <c r="B23" s="231">
        <v>7.144345383505285E-2</v>
      </c>
      <c r="C23" s="231">
        <v>7.464248543952659E-2</v>
      </c>
      <c r="D23" s="231">
        <v>1.7137959153936611E-2</v>
      </c>
      <c r="E23" s="231">
        <v>2.3893268599057702E-2</v>
      </c>
      <c r="F23" s="231">
        <v>9.8852748340165549E-3</v>
      </c>
      <c r="G23" s="231">
        <v>1.9008004250905298E-2</v>
      </c>
      <c r="H23" s="231">
        <v>1.544780572308657E-2</v>
      </c>
      <c r="I23" s="231">
        <v>1.2385224747876979</v>
      </c>
      <c r="J23" s="231">
        <v>0.75222733928716523</v>
      </c>
      <c r="K23" s="231">
        <v>1.177064993545557</v>
      </c>
      <c r="L23" s="231">
        <v>2.175634128174464</v>
      </c>
      <c r="M23" s="231">
        <v>1.6047894453896661</v>
      </c>
      <c r="N23" s="231">
        <v>1.5705708983987079</v>
      </c>
      <c r="O23" s="231">
        <v>1.6810463943258189</v>
      </c>
      <c r="P23" s="231">
        <v>1.3645335072318721</v>
      </c>
      <c r="Q23" s="231">
        <v>1.2694242610278761</v>
      </c>
      <c r="R23" s="231">
        <v>0.65113043052797237</v>
      </c>
      <c r="S23" s="231">
        <v>0.69733589334626378</v>
      </c>
      <c r="T23" s="231">
        <v>0.20505199239885971</v>
      </c>
      <c r="U23" s="231">
        <v>0.54666047534194984</v>
      </c>
      <c r="V23" s="231">
        <v>0.46867060244398301</v>
      </c>
      <c r="W23" s="231">
        <v>0.2077422294027601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2.6919458358086512</v>
      </c>
      <c r="C25" s="231">
        <v>2.8773569991153041</v>
      </c>
      <c r="D25" s="231">
        <v>2.3730493137500508</v>
      </c>
      <c r="E25" s="231">
        <v>2.743898337434882</v>
      </c>
      <c r="F25" s="231">
        <v>3.166593074459207</v>
      </c>
      <c r="G25" s="231">
        <v>2.9366778925445698</v>
      </c>
      <c r="H25" s="231">
        <v>3.4261153089447252</v>
      </c>
      <c r="I25" s="231">
        <v>2.2321688661175538</v>
      </c>
      <c r="J25" s="231">
        <v>3.678269151607743</v>
      </c>
      <c r="K25" s="231">
        <v>2.3730493137392958</v>
      </c>
      <c r="L25" s="231">
        <v>5.0724436325634574</v>
      </c>
      <c r="M25" s="231">
        <v>1.349697159408292</v>
      </c>
      <c r="N25" s="231">
        <v>1.855515261818673</v>
      </c>
      <c r="O25" s="231">
        <v>2.0479573513602962</v>
      </c>
      <c r="P25" s="231">
        <v>1.343617057730613</v>
      </c>
      <c r="Q25" s="231">
        <v>1.0817250768709361</v>
      </c>
      <c r="R25" s="231">
        <v>1.0376379120571411</v>
      </c>
      <c r="S25" s="231">
        <v>0.78606858061441209</v>
      </c>
      <c r="T25" s="231">
        <v>1.1156825408128619</v>
      </c>
      <c r="U25" s="231">
        <v>1.2682824945914619</v>
      </c>
      <c r="V25" s="231">
        <v>1.581906628489288</v>
      </c>
      <c r="W25" s="231">
        <v>1.603365348169228</v>
      </c>
      <c r="DA25" s="73" t="s">
        <v>3145</v>
      </c>
    </row>
    <row r="26" spans="1:105" ht="12" customHeight="1" x14ac:dyDescent="0.25">
      <c r="A26" s="46" t="s">
        <v>79</v>
      </c>
      <c r="B26" s="231">
        <v>484.30462706162081</v>
      </c>
      <c r="C26" s="231">
        <v>493.5547842533461</v>
      </c>
      <c r="D26" s="231">
        <v>632.80492662775487</v>
      </c>
      <c r="E26" s="231">
        <v>644.60005947130082</v>
      </c>
      <c r="F26" s="231">
        <v>639.66038337118368</v>
      </c>
      <c r="G26" s="231">
        <v>605.49581450869437</v>
      </c>
      <c r="H26" s="231">
        <v>682.53039984612508</v>
      </c>
      <c r="I26" s="231">
        <v>17.37359456051713</v>
      </c>
      <c r="J26" s="231">
        <v>21.64972853087993</v>
      </c>
      <c r="K26" s="231">
        <v>20.58804247283755</v>
      </c>
      <c r="L26" s="231">
        <v>27.39632801602858</v>
      </c>
      <c r="M26" s="231">
        <v>23.350993559009598</v>
      </c>
      <c r="N26" s="231">
        <v>22.628629556010381</v>
      </c>
      <c r="O26" s="231">
        <v>18.37700325515917</v>
      </c>
      <c r="P26" s="231">
        <v>23.135736389400119</v>
      </c>
      <c r="Q26" s="231">
        <v>18.3604317304662</v>
      </c>
      <c r="R26" s="231">
        <v>19.324984060871429</v>
      </c>
      <c r="S26" s="231">
        <v>18.99899733618588</v>
      </c>
      <c r="T26" s="231">
        <v>18.666888411575819</v>
      </c>
      <c r="U26" s="231">
        <v>18.292207232825959</v>
      </c>
      <c r="V26" s="231">
        <v>16.319359163548469</v>
      </c>
      <c r="W26" s="231">
        <v>21.0356224097427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76.420878205961088</v>
      </c>
      <c r="C27" s="263">
        <f t="shared" si="0"/>
        <v>84.280203563723546</v>
      </c>
      <c r="D27" s="263">
        <f t="shared" si="0"/>
        <v>81.484696209798003</v>
      </c>
      <c r="E27" s="263">
        <f t="shared" si="0"/>
        <v>76.019989867416285</v>
      </c>
      <c r="F27" s="263">
        <f t="shared" si="0"/>
        <v>87.770115653828213</v>
      </c>
      <c r="G27" s="263">
        <f t="shared" si="0"/>
        <v>78.810708603882034</v>
      </c>
      <c r="H27" s="263">
        <f t="shared" si="0"/>
        <v>73.171074538370689</v>
      </c>
      <c r="I27" s="263">
        <f t="shared" si="0"/>
        <v>66.486942296659166</v>
      </c>
      <c r="J27" s="263">
        <f t="shared" si="0"/>
        <v>64.535585967761506</v>
      </c>
      <c r="K27" s="263">
        <f t="shared" si="0"/>
        <v>59.274782705789725</v>
      </c>
      <c r="L27" s="263">
        <f t="shared" si="0"/>
        <v>67.600512859105322</v>
      </c>
      <c r="M27" s="263">
        <f t="shared" si="0"/>
        <v>60.448666185274845</v>
      </c>
      <c r="N27" s="263">
        <f t="shared" si="0"/>
        <v>61.601500420010815</v>
      </c>
      <c r="O27" s="263">
        <f t="shared" si="0"/>
        <v>61.765628483838299</v>
      </c>
      <c r="P27" s="263">
        <f t="shared" si="0"/>
        <v>62.609651998586905</v>
      </c>
      <c r="Q27" s="263">
        <f t="shared" si="0"/>
        <v>56.475761085282201</v>
      </c>
      <c r="R27" s="263">
        <f t="shared" si="0"/>
        <v>56.221056549168409</v>
      </c>
      <c r="S27" s="263">
        <f t="shared" si="0"/>
        <v>60.89172673939612</v>
      </c>
      <c r="T27" s="263">
        <f t="shared" si="0"/>
        <v>60.594416559952563</v>
      </c>
      <c r="U27" s="263">
        <f t="shared" si="0"/>
        <v>63.440649889264044</v>
      </c>
      <c r="V27" s="263">
        <f t="shared" si="0"/>
        <v>60.255370050073225</v>
      </c>
      <c r="W27" s="263">
        <f t="shared" si="0"/>
        <v>63.493743014245958</v>
      </c>
      <c r="DA27" s="70"/>
    </row>
    <row r="28" spans="1:105" ht="12" customHeight="1" x14ac:dyDescent="0.25">
      <c r="A28" s="60" t="s">
        <v>3072</v>
      </c>
      <c r="B28" s="264">
        <v>73.666219620673019</v>
      </c>
      <c r="C28" s="264">
        <v>81.047187758597616</v>
      </c>
      <c r="D28" s="264">
        <v>78.179623688115456</v>
      </c>
      <c r="E28" s="264">
        <v>72.902683995657071</v>
      </c>
      <c r="F28" s="264">
        <v>84.418780849304341</v>
      </c>
      <c r="G28" s="264">
        <v>75.4689981332005</v>
      </c>
      <c r="H28" s="264">
        <v>69.867299227805631</v>
      </c>
      <c r="I28" s="264">
        <v>63.943698842144897</v>
      </c>
      <c r="J28" s="264">
        <v>61.577645962777872</v>
      </c>
      <c r="K28" s="264">
        <v>58.408457339822469</v>
      </c>
      <c r="L28" s="264">
        <v>64.899959051407095</v>
      </c>
      <c r="M28" s="264">
        <v>59.344445937884132</v>
      </c>
      <c r="N28" s="264">
        <v>59.924432157650877</v>
      </c>
      <c r="O28" s="264">
        <v>60.43427722135857</v>
      </c>
      <c r="P28" s="264">
        <v>61.268025969683087</v>
      </c>
      <c r="Q28" s="264">
        <v>55.161637739422567</v>
      </c>
      <c r="R28" s="264">
        <v>54.858026759810677</v>
      </c>
      <c r="S28" s="264">
        <v>59.149643757685723</v>
      </c>
      <c r="T28" s="264">
        <v>58.948140637753887</v>
      </c>
      <c r="U28" s="264">
        <v>61.792611835391718</v>
      </c>
      <c r="V28" s="264">
        <v>58.608097482785439</v>
      </c>
      <c r="W28" s="264">
        <v>61.905835511304758</v>
      </c>
      <c r="DA28" s="72" t="s">
        <v>3147</v>
      </c>
    </row>
    <row r="29" spans="1:105" ht="12" customHeight="1" x14ac:dyDescent="0.25">
      <c r="A29" s="59" t="s">
        <v>30</v>
      </c>
      <c r="B29" s="232">
        <v>4.7752002684367668E-2</v>
      </c>
      <c r="C29" s="232">
        <v>4.8519698006314851E-2</v>
      </c>
      <c r="D29" s="232">
        <v>9.7373486545750412E-2</v>
      </c>
      <c r="E29" s="232">
        <v>9.8206117674034379E-2</v>
      </c>
      <c r="F29" s="232">
        <v>4.6432297542287247E-2</v>
      </c>
      <c r="G29" s="232">
        <v>9.107523132997325E-2</v>
      </c>
      <c r="H29" s="232">
        <v>4.8425650851296999E-2</v>
      </c>
      <c r="I29" s="232">
        <v>2.791279677946518E-2</v>
      </c>
      <c r="J29" s="232">
        <v>3.111973571621977E-2</v>
      </c>
      <c r="K29" s="232">
        <v>3.2294615015542913E-2</v>
      </c>
      <c r="L29" s="232">
        <v>3.2161741040021723E-2</v>
      </c>
      <c r="M29" s="232">
        <v>3.3715323252059691E-2</v>
      </c>
      <c r="N29" s="232">
        <v>3.1206142941553959E-2</v>
      </c>
      <c r="O29" s="232">
        <v>3.1147855684352119E-2</v>
      </c>
      <c r="P29" s="232">
        <v>3.188251948452938E-2</v>
      </c>
      <c r="Q29" s="232">
        <v>6.0698225596883162E-2</v>
      </c>
      <c r="R29" s="232">
        <v>6.1260334079123152E-2</v>
      </c>
      <c r="S29" s="232">
        <v>3.0400708750608449E-2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6.2840408877968654</v>
      </c>
      <c r="C30" s="232">
        <v>6.7363317465186547</v>
      </c>
      <c r="D30" s="232">
        <v>6.0508077301876968</v>
      </c>
      <c r="E30" s="232">
        <v>5.5764359788624187</v>
      </c>
      <c r="F30" s="232">
        <v>5.2263183228539516</v>
      </c>
      <c r="G30" s="232">
        <v>5.9956201977793953</v>
      </c>
      <c r="H30" s="232">
        <v>4.2702669438338328</v>
      </c>
      <c r="I30" s="232">
        <v>3.4530470930859938</v>
      </c>
      <c r="J30" s="232">
        <v>6.7190117750664804</v>
      </c>
      <c r="K30" s="232">
        <v>5.3414113592847956</v>
      </c>
      <c r="L30" s="232">
        <v>9.867846019924075</v>
      </c>
      <c r="M30" s="232">
        <v>7.1195490484653678</v>
      </c>
      <c r="N30" s="232">
        <v>8.5414739003738873</v>
      </c>
      <c r="O30" s="232">
        <v>6.7317801793816594</v>
      </c>
      <c r="P30" s="232">
        <v>10.47120790585684</v>
      </c>
      <c r="Q30" s="232">
        <v>8.5467664866563684</v>
      </c>
      <c r="R30" s="232">
        <v>7.9556439261360747</v>
      </c>
      <c r="S30" s="232">
        <v>8.7016416587494074</v>
      </c>
      <c r="T30" s="232">
        <v>10.002315663342319</v>
      </c>
      <c r="U30" s="232">
        <v>12.694100566413219</v>
      </c>
      <c r="V30" s="232">
        <v>8.7599233362982112</v>
      </c>
      <c r="W30" s="232">
        <v>12.15938633680512</v>
      </c>
      <c r="DA30" s="71" t="s">
        <v>3149</v>
      </c>
    </row>
    <row r="31" spans="1:105" ht="12" customHeight="1" x14ac:dyDescent="0.25">
      <c r="A31" s="59" t="s">
        <v>160</v>
      </c>
      <c r="B31" s="232">
        <v>39.791311058661023</v>
      </c>
      <c r="C31" s="232">
        <v>40.467974404409077</v>
      </c>
      <c r="D31" s="232">
        <v>44.623376064330706</v>
      </c>
      <c r="E31" s="232">
        <v>42.334966086816948</v>
      </c>
      <c r="F31" s="232">
        <v>50.850543336851572</v>
      </c>
      <c r="G31" s="232">
        <v>46.203540174650087</v>
      </c>
      <c r="H31" s="232">
        <v>43.529655277040547</v>
      </c>
      <c r="I31" s="232">
        <v>47.097782928479212</v>
      </c>
      <c r="J31" s="232">
        <v>48.005875559169723</v>
      </c>
      <c r="K31" s="232">
        <v>49.102012510730972</v>
      </c>
      <c r="L31" s="232">
        <v>48.886298337910773</v>
      </c>
      <c r="M31" s="232">
        <v>48.130954326007043</v>
      </c>
      <c r="N31" s="232">
        <v>47.554629542421537</v>
      </c>
      <c r="O31" s="232">
        <v>50.299654246111622</v>
      </c>
      <c r="P31" s="232">
        <v>48.112276256375402</v>
      </c>
      <c r="Q31" s="232">
        <v>44.444788696884594</v>
      </c>
      <c r="R31" s="232">
        <v>43.948027761884397</v>
      </c>
      <c r="S31" s="232">
        <v>48.060025159500412</v>
      </c>
      <c r="T31" s="232">
        <v>48.005822176142708</v>
      </c>
      <c r="U31" s="232">
        <v>48.142201541248582</v>
      </c>
      <c r="V31" s="232">
        <v>48.851703119995548</v>
      </c>
      <c r="W31" s="232">
        <v>49.100456930512408</v>
      </c>
      <c r="DA31" s="71" t="s">
        <v>3150</v>
      </c>
    </row>
    <row r="32" spans="1:105" ht="12" customHeight="1" x14ac:dyDescent="0.25">
      <c r="A32" s="59" t="s">
        <v>70</v>
      </c>
      <c r="B32" s="232">
        <v>24.900332057348852</v>
      </c>
      <c r="C32" s="232">
        <v>31.589656122214731</v>
      </c>
      <c r="D32" s="232">
        <v>26.460450623346532</v>
      </c>
      <c r="E32" s="232">
        <v>22.641906299101809</v>
      </c>
      <c r="F32" s="232">
        <v>27.897143007887468</v>
      </c>
      <c r="G32" s="232">
        <v>22.06915114089405</v>
      </c>
      <c r="H32" s="232">
        <v>20.224886831564248</v>
      </c>
      <c r="I32" s="232">
        <v>12.270386867428689</v>
      </c>
      <c r="J32" s="232">
        <v>5.7963287395394083</v>
      </c>
      <c r="K32" s="232">
        <v>2.2152431500815242</v>
      </c>
      <c r="L32" s="232">
        <v>3.185617968737616</v>
      </c>
      <c r="M32" s="232">
        <v>1.4285651441793361</v>
      </c>
      <c r="N32" s="232">
        <v>1.4829478772370011</v>
      </c>
      <c r="O32" s="232">
        <v>0.93266098555367327</v>
      </c>
      <c r="P32" s="232">
        <v>0.78146442303447849</v>
      </c>
      <c r="Q32" s="232">
        <v>0.62405842622439234</v>
      </c>
      <c r="R32" s="232">
        <v>2.0698869316927109</v>
      </c>
      <c r="S32" s="232">
        <v>1.4829247538883481</v>
      </c>
      <c r="T32" s="232">
        <v>0.62855697666775412</v>
      </c>
      <c r="U32" s="232">
        <v>0.33053071883546248</v>
      </c>
      <c r="V32" s="232">
        <v>0.33990270902145009</v>
      </c>
      <c r="W32" s="232">
        <v>0.34864030609306768</v>
      </c>
      <c r="DA32" s="71" t="s">
        <v>3151</v>
      </c>
    </row>
    <row r="33" spans="1:105" ht="12" customHeight="1" x14ac:dyDescent="0.25">
      <c r="A33" s="59" t="s">
        <v>162</v>
      </c>
      <c r="B33" s="232">
        <v>2.642783614181913</v>
      </c>
      <c r="C33" s="232">
        <v>2.2047057874488361</v>
      </c>
      <c r="D33" s="232">
        <v>0.94761578370476474</v>
      </c>
      <c r="E33" s="232">
        <v>2.2511695132018681</v>
      </c>
      <c r="F33" s="232">
        <v>0.39834388416905447</v>
      </c>
      <c r="G33" s="232">
        <v>1.109611388546994</v>
      </c>
      <c r="H33" s="232">
        <v>1.794064524515695</v>
      </c>
      <c r="I33" s="232">
        <v>1.094569156371535</v>
      </c>
      <c r="J33" s="232">
        <v>1.0253101532860489</v>
      </c>
      <c r="K33" s="232">
        <v>1.717495704709632</v>
      </c>
      <c r="L33" s="232">
        <v>2.9280349837946131</v>
      </c>
      <c r="M33" s="232">
        <v>2.6316620959803312</v>
      </c>
      <c r="N33" s="232">
        <v>2.3141746946769</v>
      </c>
      <c r="O33" s="232">
        <v>2.439033954627269</v>
      </c>
      <c r="P33" s="232">
        <v>1.871194864931838</v>
      </c>
      <c r="Q33" s="232">
        <v>1.485325904060339</v>
      </c>
      <c r="R33" s="232">
        <v>0.82320780601836074</v>
      </c>
      <c r="S33" s="232">
        <v>0.87465147679694932</v>
      </c>
      <c r="T33" s="232">
        <v>0.31144582160110668</v>
      </c>
      <c r="U33" s="232">
        <v>0.62577900889446325</v>
      </c>
      <c r="V33" s="232">
        <v>0.65656831747022759</v>
      </c>
      <c r="W33" s="232">
        <v>0.29735193789415831</v>
      </c>
      <c r="DA33" s="71" t="s">
        <v>3152</v>
      </c>
    </row>
    <row r="34" spans="1:105" ht="12" customHeight="1" x14ac:dyDescent="0.25">
      <c r="A34" s="60" t="s">
        <v>3079</v>
      </c>
      <c r="B34" s="264">
        <v>2.7546585852880749</v>
      </c>
      <c r="C34" s="264">
        <v>3.2330158051259321</v>
      </c>
      <c r="D34" s="264">
        <v>3.3050725216825492</v>
      </c>
      <c r="E34" s="264">
        <v>3.1173058717592088</v>
      </c>
      <c r="F34" s="264">
        <v>3.351334804523876</v>
      </c>
      <c r="G34" s="264">
        <v>3.341710470681535</v>
      </c>
      <c r="H34" s="264">
        <v>3.3037753105650638</v>
      </c>
      <c r="I34" s="264">
        <v>2.543243454514267</v>
      </c>
      <c r="J34" s="264">
        <v>2.957940004983632</v>
      </c>
      <c r="K34" s="264">
        <v>0.8663253659672564</v>
      </c>
      <c r="L34" s="264">
        <v>2.700553807698225</v>
      </c>
      <c r="M34" s="264">
        <v>1.1042202473907139</v>
      </c>
      <c r="N34" s="264">
        <v>1.677068262359938</v>
      </c>
      <c r="O34" s="264">
        <v>1.3313512624797259</v>
      </c>
      <c r="P34" s="264">
        <v>1.3416260289038151</v>
      </c>
      <c r="Q34" s="264">
        <v>1.314123345859634</v>
      </c>
      <c r="R34" s="264">
        <v>1.363029789357735</v>
      </c>
      <c r="S34" s="264">
        <v>1.742082981710396</v>
      </c>
      <c r="T34" s="264">
        <v>1.6462759221986749</v>
      </c>
      <c r="U34" s="264">
        <v>1.648038053872326</v>
      </c>
      <c r="V34" s="264">
        <v>1.6472725672877839</v>
      </c>
      <c r="W34" s="264">
        <v>1.5879075029412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56.140277267254916</v>
      </c>
      <c r="C35" s="263">
        <f t="shared" si="1"/>
        <v>58.503982015397263</v>
      </c>
      <c r="D35" s="263">
        <f t="shared" si="1"/>
        <v>72.453905397414687</v>
      </c>
      <c r="E35" s="263">
        <f t="shared" si="1"/>
        <v>72.395084330239271</v>
      </c>
      <c r="F35" s="263">
        <f t="shared" si="1"/>
        <v>74.395623399786871</v>
      </c>
      <c r="G35" s="263">
        <f t="shared" si="1"/>
        <v>69.292638009345325</v>
      </c>
      <c r="H35" s="263">
        <f t="shared" si="1"/>
        <v>76.219508487328298</v>
      </c>
      <c r="I35" s="263">
        <f t="shared" si="1"/>
        <v>6.7778291610153483</v>
      </c>
      <c r="J35" s="263">
        <f t="shared" si="1"/>
        <v>5.8487723281305248</v>
      </c>
      <c r="K35" s="263">
        <f t="shared" si="1"/>
        <v>4.8913006982419409</v>
      </c>
      <c r="L35" s="263">
        <f t="shared" si="1"/>
        <v>7.6852968219467837</v>
      </c>
      <c r="M35" s="263">
        <f t="shared" si="1"/>
        <v>5.0256351609181253</v>
      </c>
      <c r="N35" s="263">
        <f t="shared" si="1"/>
        <v>5.0875123541814489</v>
      </c>
      <c r="O35" s="263">
        <f t="shared" si="1"/>
        <v>4.5945768376145812</v>
      </c>
      <c r="P35" s="263">
        <f t="shared" si="1"/>
        <v>5.640627708256984</v>
      </c>
      <c r="Q35" s="263">
        <f t="shared" si="1"/>
        <v>5.0922495708822009</v>
      </c>
      <c r="R35" s="263">
        <f t="shared" si="1"/>
        <v>5.0300478245118292</v>
      </c>
      <c r="S35" s="263">
        <f t="shared" si="1"/>
        <v>4.8514433411829057</v>
      </c>
      <c r="T35" s="263">
        <f t="shared" si="1"/>
        <v>4.5445933800702729</v>
      </c>
      <c r="U35" s="263">
        <f t="shared" si="1"/>
        <v>5.3318136008686752</v>
      </c>
      <c r="V35" s="263">
        <f t="shared" si="1"/>
        <v>4.1493036845757878</v>
      </c>
      <c r="W35" s="263">
        <f t="shared" si="1"/>
        <v>5.2320064579938652</v>
      </c>
      <c r="DA35" s="70"/>
    </row>
    <row r="36" spans="1:105" ht="12" customHeight="1" x14ac:dyDescent="0.25">
      <c r="A36" s="60" t="s">
        <v>3082</v>
      </c>
      <c r="B36" s="264">
        <v>4.9072158158954364</v>
      </c>
      <c r="C36" s="264">
        <v>6.1673835783853139</v>
      </c>
      <c r="D36" s="264">
        <v>5.6921141601603136</v>
      </c>
      <c r="E36" s="264">
        <v>4.4209219541356246</v>
      </c>
      <c r="F36" s="264">
        <v>6.7899018548445049</v>
      </c>
      <c r="G36" s="264">
        <v>5.3244057349249454</v>
      </c>
      <c r="H36" s="264">
        <v>4.1988755314203203</v>
      </c>
      <c r="I36" s="264">
        <v>2.773366781614389</v>
      </c>
      <c r="J36" s="264">
        <v>2.1051925329621661</v>
      </c>
      <c r="K36" s="264">
        <v>1.8049323917025211</v>
      </c>
      <c r="L36" s="264">
        <v>2.872177736659578</v>
      </c>
      <c r="M36" s="264">
        <v>1.7976298549144221</v>
      </c>
      <c r="N36" s="264">
        <v>1.865326063372458</v>
      </c>
      <c r="O36" s="264">
        <v>1.7023693577456971</v>
      </c>
      <c r="P36" s="264">
        <v>2.1188876470546991</v>
      </c>
      <c r="Q36" s="264">
        <v>1.9876834755790369</v>
      </c>
      <c r="R36" s="264">
        <v>1.922744396129197</v>
      </c>
      <c r="S36" s="264">
        <v>1.8483255451934979</v>
      </c>
      <c r="T36" s="264">
        <v>1.706635647108431</v>
      </c>
      <c r="U36" s="264">
        <v>2.123580380278852</v>
      </c>
      <c r="V36" s="264">
        <v>1.5605269145041969</v>
      </c>
      <c r="W36" s="264">
        <v>2.01800770853457</v>
      </c>
      <c r="DA36" s="72" t="s">
        <v>3154</v>
      </c>
    </row>
    <row r="37" spans="1:105" ht="12" customHeight="1" x14ac:dyDescent="0.25">
      <c r="A37" s="59" t="s">
        <v>30</v>
      </c>
      <c r="B37" s="232">
        <v>8.2429052252777531E-3</v>
      </c>
      <c r="C37" s="232">
        <v>8.3754240606138744E-3</v>
      </c>
      <c r="D37" s="232">
        <v>1.6808518510873581E-2</v>
      </c>
      <c r="E37" s="232">
        <v>1.6952246503255941E-2</v>
      </c>
      <c r="F37" s="232">
        <v>8.0150989805138732E-3</v>
      </c>
      <c r="G37" s="232">
        <v>1.5721319693864429E-2</v>
      </c>
      <c r="H37" s="232">
        <v>8.3591897302834114E-3</v>
      </c>
      <c r="I37" s="232">
        <v>4.8182803964552977E-3</v>
      </c>
      <c r="J37" s="232">
        <v>5.3718591414903157E-3</v>
      </c>
      <c r="K37" s="232">
        <v>5.5746656872068126E-3</v>
      </c>
      <c r="L37" s="232">
        <v>5.551729108098989E-3</v>
      </c>
      <c r="M37" s="232">
        <v>5.8199069899388728E-3</v>
      </c>
      <c r="N37" s="232">
        <v>5.3867746744349094E-3</v>
      </c>
      <c r="O37" s="232">
        <v>5.3767131836084019E-3</v>
      </c>
      <c r="P37" s="232">
        <v>5.5035301491151876E-3</v>
      </c>
      <c r="Q37" s="232">
        <v>1.0477669894700069E-2</v>
      </c>
      <c r="R37" s="232">
        <v>1.0574700525562921E-2</v>
      </c>
      <c r="S37" s="232">
        <v>5.2477413914740782E-3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0.98599996077359031</v>
      </c>
      <c r="C38" s="232">
        <v>1.064073978052686</v>
      </c>
      <c r="D38" s="232">
        <v>0.94573947523354907</v>
      </c>
      <c r="E38" s="232">
        <v>0.86385387530318425</v>
      </c>
      <c r="F38" s="232">
        <v>0.77050268974648384</v>
      </c>
      <c r="G38" s="232">
        <v>0.90329884672743321</v>
      </c>
      <c r="H38" s="232">
        <v>0.60547001122482713</v>
      </c>
      <c r="I38" s="232">
        <v>0.4537518264502734</v>
      </c>
      <c r="J38" s="232">
        <v>0.73950000733925203</v>
      </c>
      <c r="K38" s="232">
        <v>0.81584403391823912</v>
      </c>
      <c r="L38" s="232">
        <v>1.5613605967360431</v>
      </c>
      <c r="M38" s="232">
        <v>1.090215827589494</v>
      </c>
      <c r="N38" s="232">
        <v>1.294616291487791</v>
      </c>
      <c r="O38" s="232">
        <v>0.98937987839444874</v>
      </c>
      <c r="P38" s="232">
        <v>1.5992227042382949</v>
      </c>
      <c r="Q38" s="232">
        <v>1.2326226372935749</v>
      </c>
      <c r="R38" s="232">
        <v>1.1993056920509331</v>
      </c>
      <c r="S38" s="232">
        <v>1.250622584656468</v>
      </c>
      <c r="T38" s="232">
        <v>1.5425251994418561</v>
      </c>
      <c r="U38" s="232">
        <v>1.9344092926260501</v>
      </c>
      <c r="V38" s="232">
        <v>1.3612075107896571</v>
      </c>
      <c r="W38" s="232">
        <v>1.90543650204042</v>
      </c>
      <c r="DA38" s="71" t="s">
        <v>3156</v>
      </c>
    </row>
    <row r="39" spans="1:105" ht="12" customHeight="1" x14ac:dyDescent="0.25">
      <c r="A39" s="59" t="s">
        <v>160</v>
      </c>
      <c r="B39" s="232">
        <v>0.2342496090172477</v>
      </c>
      <c r="C39" s="232">
        <v>0.2268153078286283</v>
      </c>
      <c r="D39" s="232">
        <v>0.88556536132941055</v>
      </c>
      <c r="E39" s="232">
        <v>0.10415681860097099</v>
      </c>
      <c r="F39" s="232">
        <v>2.0402887864395138</v>
      </c>
      <c r="G39" s="232">
        <v>1.21316498673644</v>
      </c>
      <c r="H39" s="232">
        <v>0.56693775899123078</v>
      </c>
      <c r="I39" s="232">
        <v>0.48720897170232441</v>
      </c>
      <c r="J39" s="232">
        <v>0.45933308316531718</v>
      </c>
      <c r="K39" s="232">
        <v>0.47232454897719572</v>
      </c>
      <c r="L39" s="232">
        <v>0.47419373510349849</v>
      </c>
      <c r="M39" s="232">
        <v>0.2581873727319417</v>
      </c>
      <c r="N39" s="232">
        <v>0.1779273125294307</v>
      </c>
      <c r="O39" s="232">
        <v>0.30510324128953781</v>
      </c>
      <c r="P39" s="232">
        <v>0.19581249268268699</v>
      </c>
      <c r="Q39" s="232">
        <v>0.4936095138840515</v>
      </c>
      <c r="R39" s="232">
        <v>0.35651936784516292</v>
      </c>
      <c r="S39" s="232">
        <v>0.3615454225463674</v>
      </c>
      <c r="T39" s="232">
        <v>9.8086773004628328E-2</v>
      </c>
      <c r="U39" s="232">
        <v>8.9923234890649004E-2</v>
      </c>
      <c r="V39" s="232">
        <v>9.8550712439664956E-2</v>
      </c>
      <c r="W39" s="232">
        <v>7.0249504761015644E-2</v>
      </c>
      <c r="DA39" s="71" t="s">
        <v>3157</v>
      </c>
    </row>
    <row r="40" spans="1:105" ht="12" customHeight="1" x14ac:dyDescent="0.25">
      <c r="A40" s="59" t="s">
        <v>70</v>
      </c>
      <c r="B40" s="232">
        <v>3.2284705173488679</v>
      </c>
      <c r="C40" s="232">
        <v>4.4875446551337648</v>
      </c>
      <c r="D40" s="232">
        <v>3.6804242709945858</v>
      </c>
      <c r="E40" s="232">
        <v>3.047364276330272</v>
      </c>
      <c r="F40" s="232">
        <v>3.9023335377678579</v>
      </c>
      <c r="G40" s="232">
        <v>3.0006805206489759</v>
      </c>
      <c r="H40" s="232">
        <v>2.7084188618849612</v>
      </c>
      <c r="I40" s="232">
        <v>1.6386442177392959</v>
      </c>
      <c r="J40" s="232">
        <v>0.7239995211417295</v>
      </c>
      <c r="K40" s="232">
        <v>0.21471667028309779</v>
      </c>
      <c r="L40" s="232">
        <v>0.32563706541405818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0.22202055093014281</v>
      </c>
      <c r="S40" s="232">
        <v>8.8401550295185871E-2</v>
      </c>
      <c r="T40" s="232">
        <v>2.2629399875298339E-2</v>
      </c>
      <c r="U40" s="232">
        <v>0</v>
      </c>
      <c r="V40" s="232">
        <v>0</v>
      </c>
      <c r="W40" s="232">
        <v>0</v>
      </c>
      <c r="DA40" s="71" t="s">
        <v>3158</v>
      </c>
    </row>
    <row r="41" spans="1:105" ht="12" customHeight="1" x14ac:dyDescent="0.25">
      <c r="A41" s="59" t="s">
        <v>162</v>
      </c>
      <c r="B41" s="232">
        <v>0.45025282353045148</v>
      </c>
      <c r="C41" s="232">
        <v>0.38057421330962038</v>
      </c>
      <c r="D41" s="232">
        <v>0.1635765340918939</v>
      </c>
      <c r="E41" s="232">
        <v>0.38859473739794131</v>
      </c>
      <c r="F41" s="232">
        <v>6.87617419101344E-2</v>
      </c>
      <c r="G41" s="232">
        <v>0.19154006111823119</v>
      </c>
      <c r="H41" s="232">
        <v>0.30968970958901881</v>
      </c>
      <c r="I41" s="232">
        <v>0.1889434853260388</v>
      </c>
      <c r="J41" s="232">
        <v>0.17698806217437749</v>
      </c>
      <c r="K41" s="232">
        <v>0.2964724728367818</v>
      </c>
      <c r="L41" s="232">
        <v>0.50543461029787973</v>
      </c>
      <c r="M41" s="232">
        <v>0.44340674760304799</v>
      </c>
      <c r="N41" s="232">
        <v>0.38739568468080099</v>
      </c>
      <c r="O41" s="232">
        <v>0.40250952487810232</v>
      </c>
      <c r="P41" s="232">
        <v>0.31834891998460241</v>
      </c>
      <c r="Q41" s="232">
        <v>0.25097365450670989</v>
      </c>
      <c r="R41" s="232">
        <v>0.1343240847773958</v>
      </c>
      <c r="S41" s="232">
        <v>0.14250824630400291</v>
      </c>
      <c r="T41" s="232">
        <v>4.3394274786647882E-2</v>
      </c>
      <c r="U41" s="232">
        <v>9.9247852762152922E-2</v>
      </c>
      <c r="V41" s="232">
        <v>0.1007686912748756</v>
      </c>
      <c r="W41" s="232">
        <v>4.2321701733134133E-2</v>
      </c>
      <c r="DA41" s="71" t="s">
        <v>3159</v>
      </c>
    </row>
    <row r="42" spans="1:105" ht="12" customHeight="1" x14ac:dyDescent="0.25">
      <c r="A42" s="60" t="s">
        <v>3089</v>
      </c>
      <c r="B42" s="264">
        <v>50.889653483733291</v>
      </c>
      <c r="C42" s="264">
        <v>51.933556334854103</v>
      </c>
      <c r="D42" s="264">
        <v>66.349766224938918</v>
      </c>
      <c r="E42" s="264">
        <v>67.585545187894795</v>
      </c>
      <c r="F42" s="264">
        <v>67.187929271082012</v>
      </c>
      <c r="G42" s="264">
        <v>63.551639812740802</v>
      </c>
      <c r="H42" s="264">
        <v>71.60876965968896</v>
      </c>
      <c r="I42" s="264">
        <v>3.687410360483693</v>
      </c>
      <c r="J42" s="264">
        <v>3.3748298633631379</v>
      </c>
      <c r="K42" s="264">
        <v>2.9783683406566341</v>
      </c>
      <c r="L42" s="264">
        <v>4.4764560594154013</v>
      </c>
      <c r="M42" s="264">
        <v>3.090348308148021</v>
      </c>
      <c r="N42" s="264">
        <v>3.0131155164403438</v>
      </c>
      <c r="O42" s="264">
        <v>2.7262353214001358</v>
      </c>
      <c r="P42" s="264">
        <v>3.3544870047397248</v>
      </c>
      <c r="Q42" s="264">
        <v>2.9407416453978419</v>
      </c>
      <c r="R42" s="264">
        <v>2.9373820841270608</v>
      </c>
      <c r="S42" s="264">
        <v>2.7859419980954612</v>
      </c>
      <c r="T42" s="264">
        <v>2.6327256684099791</v>
      </c>
      <c r="U42" s="264">
        <v>3.0027814808811302</v>
      </c>
      <c r="V42" s="264">
        <v>2.3834204593186472</v>
      </c>
      <c r="W42" s="264">
        <v>3.0160431511591179</v>
      </c>
      <c r="DA42" s="72" t="s">
        <v>3160</v>
      </c>
    </row>
    <row r="43" spans="1:105" ht="12" customHeight="1" x14ac:dyDescent="0.25">
      <c r="A43" s="64" t="s">
        <v>30</v>
      </c>
      <c r="B43" s="231">
        <v>1.1107121701226149E-4</v>
      </c>
      <c r="C43" s="231">
        <v>1.7014850128877591E-4</v>
      </c>
      <c r="D43" s="231">
        <v>1.8240726315661999E-4</v>
      </c>
      <c r="E43" s="231">
        <v>1.079643808124841E-4</v>
      </c>
      <c r="F43" s="231">
        <v>1.193508062857856E-4</v>
      </c>
      <c r="G43" s="231">
        <v>1.6159967648301499E-4</v>
      </c>
      <c r="H43" s="231">
        <v>4.3189561610526668E-5</v>
      </c>
      <c r="I43" s="231">
        <v>3.2714375068823168E-3</v>
      </c>
      <c r="J43" s="231">
        <v>2.3648540597103582E-3</v>
      </c>
      <c r="K43" s="231">
        <v>2.292500741937523E-3</v>
      </c>
      <c r="L43" s="231">
        <v>2.475276628546338E-3</v>
      </c>
      <c r="M43" s="231">
        <v>2.1585403251925968E-3</v>
      </c>
      <c r="N43" s="231">
        <v>2.241532532581152E-3</v>
      </c>
      <c r="O43" s="231">
        <v>2.283760537174421E-3</v>
      </c>
      <c r="P43" s="231">
        <v>2.430192981669156E-3</v>
      </c>
      <c r="Q43" s="231">
        <v>5.4517959402232011E-3</v>
      </c>
      <c r="R43" s="231">
        <v>5.2105733320835018E-3</v>
      </c>
      <c r="S43" s="231">
        <v>2.6205057781582392E-3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1.341854937147645E-2</v>
      </c>
      <c r="C45" s="231">
        <v>2.18323553898747E-2</v>
      </c>
      <c r="D45" s="231">
        <v>1.03655333705025E-2</v>
      </c>
      <c r="E45" s="231">
        <v>5.5564955665415548E-3</v>
      </c>
      <c r="F45" s="231">
        <v>1.158772215210686E-2</v>
      </c>
      <c r="G45" s="231">
        <v>9.3775716335022727E-3</v>
      </c>
      <c r="H45" s="231">
        <v>3.1594733575138079E-3</v>
      </c>
      <c r="I45" s="231">
        <v>0.31115185296185449</v>
      </c>
      <c r="J45" s="231">
        <v>0.32879511598760691</v>
      </c>
      <c r="K45" s="231">
        <v>0.33884824902645788</v>
      </c>
      <c r="L45" s="231">
        <v>0.70308225374567224</v>
      </c>
      <c r="M45" s="231">
        <v>0.40837961170749448</v>
      </c>
      <c r="N45" s="231">
        <v>0.54408249252481633</v>
      </c>
      <c r="O45" s="231">
        <v>0.42442818321851161</v>
      </c>
      <c r="P45" s="231">
        <v>0.71320734310944067</v>
      </c>
      <c r="Q45" s="231">
        <v>0.64775752427366828</v>
      </c>
      <c r="R45" s="231">
        <v>0.59683567838032225</v>
      </c>
      <c r="S45" s="231">
        <v>0.63073424442631887</v>
      </c>
      <c r="T45" s="231">
        <v>0.72561295585558594</v>
      </c>
      <c r="U45" s="231">
        <v>1.0968779768712511</v>
      </c>
      <c r="V45" s="231">
        <v>0.64979614449893086</v>
      </c>
      <c r="W45" s="231">
        <v>0.95941345165127745</v>
      </c>
      <c r="DA45" s="73" t="s">
        <v>3163</v>
      </c>
    </row>
    <row r="46" spans="1:105" ht="12" customHeight="1" x14ac:dyDescent="0.25">
      <c r="A46" s="64" t="s">
        <v>160</v>
      </c>
      <c r="B46" s="231">
        <v>3.2485451600390881E-3</v>
      </c>
      <c r="C46" s="231">
        <v>4.7422286996976343E-3</v>
      </c>
      <c r="D46" s="231">
        <v>9.8905882236485203E-3</v>
      </c>
      <c r="E46" s="231">
        <v>6.8269976849131468E-4</v>
      </c>
      <c r="F46" s="231">
        <v>3.1267770801770553E-2</v>
      </c>
      <c r="G46" s="231">
        <v>1.28339447480686E-2</v>
      </c>
      <c r="H46" s="231">
        <v>3.0146632430222029E-3</v>
      </c>
      <c r="I46" s="231">
        <v>0.34044788893788941</v>
      </c>
      <c r="J46" s="231">
        <v>0.2081115886793331</v>
      </c>
      <c r="K46" s="231">
        <v>0.19990331009045151</v>
      </c>
      <c r="L46" s="231">
        <v>0.21759058314567281</v>
      </c>
      <c r="M46" s="231">
        <v>9.8552564638530529E-2</v>
      </c>
      <c r="N46" s="231">
        <v>7.6198718181894401E-2</v>
      </c>
      <c r="O46" s="231">
        <v>0.13337343161770671</v>
      </c>
      <c r="P46" s="231">
        <v>8.8987420550536489E-2</v>
      </c>
      <c r="Q46" s="231">
        <v>0.26433046008049982</v>
      </c>
      <c r="R46" s="231">
        <v>0.18079623115149501</v>
      </c>
      <c r="S46" s="231">
        <v>0.18580798516056871</v>
      </c>
      <c r="T46" s="231">
        <v>4.7018045366878897E-2</v>
      </c>
      <c r="U46" s="231">
        <v>5.1959292852347183E-2</v>
      </c>
      <c r="V46" s="231">
        <v>4.7939546869426031E-2</v>
      </c>
      <c r="W46" s="231">
        <v>3.6044246629812073E-2</v>
      </c>
      <c r="DA46" s="73" t="s">
        <v>3164</v>
      </c>
    </row>
    <row r="47" spans="1:105" ht="12" customHeight="1" x14ac:dyDescent="0.25">
      <c r="A47" s="64" t="s">
        <v>70</v>
      </c>
      <c r="B47" s="231">
        <v>4.3405448532204731E-2</v>
      </c>
      <c r="C47" s="231">
        <v>9.096122608581543E-2</v>
      </c>
      <c r="D47" s="231">
        <v>3.9850775399839271E-2</v>
      </c>
      <c r="E47" s="231">
        <v>1.9364389575413969E-2</v>
      </c>
      <c r="F47" s="231">
        <v>5.7978510426584168E-2</v>
      </c>
      <c r="G47" s="231">
        <v>3.0774956407928121E-2</v>
      </c>
      <c r="H47" s="231">
        <v>1.3962289624231281E-2</v>
      </c>
      <c r="I47" s="231">
        <v>1.1100880515381659</v>
      </c>
      <c r="J47" s="231">
        <v>0.31801251170208777</v>
      </c>
      <c r="K47" s="231">
        <v>8.8101361587708579E-2</v>
      </c>
      <c r="L47" s="231">
        <v>0.14486234335636489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0.109153285131337</v>
      </c>
      <c r="S47" s="231">
        <v>4.404521940341919E-2</v>
      </c>
      <c r="T47" s="231">
        <v>1.051633834835556E-2</v>
      </c>
      <c r="U47" s="231">
        <v>0</v>
      </c>
      <c r="V47" s="231">
        <v>0</v>
      </c>
      <c r="W47" s="231">
        <v>0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6.1128047379224639E-3</v>
      </c>
      <c r="C49" s="231">
        <v>7.7897502791869156E-3</v>
      </c>
      <c r="D49" s="231">
        <v>1.7885313078465251E-3</v>
      </c>
      <c r="E49" s="231">
        <v>2.4935208768066741E-3</v>
      </c>
      <c r="F49" s="231">
        <v>1.031635293823467E-3</v>
      </c>
      <c r="G49" s="231">
        <v>1.9836907298623669E-3</v>
      </c>
      <c r="H49" s="231">
        <v>1.6121455259113899E-3</v>
      </c>
      <c r="I49" s="231">
        <v>0.1292532093076284</v>
      </c>
      <c r="J49" s="231">
        <v>7.8503054818178222E-2</v>
      </c>
      <c r="K49" s="231">
        <v>0.1228394567531004</v>
      </c>
      <c r="L49" s="231">
        <v>0.2270509409964136</v>
      </c>
      <c r="M49" s="231">
        <v>0.16569495080222479</v>
      </c>
      <c r="N49" s="231">
        <v>0.16241789207781171</v>
      </c>
      <c r="O49" s="231">
        <v>0.1722553464343638</v>
      </c>
      <c r="P49" s="231">
        <v>0.14163338914843329</v>
      </c>
      <c r="Q49" s="231">
        <v>0.13157272493238359</v>
      </c>
      <c r="R49" s="231">
        <v>6.668592503243273E-2</v>
      </c>
      <c r="S49" s="231">
        <v>7.1699404197894501E-2</v>
      </c>
      <c r="T49" s="231">
        <v>2.0363883469965361E-2</v>
      </c>
      <c r="U49" s="231">
        <v>5.6141818272168707E-2</v>
      </c>
      <c r="V49" s="231">
        <v>4.7988129173642063E-2</v>
      </c>
      <c r="W49" s="231">
        <v>2.1258364649127871E-2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0.28093364928255932</v>
      </c>
      <c r="C51" s="231">
        <v>0.30028330856343233</v>
      </c>
      <c r="D51" s="231">
        <v>0.24765334977069101</v>
      </c>
      <c r="E51" s="231">
        <v>0.28635545446045968</v>
      </c>
      <c r="F51" s="231">
        <v>0.33046821981597202</v>
      </c>
      <c r="G51" s="231">
        <v>0.30647408508207608</v>
      </c>
      <c r="H51" s="231">
        <v>0.3575521705530712</v>
      </c>
      <c r="I51" s="231">
        <v>0.23295095207030461</v>
      </c>
      <c r="J51" s="231">
        <v>0.38386714994739551</v>
      </c>
      <c r="K51" s="231">
        <v>0.2476533497695684</v>
      </c>
      <c r="L51" s="231">
        <v>0.52936432877671991</v>
      </c>
      <c r="M51" s="231">
        <v>0.14085548950318039</v>
      </c>
      <c r="N51" s="231">
        <v>0.17103761462710881</v>
      </c>
      <c r="O51" s="231">
        <v>0.18961273031093179</v>
      </c>
      <c r="P51" s="231">
        <v>0.1168613547694182</v>
      </c>
      <c r="Q51" s="231">
        <v>8.0488453126418946E-2</v>
      </c>
      <c r="R51" s="231">
        <v>7.7393064866795369E-2</v>
      </c>
      <c r="S51" s="231">
        <v>8.2034754191861667E-2</v>
      </c>
      <c r="T51" s="231">
        <v>7.1974045816988991E-2</v>
      </c>
      <c r="U51" s="231">
        <v>7.5843977673395957E-2</v>
      </c>
      <c r="V51" s="231">
        <v>8.8228316838530052E-2</v>
      </c>
      <c r="W51" s="231">
        <v>5.8817949183098663E-2</v>
      </c>
      <c r="DA51" s="73" t="s">
        <v>3169</v>
      </c>
    </row>
    <row r="52" spans="1:105" ht="12" customHeight="1" x14ac:dyDescent="0.25">
      <c r="A52" s="64" t="s">
        <v>79</v>
      </c>
      <c r="B52" s="231">
        <v>50.542423415432083</v>
      </c>
      <c r="C52" s="231">
        <v>51.507777317334813</v>
      </c>
      <c r="D52" s="231">
        <v>66.040035039603239</v>
      </c>
      <c r="E52" s="231">
        <v>67.270984663266262</v>
      </c>
      <c r="F52" s="231">
        <v>66.755476061785473</v>
      </c>
      <c r="G52" s="231">
        <v>63.190033964462877</v>
      </c>
      <c r="H52" s="231">
        <v>71.229425727823596</v>
      </c>
      <c r="I52" s="231">
        <v>1.5602469681609681</v>
      </c>
      <c r="J52" s="231">
        <v>2.0551755881688272</v>
      </c>
      <c r="K52" s="231">
        <v>1.9787301126874099</v>
      </c>
      <c r="L52" s="231">
        <v>2.652030332766012</v>
      </c>
      <c r="M52" s="231">
        <v>2.274707151171397</v>
      </c>
      <c r="N52" s="231">
        <v>2.0571372664961309</v>
      </c>
      <c r="O52" s="231">
        <v>1.804281869281448</v>
      </c>
      <c r="P52" s="231">
        <v>2.2913673041802269</v>
      </c>
      <c r="Q52" s="231">
        <v>1.811140687044648</v>
      </c>
      <c r="R52" s="231">
        <v>1.901307326232595</v>
      </c>
      <c r="S52" s="231">
        <v>1.7689998849372399</v>
      </c>
      <c r="T52" s="231">
        <v>1.7572403995522039</v>
      </c>
      <c r="U52" s="231">
        <v>1.7219584152119669</v>
      </c>
      <c r="V52" s="231">
        <v>1.549468321938118</v>
      </c>
      <c r="W52" s="231">
        <v>1.940509139045802</v>
      </c>
      <c r="DA52" s="73" t="s">
        <v>3170</v>
      </c>
    </row>
    <row r="53" spans="1:105" ht="12" customHeight="1" x14ac:dyDescent="0.25">
      <c r="A53" s="60" t="s">
        <v>3101</v>
      </c>
      <c r="B53" s="264">
        <v>0.34340796762619419</v>
      </c>
      <c r="C53" s="264">
        <v>0.40304210215784458</v>
      </c>
      <c r="D53" s="264">
        <v>0.41202501231545202</v>
      </c>
      <c r="E53" s="264">
        <v>0.38861718820885388</v>
      </c>
      <c r="F53" s="264">
        <v>0.41779227386036222</v>
      </c>
      <c r="G53" s="264">
        <v>0.4165924616795692</v>
      </c>
      <c r="H53" s="264">
        <v>0.41186329621901208</v>
      </c>
      <c r="I53" s="264">
        <v>0.3170520189172667</v>
      </c>
      <c r="J53" s="264">
        <v>0.36874993180522092</v>
      </c>
      <c r="K53" s="264">
        <v>0.1079999658827856</v>
      </c>
      <c r="L53" s="264">
        <v>0.33666302587180441</v>
      </c>
      <c r="M53" s="264">
        <v>0.13765699785568269</v>
      </c>
      <c r="N53" s="264">
        <v>0.20907077436864699</v>
      </c>
      <c r="O53" s="264">
        <v>0.16597215846874841</v>
      </c>
      <c r="P53" s="264">
        <v>0.16725305646255961</v>
      </c>
      <c r="Q53" s="264">
        <v>0.16382444990532199</v>
      </c>
      <c r="R53" s="264">
        <v>0.16992134425557109</v>
      </c>
      <c r="S53" s="264">
        <v>0.21717579789394639</v>
      </c>
      <c r="T53" s="264">
        <v>0.20523206455186299</v>
      </c>
      <c r="U53" s="264">
        <v>0.2054517397086936</v>
      </c>
      <c r="V53" s="264">
        <v>0.20535631075294339</v>
      </c>
      <c r="W53" s="264">
        <v>0.19795559830017789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14.655888678100176</v>
      </c>
      <c r="C54" s="263">
        <f t="shared" si="2"/>
        <v>16.097008552173854</v>
      </c>
      <c r="D54" s="263">
        <f t="shared" si="2"/>
        <v>17.691847868973039</v>
      </c>
      <c r="E54" s="263">
        <f t="shared" si="2"/>
        <v>17.414688805717979</v>
      </c>
      <c r="F54" s="263">
        <f t="shared" si="2"/>
        <v>17.712033440022729</v>
      </c>
      <c r="G54" s="263">
        <f t="shared" si="2"/>
        <v>17.288226220220636</v>
      </c>
      <c r="H54" s="263">
        <f t="shared" si="2"/>
        <v>18.139892276595475</v>
      </c>
      <c r="I54" s="263">
        <f t="shared" si="2"/>
        <v>6.2749091743715208</v>
      </c>
      <c r="J54" s="263">
        <f t="shared" si="2"/>
        <v>6.4930028334821479</v>
      </c>
      <c r="K54" s="263">
        <f t="shared" si="2"/>
        <v>2.9195546788831388</v>
      </c>
      <c r="L54" s="263">
        <f t="shared" si="2"/>
        <v>6.7487066257267276</v>
      </c>
      <c r="M54" s="263">
        <f t="shared" si="2"/>
        <v>3.3195522249688905</v>
      </c>
      <c r="N54" s="263">
        <f t="shared" si="2"/>
        <v>4.2650482827350595</v>
      </c>
      <c r="O54" s="263">
        <f t="shared" si="2"/>
        <v>3.5805946976247705</v>
      </c>
      <c r="P54" s="263">
        <f t="shared" si="2"/>
        <v>3.8895485759370505</v>
      </c>
      <c r="Q54" s="263">
        <f t="shared" si="2"/>
        <v>3.7148714660145976</v>
      </c>
      <c r="R54" s="263">
        <f t="shared" si="2"/>
        <v>3.6937988481620079</v>
      </c>
      <c r="S54" s="263">
        <f t="shared" si="2"/>
        <v>4.2519545177575671</v>
      </c>
      <c r="T54" s="263">
        <f t="shared" si="2"/>
        <v>3.83089428350408</v>
      </c>
      <c r="U54" s="263">
        <f t="shared" si="2"/>
        <v>4.1922286565964795</v>
      </c>
      <c r="V54" s="263">
        <f t="shared" si="2"/>
        <v>3.8476624488378013</v>
      </c>
      <c r="W54" s="263">
        <f t="shared" si="2"/>
        <v>3.8997326272927029</v>
      </c>
      <c r="DA54" s="70"/>
    </row>
    <row r="55" spans="1:105" ht="12" customHeight="1" x14ac:dyDescent="0.25">
      <c r="A55" s="60" t="s">
        <v>3104</v>
      </c>
      <c r="B55" s="264">
        <v>2.766217976674874</v>
      </c>
      <c r="C55" s="264">
        <v>3.2830692905744581</v>
      </c>
      <c r="D55" s="264">
        <v>2.6521175066361051</v>
      </c>
      <c r="E55" s="264">
        <v>2.4969588131079741</v>
      </c>
      <c r="F55" s="264">
        <v>2.475038321088185</v>
      </c>
      <c r="G55" s="264">
        <v>2.5988648070468998</v>
      </c>
      <c r="H55" s="264">
        <v>2.3326852940920122</v>
      </c>
      <c r="I55" s="264">
        <v>1.6334891365678379</v>
      </c>
      <c r="J55" s="264">
        <v>1.2284873575574771</v>
      </c>
      <c r="K55" s="264">
        <v>1.08648085862507</v>
      </c>
      <c r="L55" s="264">
        <v>1.7381073079843961</v>
      </c>
      <c r="M55" s="264">
        <v>1.086407156470041</v>
      </c>
      <c r="N55" s="264">
        <v>1.119296533964302</v>
      </c>
      <c r="O55" s="264">
        <v>1.0344070913213179</v>
      </c>
      <c r="P55" s="264">
        <v>1.234855164160525</v>
      </c>
      <c r="Q55" s="264">
        <v>1.165080141078404</v>
      </c>
      <c r="R55" s="264">
        <v>1.0656211926356529</v>
      </c>
      <c r="S55" s="264">
        <v>1.0345879703735319</v>
      </c>
      <c r="T55" s="264">
        <v>0.79046925913949839</v>
      </c>
      <c r="U55" s="264">
        <v>1.094810015107115</v>
      </c>
      <c r="V55" s="264">
        <v>0.84211172598486961</v>
      </c>
      <c r="W55" s="264">
        <v>0.8973539210591287</v>
      </c>
      <c r="DA55" s="72" t="s">
        <v>3172</v>
      </c>
    </row>
    <row r="56" spans="1:105" ht="12" customHeight="1" x14ac:dyDescent="0.25">
      <c r="A56" s="60" t="s">
        <v>3106</v>
      </c>
      <c r="B56" s="264">
        <v>7.4468652352501143</v>
      </c>
      <c r="C56" s="264">
        <v>7.599623277775887</v>
      </c>
      <c r="D56" s="264">
        <v>9.7091988968918113</v>
      </c>
      <c r="E56" s="264">
        <v>9.890034857990095</v>
      </c>
      <c r="F56" s="264">
        <v>9.8318502969802299</v>
      </c>
      <c r="G56" s="264">
        <v>9.2997390386223149</v>
      </c>
      <c r="H56" s="264">
        <v>10.478767702519839</v>
      </c>
      <c r="I56" s="264">
        <v>0.53959196303752566</v>
      </c>
      <c r="J56" s="264">
        <v>0.49385093951162762</v>
      </c>
      <c r="K56" s="264">
        <v>0.4358353051253348</v>
      </c>
      <c r="L56" s="264">
        <v>0.65505584581433374</v>
      </c>
      <c r="M56" s="264">
        <v>0.45222173477989319</v>
      </c>
      <c r="N56" s="264">
        <v>0.44091998379090191</v>
      </c>
      <c r="O56" s="264">
        <v>0.39893977750379139</v>
      </c>
      <c r="P56" s="264">
        <v>0.49087409615943761</v>
      </c>
      <c r="Q56" s="264">
        <v>0.43032925606312961</v>
      </c>
      <c r="R56" s="264">
        <v>0.42983763943144909</v>
      </c>
      <c r="S56" s="264">
        <v>0.40767686932024189</v>
      </c>
      <c r="T56" s="264">
        <v>0.38525617511425458</v>
      </c>
      <c r="U56" s="264">
        <v>0.43940776736029968</v>
      </c>
      <c r="V56" s="264">
        <v>0.34877445108085298</v>
      </c>
      <c r="W56" s="264">
        <v>0.44134839506345491</v>
      </c>
      <c r="DA56" s="72" t="s">
        <v>3173</v>
      </c>
    </row>
    <row r="57" spans="1:105" ht="12" customHeight="1" x14ac:dyDescent="0.25">
      <c r="A57" s="64" t="s">
        <v>30</v>
      </c>
      <c r="B57" s="231">
        <v>1.6253448942620951E-5</v>
      </c>
      <c r="C57" s="231">
        <v>2.4898439512509359E-5</v>
      </c>
      <c r="D57" s="231">
        <v>2.6692308036492101E-5</v>
      </c>
      <c r="E57" s="231">
        <v>1.579881447561412E-5</v>
      </c>
      <c r="F57" s="231">
        <v>1.746503089105894E-5</v>
      </c>
      <c r="G57" s="231">
        <v>2.364745936447958E-5</v>
      </c>
      <c r="H57" s="231">
        <v>6.320083216639132E-6</v>
      </c>
      <c r="I57" s="231">
        <v>4.7872116572934511E-4</v>
      </c>
      <c r="J57" s="231">
        <v>3.4605756333802481E-4</v>
      </c>
      <c r="K57" s="231">
        <v>3.3546984324380651E-4</v>
      </c>
      <c r="L57" s="231">
        <v>3.6221609327013581E-4</v>
      </c>
      <c r="M57" s="231">
        <v>3.1586693573577471E-4</v>
      </c>
      <c r="N57" s="231">
        <v>3.2801148264639671E-4</v>
      </c>
      <c r="O57" s="231">
        <v>3.3419085778126821E-4</v>
      </c>
      <c r="P57" s="231">
        <v>3.5561884177351698E-4</v>
      </c>
      <c r="Q57" s="231">
        <v>7.9778082336330147E-4</v>
      </c>
      <c r="R57" s="231">
        <v>7.6248185527176061E-4</v>
      </c>
      <c r="S57" s="231">
        <v>3.8346799481305959E-4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1.9635843827051471E-3</v>
      </c>
      <c r="C59" s="231">
        <v>3.1948067480642669E-3</v>
      </c>
      <c r="D59" s="231">
        <v>1.5168256181247871E-3</v>
      </c>
      <c r="E59" s="231">
        <v>8.1310189462237531E-4</v>
      </c>
      <c r="F59" s="231">
        <v>1.695672879318096E-3</v>
      </c>
      <c r="G59" s="231">
        <v>1.3722536391590429E-3</v>
      </c>
      <c r="H59" s="231">
        <v>4.6233705079735368E-4</v>
      </c>
      <c r="I59" s="231">
        <v>4.5531964910037047E-2</v>
      </c>
      <c r="J59" s="231">
        <v>4.8113766770897577E-2</v>
      </c>
      <c r="K59" s="231">
        <v>4.9584877729754763E-2</v>
      </c>
      <c r="L59" s="231">
        <v>0.10288454399897889</v>
      </c>
      <c r="M59" s="231">
        <v>5.9759651029684731E-2</v>
      </c>
      <c r="N59" s="231">
        <v>7.9617539545369487E-2</v>
      </c>
      <c r="O59" s="231">
        <v>6.2108095970443103E-2</v>
      </c>
      <c r="P59" s="231">
        <v>0.10436618458454409</v>
      </c>
      <c r="Q59" s="231">
        <v>9.4788678211911198E-2</v>
      </c>
      <c r="R59" s="231">
        <v>8.7337102146078219E-2</v>
      </c>
      <c r="S59" s="231">
        <v>9.2297600709768682E-2</v>
      </c>
      <c r="T59" s="231">
        <v>0.10618154232343641</v>
      </c>
      <c r="U59" s="231">
        <v>0.16051008238609771</v>
      </c>
      <c r="V59" s="231">
        <v>9.50869968099783E-2</v>
      </c>
      <c r="W59" s="231">
        <v>0.14039440613634699</v>
      </c>
      <c r="DA59" s="73" t="s">
        <v>3176</v>
      </c>
    </row>
    <row r="60" spans="1:105" ht="12" customHeight="1" x14ac:dyDescent="0.25">
      <c r="A60" s="64" t="s">
        <v>160</v>
      </c>
      <c r="B60" s="231">
        <v>4.753712466359753E-4</v>
      </c>
      <c r="C60" s="231">
        <v>6.9394730802543024E-4</v>
      </c>
      <c r="D60" s="231">
        <v>1.447325193959231E-3</v>
      </c>
      <c r="E60" s="231">
        <v>9.9901901939975863E-5</v>
      </c>
      <c r="F60" s="231">
        <v>4.5755248744600409E-3</v>
      </c>
      <c r="G60" s="231">
        <v>1.87803709463383E-3</v>
      </c>
      <c r="H60" s="231">
        <v>4.4114646816419009E-4</v>
      </c>
      <c r="I60" s="231">
        <v>4.9818958766466179E-2</v>
      </c>
      <c r="J60" s="231">
        <v>3.0453714040009711E-2</v>
      </c>
      <c r="K60" s="231">
        <v>2.9252567239426191E-2</v>
      </c>
      <c r="L60" s="231">
        <v>3.184080924550322E-2</v>
      </c>
      <c r="M60" s="231">
        <v>1.4421549710217691E-2</v>
      </c>
      <c r="N60" s="231">
        <v>1.1150431306842189E-2</v>
      </c>
      <c r="O60" s="231">
        <v>1.9517011872312841E-2</v>
      </c>
      <c r="P60" s="231">
        <v>1.302184792207702E-2</v>
      </c>
      <c r="Q60" s="231">
        <v>3.8680422817584027E-2</v>
      </c>
      <c r="R60" s="231">
        <v>2.6456559953914272E-2</v>
      </c>
      <c r="S60" s="231">
        <v>2.7189947865657989E-2</v>
      </c>
      <c r="T60" s="231">
        <v>6.8803189548921444E-3</v>
      </c>
      <c r="U60" s="231">
        <v>7.6033893945457133E-3</v>
      </c>
      <c r="V60" s="231">
        <v>7.0151655697495733E-3</v>
      </c>
      <c r="W60" s="231">
        <v>5.2744836874184494E-3</v>
      </c>
      <c r="DA60" s="73" t="s">
        <v>3177</v>
      </c>
    </row>
    <row r="61" spans="1:105" ht="12" customHeight="1" x14ac:dyDescent="0.25">
      <c r="A61" s="64" t="s">
        <v>70</v>
      </c>
      <c r="B61" s="231">
        <v>6.3516747230010981E-3</v>
      </c>
      <c r="C61" s="231">
        <v>1.3310681954450841E-2</v>
      </c>
      <c r="D61" s="231">
        <v>5.8315066738994998E-3</v>
      </c>
      <c r="E61" s="231">
        <v>2.833660472400041E-3</v>
      </c>
      <c r="F61" s="231">
        <v>8.4842030576082819E-3</v>
      </c>
      <c r="G61" s="231">
        <v>4.5034095793910897E-3</v>
      </c>
      <c r="H61" s="231">
        <v>2.0431518410793789E-3</v>
      </c>
      <c r="I61" s="231">
        <v>0.1624431599187155</v>
      </c>
      <c r="J61" s="231">
        <v>4.6535909672205479E-2</v>
      </c>
      <c r="K61" s="231">
        <v>1.2892187740980009E-2</v>
      </c>
      <c r="L61" s="231">
        <v>2.1198225469980941E-2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1.5972791102178009E-2</v>
      </c>
      <c r="S61" s="231">
        <v>6.4452946856698471E-3</v>
      </c>
      <c r="T61" s="231">
        <v>1.538893450581843E-3</v>
      </c>
      <c r="U61" s="231">
        <v>0</v>
      </c>
      <c r="V61" s="231">
        <v>0</v>
      </c>
      <c r="W61" s="231">
        <v>0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8.9450860786972528E-4</v>
      </c>
      <c r="C63" s="231">
        <v>1.139902054233861E-3</v>
      </c>
      <c r="D63" s="231">
        <v>2.6172219118796069E-4</v>
      </c>
      <c r="E63" s="231">
        <v>3.6488583945256168E-4</v>
      </c>
      <c r="F63" s="231">
        <v>1.5096288693509539E-4</v>
      </c>
      <c r="G63" s="231">
        <v>2.9028056829708812E-4</v>
      </c>
      <c r="H63" s="231">
        <v>2.3591102806213909E-4</v>
      </c>
      <c r="I63" s="231">
        <v>1.8914084986747931E-2</v>
      </c>
      <c r="J63" s="231">
        <v>1.148763313889122E-2</v>
      </c>
      <c r="K63" s="231">
        <v>1.7975537607149879E-2</v>
      </c>
      <c r="L63" s="231">
        <v>3.3225177288296562E-2</v>
      </c>
      <c r="M63" s="231">
        <v>2.4246735521199429E-2</v>
      </c>
      <c r="N63" s="231">
        <v>2.3767191782578669E-2</v>
      </c>
      <c r="O63" s="231">
        <v>2.5206741707487951E-2</v>
      </c>
      <c r="P63" s="231">
        <v>2.0725721037524038E-2</v>
      </c>
      <c r="Q63" s="231">
        <v>1.9253508014537461E-2</v>
      </c>
      <c r="R63" s="231">
        <v>9.7583902190109349E-3</v>
      </c>
      <c r="S63" s="231">
        <v>1.049203057906687E-2</v>
      </c>
      <c r="T63" s="231">
        <v>2.9799199932780628E-3</v>
      </c>
      <c r="U63" s="231">
        <v>8.2154333172730458E-3</v>
      </c>
      <c r="V63" s="231">
        <v>7.0222747923036292E-3</v>
      </c>
      <c r="W63" s="231">
        <v>3.1108126274521221E-3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4.1110026951214428E-2</v>
      </c>
      <c r="C65" s="231">
        <v>4.3941531886863623E-2</v>
      </c>
      <c r="D65" s="231">
        <v>3.6240001543537743E-2</v>
      </c>
      <c r="E65" s="231">
        <v>4.1903419118927102E-2</v>
      </c>
      <c r="F65" s="231">
        <v>4.8358598045655593E-2</v>
      </c>
      <c r="G65" s="231">
        <v>4.4847450384631109E-2</v>
      </c>
      <c r="H65" s="231">
        <v>5.2321889547371138E-2</v>
      </c>
      <c r="I65" s="231">
        <v>3.4088547037273008E-2</v>
      </c>
      <c r="J65" s="231">
        <v>5.6172654718734658E-2</v>
      </c>
      <c r="K65" s="231">
        <v>3.6240001543373479E-2</v>
      </c>
      <c r="L65" s="231">
        <v>7.7463777936883527E-2</v>
      </c>
      <c r="M65" s="231">
        <v>2.0611888196697181E-2</v>
      </c>
      <c r="N65" s="231">
        <v>2.5028546651312041E-2</v>
      </c>
      <c r="O65" s="231">
        <v>2.7746709848686279E-2</v>
      </c>
      <c r="P65" s="231">
        <v>1.7100740535692261E-2</v>
      </c>
      <c r="Q65" s="231">
        <v>1.177816358324742E-2</v>
      </c>
      <c r="R65" s="231">
        <v>1.1325204334319539E-2</v>
      </c>
      <c r="S65" s="231">
        <v>1.200443935561353E-2</v>
      </c>
      <c r="T65" s="231">
        <v>1.053221987070827E-2</v>
      </c>
      <c r="U65" s="231">
        <v>1.1098520857872119E-2</v>
      </c>
      <c r="V65" s="231">
        <v>1.291076555747226E-2</v>
      </c>
      <c r="W65" s="231">
        <v>8.6070411369637972E-3</v>
      </c>
      <c r="DA65" s="73" t="s">
        <v>3182</v>
      </c>
    </row>
    <row r="66" spans="1:105" ht="12" customHeight="1" x14ac:dyDescent="0.25">
      <c r="A66" s="64" t="s">
        <v>79</v>
      </c>
      <c r="B66" s="231">
        <v>7.3960538158897453</v>
      </c>
      <c r="C66" s="231">
        <v>7.5373175093847369</v>
      </c>
      <c r="D66" s="231">
        <v>9.6638748233630647</v>
      </c>
      <c r="E66" s="231">
        <v>9.8440040899482781</v>
      </c>
      <c r="F66" s="231">
        <v>9.7685678702053611</v>
      </c>
      <c r="G66" s="231">
        <v>9.2468239598968385</v>
      </c>
      <c r="H66" s="231">
        <v>10.42325694650115</v>
      </c>
      <c r="I66" s="231">
        <v>0.22831652625255661</v>
      </c>
      <c r="J66" s="231">
        <v>0.30074120360755091</v>
      </c>
      <c r="K66" s="231">
        <v>0.28955466342140668</v>
      </c>
      <c r="L66" s="231">
        <v>0.38808109578142053</v>
      </c>
      <c r="M66" s="231">
        <v>0.33286604338635839</v>
      </c>
      <c r="N66" s="231">
        <v>0.30102826302215308</v>
      </c>
      <c r="O66" s="231">
        <v>0.26402702724707988</v>
      </c>
      <c r="P66" s="231">
        <v>0.33530398323782662</v>
      </c>
      <c r="Q66" s="231">
        <v>0.26503070261248618</v>
      </c>
      <c r="R66" s="231">
        <v>0.27822510982067628</v>
      </c>
      <c r="S66" s="231">
        <v>0.25886408812965189</v>
      </c>
      <c r="T66" s="231">
        <v>0.25714328052135788</v>
      </c>
      <c r="U66" s="231">
        <v>0.25198034140451109</v>
      </c>
      <c r="V66" s="231">
        <v>0.22673924835134929</v>
      </c>
      <c r="W66" s="231">
        <v>0.28396165147527352</v>
      </c>
      <c r="DA66" s="73" t="s">
        <v>3183</v>
      </c>
    </row>
    <row r="67" spans="1:105" ht="12" customHeight="1" x14ac:dyDescent="0.25">
      <c r="A67" s="60" t="s">
        <v>3118</v>
      </c>
      <c r="B67" s="264">
        <v>4.4428054661751872</v>
      </c>
      <c r="C67" s="264">
        <v>5.2143159838235098</v>
      </c>
      <c r="D67" s="264">
        <v>5.3305314654451239</v>
      </c>
      <c r="E67" s="264">
        <v>5.0276951346199112</v>
      </c>
      <c r="F67" s="264">
        <v>5.4051448219543126</v>
      </c>
      <c r="G67" s="264">
        <v>5.3896223745514238</v>
      </c>
      <c r="H67" s="264">
        <v>5.3284392799836251</v>
      </c>
      <c r="I67" s="264">
        <v>4.1018280747661571</v>
      </c>
      <c r="J67" s="264">
        <v>4.7706645364130429</v>
      </c>
      <c r="K67" s="264">
        <v>1.397238515132734</v>
      </c>
      <c r="L67" s="264">
        <v>4.355543471927998</v>
      </c>
      <c r="M67" s="264">
        <v>1.7809233337189561</v>
      </c>
      <c r="N67" s="264">
        <v>2.7048317649798559</v>
      </c>
      <c r="O67" s="264">
        <v>2.147247828799661</v>
      </c>
      <c r="P67" s="264">
        <v>2.1638193156170882</v>
      </c>
      <c r="Q67" s="264">
        <v>2.1194620688730641</v>
      </c>
      <c r="R67" s="264">
        <v>2.1983400160949058</v>
      </c>
      <c r="S67" s="264">
        <v>2.8096896780637932</v>
      </c>
      <c r="T67" s="264">
        <v>2.6551688492503271</v>
      </c>
      <c r="U67" s="264">
        <v>2.6580108741290651</v>
      </c>
      <c r="V67" s="264">
        <v>2.6567762717720789</v>
      </c>
      <c r="W67" s="264">
        <v>2.5610303111701191</v>
      </c>
      <c r="DA67" s="72" t="s">
        <v>3184</v>
      </c>
    </row>
    <row r="68" spans="1:105" ht="12" customHeight="1" x14ac:dyDescent="0.25">
      <c r="A68" s="57" t="s">
        <v>3120</v>
      </c>
      <c r="B68" s="263">
        <v>47.759796429149198</v>
      </c>
      <c r="C68" s="263">
        <v>47.660251567605151</v>
      </c>
      <c r="D68" s="263">
        <v>48.638647473436251</v>
      </c>
      <c r="E68" s="263">
        <v>52.742891157491108</v>
      </c>
      <c r="F68" s="263">
        <v>48.158514574808009</v>
      </c>
      <c r="G68" s="263">
        <v>47.771280876248717</v>
      </c>
      <c r="H68" s="263">
        <v>49.139117516062541</v>
      </c>
      <c r="I68" s="263">
        <v>54.20841251991537</v>
      </c>
      <c r="J68" s="263">
        <v>55.663462702134836</v>
      </c>
      <c r="K68" s="263">
        <v>55.088156516500987</v>
      </c>
      <c r="L68" s="263">
        <v>55.264822320313669</v>
      </c>
      <c r="M68" s="263">
        <v>56.024271295920023</v>
      </c>
      <c r="N68" s="263">
        <v>56.121018602029167</v>
      </c>
      <c r="O68" s="263">
        <v>57.991314187375963</v>
      </c>
      <c r="P68" s="263">
        <v>56.149130623109137</v>
      </c>
      <c r="Q68" s="263">
        <v>49.922416602509728</v>
      </c>
      <c r="R68" s="263">
        <v>50.106410834986008</v>
      </c>
      <c r="S68" s="263">
        <v>55.226727499107767</v>
      </c>
      <c r="T68" s="263">
        <v>56.273545415144802</v>
      </c>
      <c r="U68" s="263">
        <v>56.659182459106198</v>
      </c>
      <c r="V68" s="263">
        <v>56.94523218640947</v>
      </c>
      <c r="W68" s="263">
        <v>57.568443654051272</v>
      </c>
      <c r="DA68" s="70" t="s">
        <v>3185</v>
      </c>
    </row>
    <row r="69" spans="1:105" ht="12" customHeight="1" x14ac:dyDescent="0.25">
      <c r="A69" s="41" t="s">
        <v>3122</v>
      </c>
      <c r="B69" s="352">
        <v>75.986334726413048</v>
      </c>
      <c r="C69" s="352">
        <v>86.245678525612334</v>
      </c>
      <c r="D69" s="352">
        <v>88.545015009999034</v>
      </c>
      <c r="E69" s="352">
        <v>85.076155860980634</v>
      </c>
      <c r="F69" s="352">
        <v>90.526968278228964</v>
      </c>
      <c r="G69" s="352">
        <v>91.171560428180157</v>
      </c>
      <c r="H69" s="352">
        <v>92.356758191375718</v>
      </c>
      <c r="I69" s="352">
        <v>81.060996126610817</v>
      </c>
      <c r="J69" s="352">
        <v>89.691462295811192</v>
      </c>
      <c r="K69" s="352">
        <v>46.717175035234128</v>
      </c>
      <c r="L69" s="352">
        <v>88.767510527512513</v>
      </c>
      <c r="M69" s="352">
        <v>60.345231838024787</v>
      </c>
      <c r="N69" s="352">
        <v>78.307214923329568</v>
      </c>
      <c r="O69" s="352">
        <v>73.692979978915645</v>
      </c>
      <c r="P69" s="352">
        <v>76.83601012727884</v>
      </c>
      <c r="Q69" s="352">
        <v>76.063706531542408</v>
      </c>
      <c r="R69" s="352">
        <v>86.121038040877721</v>
      </c>
      <c r="S69" s="352">
        <v>84.894090453945083</v>
      </c>
      <c r="T69" s="352">
        <v>81.527358124487947</v>
      </c>
      <c r="U69" s="352">
        <v>83.825617452472756</v>
      </c>
      <c r="V69" s="352">
        <v>85.090818199567224</v>
      </c>
      <c r="W69" s="352">
        <v>88.925587466975486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0.99999999999999989</v>
      </c>
      <c r="D73" s="234">
        <f t="shared" si="3"/>
        <v>1.0000000000000002</v>
      </c>
      <c r="E73" s="234">
        <f t="shared" si="3"/>
        <v>0.99999999999999989</v>
      </c>
      <c r="F73" s="234">
        <f t="shared" si="3"/>
        <v>1.0000000000000004</v>
      </c>
      <c r="G73" s="234">
        <f t="shared" si="3"/>
        <v>0.99999999999999978</v>
      </c>
      <c r="H73" s="234">
        <f t="shared" si="3"/>
        <v>0.99999999999999978</v>
      </c>
      <c r="I73" s="234">
        <f t="shared" si="3"/>
        <v>0.99999999999999989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1.0000000000000002</v>
      </c>
      <c r="P73" s="234">
        <f t="shared" si="3"/>
        <v>0.99999999999999978</v>
      </c>
      <c r="Q73" s="234">
        <f t="shared" si="3"/>
        <v>1</v>
      </c>
      <c r="R73" s="234">
        <f t="shared" si="3"/>
        <v>0.99999999999999989</v>
      </c>
      <c r="S73" s="234">
        <f t="shared" si="3"/>
        <v>1</v>
      </c>
      <c r="T73" s="234">
        <f t="shared" si="3"/>
        <v>1</v>
      </c>
      <c r="U73" s="234">
        <f t="shared" si="3"/>
        <v>1.0000000000000004</v>
      </c>
      <c r="V73" s="234">
        <f t="shared" si="3"/>
        <v>0.99999999999999989</v>
      </c>
      <c r="W73" s="234">
        <f t="shared" si="3"/>
        <v>1.0000000000000002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6.601901790333862E-3</v>
      </c>
      <c r="C74" s="301">
        <f t="shared" si="4"/>
        <v>6.8958323422609567E-3</v>
      </c>
      <c r="D74" s="301">
        <f t="shared" si="4"/>
        <v>6.0053114453457162E-3</v>
      </c>
      <c r="E74" s="301">
        <f t="shared" si="4"/>
        <v>5.869133772277834E-3</v>
      </c>
      <c r="F74" s="301">
        <f t="shared" si="4"/>
        <v>6.0842390555117332E-3</v>
      </c>
      <c r="G74" s="301">
        <f t="shared" si="4"/>
        <v>6.5244908560159404E-3</v>
      </c>
      <c r="H74" s="301">
        <f t="shared" si="4"/>
        <v>6.2632341501984512E-3</v>
      </c>
      <c r="I74" s="301">
        <f t="shared" si="4"/>
        <v>2.1911353426895132E-2</v>
      </c>
      <c r="J74" s="301">
        <f t="shared" si="4"/>
        <v>2.2660413122677647E-2</v>
      </c>
      <c r="K74" s="301">
        <f t="shared" si="4"/>
        <v>2.1479537304766406E-2</v>
      </c>
      <c r="L74" s="301">
        <f t="shared" si="4"/>
        <v>2.2949669115264797E-2</v>
      </c>
      <c r="M74" s="301">
        <f t="shared" si="4"/>
        <v>2.5418067524152037E-2</v>
      </c>
      <c r="N74" s="301">
        <f t="shared" si="4"/>
        <v>2.8035967813614407E-2</v>
      </c>
      <c r="O74" s="301">
        <f t="shared" si="4"/>
        <v>2.9036879831624871E-2</v>
      </c>
      <c r="P74" s="301">
        <f t="shared" si="4"/>
        <v>2.954194678838656E-2</v>
      </c>
      <c r="Q74" s="301">
        <f t="shared" si="4"/>
        <v>3.1503124087474528E-2</v>
      </c>
      <c r="R74" s="301">
        <f t="shared" si="4"/>
        <v>3.4737478936372648E-2</v>
      </c>
      <c r="S74" s="301">
        <f t="shared" si="4"/>
        <v>3.0447466957667934E-2</v>
      </c>
      <c r="T74" s="301">
        <f t="shared" si="4"/>
        <v>2.9978530341133035E-2</v>
      </c>
      <c r="U74" s="301">
        <f t="shared" si="4"/>
        <v>3.0008011885089839E-2</v>
      </c>
      <c r="V74" s="301">
        <f t="shared" si="4"/>
        <v>3.1459340946098917E-2</v>
      </c>
      <c r="W74" s="301">
        <f t="shared" si="4"/>
        <v>3.1901525276488797E-2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8.8129805553649389E-4</v>
      </c>
      <c r="C75" s="235">
        <f t="shared" si="5"/>
        <v>9.3423520601073717E-4</v>
      </c>
      <c r="D75" s="235">
        <f t="shared" si="5"/>
        <v>8.1198920611759819E-4</v>
      </c>
      <c r="E75" s="235">
        <f t="shared" si="5"/>
        <v>7.8705510700575185E-4</v>
      </c>
      <c r="F75" s="235">
        <f t="shared" si="5"/>
        <v>8.1960150363101991E-4</v>
      </c>
      <c r="G75" s="235">
        <f t="shared" si="5"/>
        <v>8.7505932058365996E-4</v>
      </c>
      <c r="H75" s="235">
        <f t="shared" si="5"/>
        <v>8.3151540407756775E-4</v>
      </c>
      <c r="I75" s="235">
        <f t="shared" si="5"/>
        <v>2.7826434181587026E-3</v>
      </c>
      <c r="J75" s="235">
        <f t="shared" si="5"/>
        <v>2.921505530749483E-3</v>
      </c>
      <c r="K75" s="235">
        <f t="shared" si="5"/>
        <v>2.4955607399641403E-3</v>
      </c>
      <c r="L75" s="235">
        <f t="shared" si="5"/>
        <v>2.8900833048076269E-3</v>
      </c>
      <c r="M75" s="235">
        <f t="shared" si="5"/>
        <v>2.9493093524684219E-3</v>
      </c>
      <c r="N75" s="235">
        <f t="shared" si="5"/>
        <v>3.3102702880651509E-3</v>
      </c>
      <c r="O75" s="235">
        <f t="shared" si="5"/>
        <v>3.3650993327558249E-3</v>
      </c>
      <c r="P75" s="235">
        <f t="shared" si="5"/>
        <v>3.4129217295895036E-3</v>
      </c>
      <c r="Q75" s="235">
        <f t="shared" si="5"/>
        <v>3.6360707900625474E-3</v>
      </c>
      <c r="R75" s="235">
        <f t="shared" si="5"/>
        <v>3.9806486869587597E-3</v>
      </c>
      <c r="S75" s="235">
        <f t="shared" si="5"/>
        <v>3.5762960517572275E-3</v>
      </c>
      <c r="T75" s="235">
        <f t="shared" si="5"/>
        <v>3.51465507856355E-3</v>
      </c>
      <c r="U75" s="235">
        <f t="shared" si="5"/>
        <v>3.5076340650650869E-3</v>
      </c>
      <c r="V75" s="235">
        <f t="shared" si="5"/>
        <v>3.6711749024953989E-3</v>
      </c>
      <c r="W75" s="235">
        <f t="shared" si="5"/>
        <v>3.6930472453479083E-3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8.4176988992937865E-3</v>
      </c>
      <c r="C76" s="235">
        <f t="shared" si="6"/>
        <v>9.0080153251015493E-3</v>
      </c>
      <c r="D76" s="235">
        <f t="shared" si="6"/>
        <v>7.8195593421860297E-3</v>
      </c>
      <c r="E76" s="235">
        <f t="shared" si="6"/>
        <v>7.5396413326746115E-3</v>
      </c>
      <c r="F76" s="235">
        <f t="shared" si="6"/>
        <v>7.8741936080696361E-3</v>
      </c>
      <c r="G76" s="235">
        <f t="shared" si="6"/>
        <v>8.383423542537306E-3</v>
      </c>
      <c r="H76" s="235">
        <f t="shared" si="6"/>
        <v>7.9139298113827337E-3</v>
      </c>
      <c r="I76" s="235">
        <f t="shared" si="6"/>
        <v>2.5698476027753967E-2</v>
      </c>
      <c r="J76" s="235">
        <f t="shared" si="6"/>
        <v>2.7265089893092908E-2</v>
      </c>
      <c r="K76" s="235">
        <f t="shared" si="6"/>
        <v>2.1538095150630831E-2</v>
      </c>
      <c r="L76" s="235">
        <f t="shared" si="6"/>
        <v>2.6532024641092573E-2</v>
      </c>
      <c r="M76" s="235">
        <f t="shared" si="6"/>
        <v>2.5426910921575674E-2</v>
      </c>
      <c r="N76" s="235">
        <f t="shared" si="6"/>
        <v>2.8945669725570985E-2</v>
      </c>
      <c r="O76" s="235">
        <f t="shared" si="6"/>
        <v>2.8982349384304058E-2</v>
      </c>
      <c r="P76" s="235">
        <f t="shared" si="6"/>
        <v>2.9317964501581889E-2</v>
      </c>
      <c r="Q76" s="235">
        <f t="shared" si="6"/>
        <v>3.1210436592574768E-2</v>
      </c>
      <c r="R76" s="235">
        <f t="shared" si="6"/>
        <v>3.3962739227702141E-2</v>
      </c>
      <c r="S76" s="235">
        <f t="shared" si="6"/>
        <v>3.114112132383556E-2</v>
      </c>
      <c r="T76" s="235">
        <f t="shared" si="6"/>
        <v>3.0558281590679776E-2</v>
      </c>
      <c r="U76" s="235">
        <f t="shared" si="6"/>
        <v>3.0423490681128557E-2</v>
      </c>
      <c r="V76" s="235">
        <f t="shared" si="6"/>
        <v>3.1798864947100457E-2</v>
      </c>
      <c r="W76" s="235">
        <f t="shared" si="6"/>
        <v>3.17780946903332E-2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2.3180584929841101E-3</v>
      </c>
      <c r="C77" s="235">
        <f t="shared" si="7"/>
        <v>2.4138751494204146E-3</v>
      </c>
      <c r="D77" s="235">
        <f t="shared" si="7"/>
        <v>2.1030124759902832E-3</v>
      </c>
      <c r="E77" s="235">
        <f t="shared" si="7"/>
        <v>2.0588409680743843E-3</v>
      </c>
      <c r="F77" s="235">
        <f t="shared" si="7"/>
        <v>2.1323023290834948E-3</v>
      </c>
      <c r="G77" s="235">
        <f t="shared" si="7"/>
        <v>2.2886696162179366E-3</v>
      </c>
      <c r="H77" s="235">
        <f t="shared" si="7"/>
        <v>2.2016119436488995E-3</v>
      </c>
      <c r="I77" s="235">
        <f t="shared" si="7"/>
        <v>7.770270697755639E-3</v>
      </c>
      <c r="J77" s="235">
        <f t="shared" si="7"/>
        <v>8.0123188583985615E-3</v>
      </c>
      <c r="K77" s="235">
        <f t="shared" si="7"/>
        <v>7.7423849180713322E-3</v>
      </c>
      <c r="L77" s="235">
        <f t="shared" si="7"/>
        <v>8.1516515805494759E-3</v>
      </c>
      <c r="M77" s="235">
        <f t="shared" si="7"/>
        <v>9.1641159596173236E-3</v>
      </c>
      <c r="N77" s="235">
        <f t="shared" si="7"/>
        <v>1.007711437345577E-2</v>
      </c>
      <c r="O77" s="235">
        <f t="shared" si="7"/>
        <v>1.0471041732231559E-2</v>
      </c>
      <c r="P77" s="235">
        <f t="shared" si="7"/>
        <v>1.0658950647709371E-2</v>
      </c>
      <c r="Q77" s="235">
        <f t="shared" si="7"/>
        <v>1.1368403111173766E-2</v>
      </c>
      <c r="R77" s="235">
        <f t="shared" si="7"/>
        <v>1.2551064816272255E-2</v>
      </c>
      <c r="S77" s="235">
        <f t="shared" si="7"/>
        <v>1.095397969290393E-2</v>
      </c>
      <c r="T77" s="235">
        <f t="shared" si="7"/>
        <v>1.0788810067359163E-2</v>
      </c>
      <c r="U77" s="235">
        <f t="shared" si="7"/>
        <v>1.0805070347058849E-2</v>
      </c>
      <c r="V77" s="235">
        <f t="shared" si="7"/>
        <v>1.1330946830171523E-2</v>
      </c>
      <c r="W77" s="235">
        <f t="shared" si="7"/>
        <v>1.1506244001244425E-2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1.3074329576178666E-2</v>
      </c>
      <c r="C78" s="302">
        <f t="shared" si="8"/>
        <v>1.3562261853420396E-2</v>
      </c>
      <c r="D78" s="302">
        <f t="shared" si="8"/>
        <v>1.1683600509288843E-2</v>
      </c>
      <c r="E78" s="302">
        <f t="shared" si="8"/>
        <v>1.0460090758714718E-2</v>
      </c>
      <c r="F78" s="302">
        <f t="shared" si="8"/>
        <v>1.264683000667422E-2</v>
      </c>
      <c r="G78" s="302">
        <f t="shared" si="8"/>
        <v>1.2513219632698266E-2</v>
      </c>
      <c r="H78" s="302">
        <f t="shared" si="8"/>
        <v>1.138376034416917E-2</v>
      </c>
      <c r="I78" s="302">
        <f t="shared" si="8"/>
        <v>3.6766514883015369E-2</v>
      </c>
      <c r="J78" s="302">
        <f t="shared" si="8"/>
        <v>3.8343214811226503E-2</v>
      </c>
      <c r="K78" s="302">
        <f t="shared" si="8"/>
        <v>3.9827491990178758E-2</v>
      </c>
      <c r="L78" s="302">
        <f t="shared" si="8"/>
        <v>3.8748406098716666E-2</v>
      </c>
      <c r="M78" s="302">
        <f t="shared" si="8"/>
        <v>4.3293516137080129E-2</v>
      </c>
      <c r="N78" s="302">
        <f t="shared" si="8"/>
        <v>4.6415108079625358E-2</v>
      </c>
      <c r="O78" s="302">
        <f t="shared" si="8"/>
        <v>4.8458726747611397E-2</v>
      </c>
      <c r="P78" s="302">
        <f t="shared" si="8"/>
        <v>4.855673638127881E-2</v>
      </c>
      <c r="Q78" s="302">
        <f t="shared" si="8"/>
        <v>5.2538526182687929E-2</v>
      </c>
      <c r="R78" s="302">
        <f t="shared" si="8"/>
        <v>5.7270700479928945E-2</v>
      </c>
      <c r="S78" s="302">
        <f t="shared" si="8"/>
        <v>5.0745842494323401E-2</v>
      </c>
      <c r="T78" s="302">
        <f t="shared" si="8"/>
        <v>5.1436174031846991E-2</v>
      </c>
      <c r="U78" s="302">
        <f t="shared" si="8"/>
        <v>4.9608537547614545E-2</v>
      </c>
      <c r="V78" s="302">
        <f t="shared" si="8"/>
        <v>5.3964312317056402E-2</v>
      </c>
      <c r="W78" s="302">
        <f t="shared" si="8"/>
        <v>5.2675505086857539E-2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0.63058408850501346</v>
      </c>
      <c r="C79" s="303">
        <f t="shared" si="9"/>
        <v>0.61678644491637002</v>
      </c>
      <c r="D79" s="303">
        <f t="shared" si="9"/>
        <v>0.65978191792620156</v>
      </c>
      <c r="E79" s="303">
        <f t="shared" si="9"/>
        <v>0.66853388504188849</v>
      </c>
      <c r="F79" s="303">
        <f t="shared" si="9"/>
        <v>0.6549931415011262</v>
      </c>
      <c r="G79" s="303">
        <f t="shared" si="9"/>
        <v>0.65244818138512517</v>
      </c>
      <c r="H79" s="303">
        <f t="shared" si="9"/>
        <v>0.67507661839260558</v>
      </c>
      <c r="I79" s="303">
        <f t="shared" si="9"/>
        <v>0.18606462439445612</v>
      </c>
      <c r="J79" s="303">
        <f t="shared" si="9"/>
        <v>0.17251579515610524</v>
      </c>
      <c r="K79" s="303">
        <f t="shared" si="9"/>
        <v>0.20121553426853489</v>
      </c>
      <c r="L79" s="303">
        <f t="shared" si="9"/>
        <v>0.19594256843090874</v>
      </c>
      <c r="M79" s="303">
        <f t="shared" si="9"/>
        <v>0.18854562018487123</v>
      </c>
      <c r="N79" s="303">
        <f t="shared" si="9"/>
        <v>0.17262848793426586</v>
      </c>
      <c r="O79" s="303">
        <f t="shared" si="9"/>
        <v>0.16477512914303244</v>
      </c>
      <c r="P79" s="303">
        <f t="shared" si="9"/>
        <v>0.1775222622747579</v>
      </c>
      <c r="Q79" s="303">
        <f t="shared" si="9"/>
        <v>0.16825762080894857</v>
      </c>
      <c r="R79" s="303">
        <f t="shared" si="9"/>
        <v>0.15940082211117637</v>
      </c>
      <c r="S79" s="303">
        <f t="shared" si="9"/>
        <v>0.1590055602834082</v>
      </c>
      <c r="T79" s="303">
        <f t="shared" si="9"/>
        <v>0.15828322243939807</v>
      </c>
      <c r="U79" s="303">
        <f t="shared" si="9"/>
        <v>0.16477097392025497</v>
      </c>
      <c r="V79" s="303">
        <f t="shared" si="9"/>
        <v>0.14906942877239804</v>
      </c>
      <c r="W79" s="303">
        <f t="shared" si="9"/>
        <v>0.16410309301058412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9.5362138748691552E-2</v>
      </c>
      <c r="C80" s="303">
        <f t="shared" si="10"/>
        <v>0.1008641598502439</v>
      </c>
      <c r="D80" s="303">
        <f t="shared" si="10"/>
        <v>8.2271139880000843E-2</v>
      </c>
      <c r="E80" s="303">
        <f t="shared" si="10"/>
        <v>7.6296016990637178E-2</v>
      </c>
      <c r="F80" s="303">
        <f t="shared" si="10"/>
        <v>8.6912270906180561E-2</v>
      </c>
      <c r="G80" s="303">
        <f t="shared" si="10"/>
        <v>8.2082042707217612E-2</v>
      </c>
      <c r="H80" s="303">
        <f t="shared" si="10"/>
        <v>7.0164681487892358E-2</v>
      </c>
      <c r="I80" s="303">
        <f t="shared" si="10"/>
        <v>0.22254420603232958</v>
      </c>
      <c r="J80" s="303">
        <f t="shared" si="10"/>
        <v>0.21149079940765389</v>
      </c>
      <c r="K80" s="303">
        <f t="shared" si="10"/>
        <v>0.24767633800375558</v>
      </c>
      <c r="L80" s="303">
        <f t="shared" si="10"/>
        <v>0.21075123566102733</v>
      </c>
      <c r="M80" s="303">
        <f t="shared" si="10"/>
        <v>0.23022129675821171</v>
      </c>
      <c r="N80" s="303">
        <f t="shared" si="10"/>
        <v>0.21313058648280989</v>
      </c>
      <c r="O80" s="303">
        <f t="shared" si="10"/>
        <v>0.21900504713358729</v>
      </c>
      <c r="P80" s="303">
        <f t="shared" si="10"/>
        <v>0.21396074393265482</v>
      </c>
      <c r="Q80" s="303">
        <f t="shared" si="10"/>
        <v>0.20712684437883158</v>
      </c>
      <c r="R80" s="303">
        <f t="shared" si="10"/>
        <v>0.1950950265564079</v>
      </c>
      <c r="S80" s="303">
        <f t="shared" si="10"/>
        <v>0.20695522692010718</v>
      </c>
      <c r="T80" s="303">
        <f t="shared" si="10"/>
        <v>0.20966058813494412</v>
      </c>
      <c r="U80" s="303">
        <f t="shared" si="10"/>
        <v>0.21128395695744359</v>
      </c>
      <c r="V80" s="303">
        <f t="shared" si="10"/>
        <v>0.20593572737520541</v>
      </c>
      <c r="W80" s="303">
        <f t="shared" si="10"/>
        <v>0.20409565739047281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9.1924725565509569E-2</v>
      </c>
      <c r="C81" s="304">
        <f t="shared" si="11"/>
        <v>9.6994978130481802E-2</v>
      </c>
      <c r="D81" s="304">
        <f t="shared" si="11"/>
        <v>7.8934168689179907E-2</v>
      </c>
      <c r="E81" s="304">
        <f t="shared" si="11"/>
        <v>7.3167392241126436E-2</v>
      </c>
      <c r="F81" s="304">
        <f t="shared" si="11"/>
        <v>8.3593691270523143E-2</v>
      </c>
      <c r="G81" s="304">
        <f t="shared" si="11"/>
        <v>7.8601622007686861E-2</v>
      </c>
      <c r="H81" s="304">
        <f t="shared" si="11"/>
        <v>6.6996648985488683E-2</v>
      </c>
      <c r="I81" s="304">
        <f t="shared" si="11"/>
        <v>0.21403149547923445</v>
      </c>
      <c r="J81" s="304">
        <f t="shared" si="11"/>
        <v>0.20179727781219842</v>
      </c>
      <c r="K81" s="304">
        <f t="shared" si="11"/>
        <v>0.24405644629993367</v>
      </c>
      <c r="L81" s="304">
        <f t="shared" si="11"/>
        <v>0.20233199403296867</v>
      </c>
      <c r="M81" s="304">
        <f t="shared" si="11"/>
        <v>0.22601582733591219</v>
      </c>
      <c r="N81" s="304">
        <f t="shared" si="11"/>
        <v>0.20732821900975446</v>
      </c>
      <c r="O81" s="304">
        <f t="shared" si="11"/>
        <v>0.21428441766460962</v>
      </c>
      <c r="P81" s="304">
        <f t="shared" si="11"/>
        <v>0.20937590287284263</v>
      </c>
      <c r="Q81" s="304">
        <f t="shared" si="11"/>
        <v>0.20230725068904612</v>
      </c>
      <c r="R81" s="304">
        <f t="shared" si="11"/>
        <v>0.19036512019615728</v>
      </c>
      <c r="S81" s="304">
        <f t="shared" si="11"/>
        <v>0.20103433753005032</v>
      </c>
      <c r="T81" s="304">
        <f t="shared" si="11"/>
        <v>0.20396436730015699</v>
      </c>
      <c r="U81" s="304">
        <f t="shared" si="11"/>
        <v>0.20579529941931338</v>
      </c>
      <c r="V81" s="304">
        <f t="shared" si="11"/>
        <v>0.20030581797380725</v>
      </c>
      <c r="W81" s="304">
        <f t="shared" si="11"/>
        <v>0.19899145325471515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3.4374131831819889E-3</v>
      </c>
      <c r="C82" s="304">
        <f t="shared" si="12"/>
        <v>3.8691817197620908E-3</v>
      </c>
      <c r="D82" s="304">
        <f t="shared" si="12"/>
        <v>3.3369711908209391E-3</v>
      </c>
      <c r="E82" s="304">
        <f t="shared" si="12"/>
        <v>3.1286247495107317E-3</v>
      </c>
      <c r="F82" s="304">
        <f t="shared" si="12"/>
        <v>3.3185796356574194E-3</v>
      </c>
      <c r="G82" s="304">
        <f t="shared" si="12"/>
        <v>3.4804206995307603E-3</v>
      </c>
      <c r="H82" s="304">
        <f t="shared" si="12"/>
        <v>3.1680325024036754E-3</v>
      </c>
      <c r="I82" s="304">
        <f t="shared" si="12"/>
        <v>8.512710553095118E-3</v>
      </c>
      <c r="J82" s="304">
        <f t="shared" si="12"/>
        <v>9.6935215954554524E-3</v>
      </c>
      <c r="K82" s="304">
        <f t="shared" si="12"/>
        <v>3.6198917038218893E-3</v>
      </c>
      <c r="L82" s="304">
        <f t="shared" si="12"/>
        <v>8.4192416280586459E-3</v>
      </c>
      <c r="M82" s="304">
        <f t="shared" si="12"/>
        <v>4.205469422299506E-3</v>
      </c>
      <c r="N82" s="304">
        <f t="shared" si="12"/>
        <v>5.8023674730554187E-3</v>
      </c>
      <c r="O82" s="304">
        <f t="shared" si="12"/>
        <v>4.7206294689776645E-3</v>
      </c>
      <c r="P82" s="304">
        <f t="shared" si="12"/>
        <v>4.5848410598121926E-3</v>
      </c>
      <c r="Q82" s="304">
        <f t="shared" si="12"/>
        <v>4.8195936897854697E-3</v>
      </c>
      <c r="R82" s="304">
        <f t="shared" si="12"/>
        <v>4.7299063602506373E-3</v>
      </c>
      <c r="S82" s="304">
        <f t="shared" si="12"/>
        <v>5.920889390056857E-3</v>
      </c>
      <c r="T82" s="304">
        <f t="shared" si="12"/>
        <v>5.6962208347871232E-3</v>
      </c>
      <c r="U82" s="304">
        <f t="shared" si="12"/>
        <v>5.4886575381302271E-3</v>
      </c>
      <c r="V82" s="304">
        <f t="shared" si="12"/>
        <v>5.6299094013981506E-3</v>
      </c>
      <c r="W82" s="304">
        <f t="shared" si="12"/>
        <v>5.1042041357576614E-3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7.0054899077728397E-2</v>
      </c>
      <c r="C83" s="303">
        <f t="shared" si="13"/>
        <v>7.001590817724071E-2</v>
      </c>
      <c r="D83" s="303">
        <f t="shared" si="13"/>
        <v>7.3153189041236147E-2</v>
      </c>
      <c r="E83" s="303">
        <f t="shared" si="13"/>
        <v>7.2657949491072127E-2</v>
      </c>
      <c r="F83" s="303">
        <f t="shared" si="13"/>
        <v>7.366849783653491E-2</v>
      </c>
      <c r="G83" s="303">
        <f t="shared" si="13"/>
        <v>7.2168888887501906E-2</v>
      </c>
      <c r="H83" s="303">
        <f t="shared" si="13"/>
        <v>7.3087863884965451E-2</v>
      </c>
      <c r="I83" s="303">
        <f t="shared" si="13"/>
        <v>2.2686659322227902E-2</v>
      </c>
      <c r="J83" s="303">
        <f t="shared" si="13"/>
        <v>1.9167123327083584E-2</v>
      </c>
      <c r="K83" s="303">
        <f t="shared" si="13"/>
        <v>2.043802422741646E-2</v>
      </c>
      <c r="L83" s="303">
        <f t="shared" si="13"/>
        <v>2.3959667362625496E-2</v>
      </c>
      <c r="M83" s="303">
        <f t="shared" si="13"/>
        <v>1.9140343646855837E-2</v>
      </c>
      <c r="N83" s="303">
        <f t="shared" si="13"/>
        <v>1.7601916907741492E-2</v>
      </c>
      <c r="O83" s="303">
        <f t="shared" si="13"/>
        <v>1.6291188830758245E-2</v>
      </c>
      <c r="P83" s="303">
        <f t="shared" si="13"/>
        <v>1.927614772132976E-2</v>
      </c>
      <c r="Q83" s="303">
        <f t="shared" si="13"/>
        <v>1.8676004787497397E-2</v>
      </c>
      <c r="R83" s="303">
        <f t="shared" si="13"/>
        <v>1.7454978154757793E-2</v>
      </c>
      <c r="S83" s="303">
        <f t="shared" si="13"/>
        <v>1.6488800881958837E-2</v>
      </c>
      <c r="T83" s="303">
        <f t="shared" si="13"/>
        <v>1.5724586108638867E-2</v>
      </c>
      <c r="U83" s="303">
        <f t="shared" si="13"/>
        <v>1.775717426157215E-2</v>
      </c>
      <c r="V83" s="303">
        <f t="shared" si="13"/>
        <v>1.4181140563465785E-2</v>
      </c>
      <c r="W83" s="303">
        <f t="shared" si="13"/>
        <v>1.6817874436475897E-2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6.1234914658268285E-3</v>
      </c>
      <c r="C84" s="304">
        <f t="shared" si="14"/>
        <v>7.3809499360984005E-3</v>
      </c>
      <c r="D84" s="304">
        <f t="shared" si="14"/>
        <v>5.7470511895603409E-3</v>
      </c>
      <c r="E84" s="304">
        <f t="shared" si="14"/>
        <v>4.4369742368459012E-3</v>
      </c>
      <c r="F84" s="304">
        <f t="shared" si="14"/>
        <v>6.7235389293791407E-3</v>
      </c>
      <c r="G84" s="304">
        <f t="shared" si="14"/>
        <v>5.545415168404364E-3</v>
      </c>
      <c r="H84" s="304">
        <f t="shared" si="14"/>
        <v>4.0263555800990388E-3</v>
      </c>
      <c r="I84" s="304">
        <f t="shared" si="14"/>
        <v>9.2829762827252808E-3</v>
      </c>
      <c r="J84" s="304">
        <f t="shared" si="14"/>
        <v>6.8989665938046108E-3</v>
      </c>
      <c r="K84" s="304">
        <f t="shared" si="14"/>
        <v>7.5418082482076407E-3</v>
      </c>
      <c r="L84" s="304">
        <f t="shared" si="14"/>
        <v>8.954296076136457E-3</v>
      </c>
      <c r="M84" s="304">
        <f t="shared" si="14"/>
        <v>6.8463491819855532E-3</v>
      </c>
      <c r="N84" s="304">
        <f t="shared" si="14"/>
        <v>6.4537070551466472E-3</v>
      </c>
      <c r="O84" s="304">
        <f t="shared" si="14"/>
        <v>6.0361642969345933E-3</v>
      </c>
      <c r="P84" s="304">
        <f t="shared" si="14"/>
        <v>7.2410365303382978E-3</v>
      </c>
      <c r="Q84" s="304">
        <f t="shared" si="14"/>
        <v>7.28989920647436E-3</v>
      </c>
      <c r="R84" s="304">
        <f t="shared" si="14"/>
        <v>6.6721952956531319E-3</v>
      </c>
      <c r="S84" s="304">
        <f t="shared" si="14"/>
        <v>6.2819803791221039E-3</v>
      </c>
      <c r="T84" s="304">
        <f t="shared" si="14"/>
        <v>5.9050693746805953E-3</v>
      </c>
      <c r="U84" s="304">
        <f t="shared" si="14"/>
        <v>7.0724128212065777E-3</v>
      </c>
      <c r="V84" s="304">
        <f t="shared" si="14"/>
        <v>5.3334374174441946E-3</v>
      </c>
      <c r="W84" s="304">
        <f t="shared" si="14"/>
        <v>6.4867275158119924E-3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6.350288442524156E-2</v>
      </c>
      <c r="C85" s="304">
        <f t="shared" si="15"/>
        <v>6.2152608872020412E-2</v>
      </c>
      <c r="D85" s="304">
        <f t="shared" si="15"/>
        <v>6.6990136209662099E-2</v>
      </c>
      <c r="E85" s="304">
        <f t="shared" si="15"/>
        <v>6.7830947004470496E-2</v>
      </c>
      <c r="F85" s="304">
        <f t="shared" si="15"/>
        <v>6.6531250038051909E-2</v>
      </c>
      <c r="G85" s="304">
        <f t="shared" si="15"/>
        <v>6.6189589024532022E-2</v>
      </c>
      <c r="H85" s="304">
        <f t="shared" si="15"/>
        <v>6.8666567309697529E-2</v>
      </c>
      <c r="I85" s="304">
        <f t="shared" si="15"/>
        <v>1.234245075262641E-2</v>
      </c>
      <c r="J85" s="304">
        <f t="shared" si="15"/>
        <v>1.1059719300046986E-2</v>
      </c>
      <c r="K85" s="304">
        <f t="shared" si="15"/>
        <v>1.2444944210113558E-2</v>
      </c>
      <c r="L85" s="304">
        <f t="shared" si="15"/>
        <v>1.3955791250731866E-2</v>
      </c>
      <c r="M85" s="304">
        <f t="shared" si="15"/>
        <v>1.176972197791345E-2</v>
      </c>
      <c r="N85" s="304">
        <f t="shared" si="15"/>
        <v>1.0424860965736723E-2</v>
      </c>
      <c r="O85" s="304">
        <f t="shared" si="15"/>
        <v>9.6665299085674297E-3</v>
      </c>
      <c r="P85" s="304">
        <f t="shared" si="15"/>
        <v>1.1463544551608969E-2</v>
      </c>
      <c r="Q85" s="304">
        <f t="shared" si="15"/>
        <v>1.0785273636682401E-2</v>
      </c>
      <c r="R85" s="304">
        <f t="shared" si="15"/>
        <v>1.0193131735400698E-2</v>
      </c>
      <c r="S85" s="304">
        <f t="shared" si="15"/>
        <v>9.4686961476668566E-3</v>
      </c>
      <c r="T85" s="304">
        <f t="shared" si="15"/>
        <v>9.1094005582291263E-3</v>
      </c>
      <c r="U85" s="304">
        <f t="shared" si="15"/>
        <v>1.0000521026605414E-2</v>
      </c>
      <c r="V85" s="304">
        <f t="shared" si="15"/>
        <v>8.1458536479461115E-3</v>
      </c>
      <c r="W85" s="304">
        <f t="shared" si="15"/>
        <v>9.6948341746956254E-3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4.2852318666001458E-4</v>
      </c>
      <c r="C86" s="304">
        <f t="shared" si="16"/>
        <v>4.8234936912189768E-4</v>
      </c>
      <c r="D86" s="304">
        <f t="shared" si="16"/>
        <v>4.1600164201370163E-4</v>
      </c>
      <c r="E86" s="304">
        <f t="shared" si="16"/>
        <v>3.9002824975572554E-4</v>
      </c>
      <c r="F86" s="304">
        <f t="shared" si="16"/>
        <v>4.1370886910386813E-4</v>
      </c>
      <c r="G86" s="304">
        <f t="shared" si="16"/>
        <v>4.3388469456551697E-4</v>
      </c>
      <c r="H86" s="304">
        <f t="shared" si="16"/>
        <v>3.9494099516888034E-4</v>
      </c>
      <c r="I86" s="304">
        <f t="shared" si="16"/>
        <v>1.0612322868762106E-3</v>
      </c>
      <c r="J86" s="304">
        <f t="shared" si="16"/>
        <v>1.2084374332319882E-3</v>
      </c>
      <c r="K86" s="304">
        <f t="shared" si="16"/>
        <v>4.512717690952604E-4</v>
      </c>
      <c r="L86" s="304">
        <f t="shared" si="16"/>
        <v>1.0495800357571759E-3</v>
      </c>
      <c r="M86" s="304">
        <f t="shared" si="16"/>
        <v>5.2427248695683596E-4</v>
      </c>
      <c r="N86" s="304">
        <f t="shared" si="16"/>
        <v>7.2334888685812184E-4</v>
      </c>
      <c r="O86" s="304">
        <f t="shared" si="16"/>
        <v>5.8849462525622218E-4</v>
      </c>
      <c r="P86" s="304">
        <f t="shared" si="16"/>
        <v>5.7156663938249099E-4</v>
      </c>
      <c r="Q86" s="304">
        <f t="shared" si="16"/>
        <v>6.0083194434063577E-4</v>
      </c>
      <c r="R86" s="304">
        <f t="shared" si="16"/>
        <v>5.896511237039625E-4</v>
      </c>
      <c r="S86" s="304">
        <f t="shared" si="16"/>
        <v>7.3812435516987522E-4</v>
      </c>
      <c r="T86" s="304">
        <f t="shared" si="16"/>
        <v>7.1011617572914706E-4</v>
      </c>
      <c r="U86" s="304">
        <f t="shared" si="16"/>
        <v>6.842404137601607E-4</v>
      </c>
      <c r="V86" s="304">
        <f t="shared" si="16"/>
        <v>7.0184949807547859E-4</v>
      </c>
      <c r="W86" s="304">
        <f t="shared" si="16"/>
        <v>6.3631274596828052E-4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1.8288417019229539E-2</v>
      </c>
      <c r="C87" s="303">
        <f t="shared" si="17"/>
        <v>1.9264443784709276E-2</v>
      </c>
      <c r="D87" s="303">
        <f t="shared" si="17"/>
        <v>1.7862599463050556E-2</v>
      </c>
      <c r="E87" s="303">
        <f t="shared" si="17"/>
        <v>1.7477921206316992E-2</v>
      </c>
      <c r="F87" s="303">
        <f t="shared" si="17"/>
        <v>1.7538920134389069E-2</v>
      </c>
      <c r="G87" s="303">
        <f t="shared" si="17"/>
        <v>1.8005838902840295E-2</v>
      </c>
      <c r="H87" s="303">
        <f t="shared" si="17"/>
        <v>1.7394575272289575E-2</v>
      </c>
      <c r="I87" s="303">
        <f t="shared" si="17"/>
        <v>2.1003292254059027E-2</v>
      </c>
      <c r="J87" s="303">
        <f t="shared" si="17"/>
        <v>2.1278343401038971E-2</v>
      </c>
      <c r="K87" s="303">
        <f t="shared" si="17"/>
        <v>1.2199194639930352E-2</v>
      </c>
      <c r="L87" s="303">
        <f t="shared" si="17"/>
        <v>2.1039755474193809E-2</v>
      </c>
      <c r="M87" s="303">
        <f t="shared" si="17"/>
        <v>1.2642654770025512E-2</v>
      </c>
      <c r="N87" s="303">
        <f t="shared" si="17"/>
        <v>1.4756332811360195E-2</v>
      </c>
      <c r="O87" s="303">
        <f t="shared" si="17"/>
        <v>1.2695868718064975E-2</v>
      </c>
      <c r="P87" s="303">
        <f t="shared" si="17"/>
        <v>1.3292051310051563E-2</v>
      </c>
      <c r="Q87" s="303">
        <f t="shared" si="17"/>
        <v>1.3624422039512613E-2</v>
      </c>
      <c r="R87" s="303">
        <f t="shared" si="17"/>
        <v>1.2818005007535832E-2</v>
      </c>
      <c r="S87" s="303">
        <f t="shared" si="17"/>
        <v>1.4451293454734095E-2</v>
      </c>
      <c r="T87" s="303">
        <f t="shared" si="17"/>
        <v>1.3255141218623354E-2</v>
      </c>
      <c r="U87" s="303">
        <f t="shared" si="17"/>
        <v>1.3961878709978132E-2</v>
      </c>
      <c r="V87" s="303">
        <f t="shared" si="17"/>
        <v>1.3150216560568842E-2</v>
      </c>
      <c r="W87" s="303">
        <f t="shared" si="17"/>
        <v>1.2535384691934154E-2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3.4518376220415829E-3</v>
      </c>
      <c r="C88" s="304">
        <f t="shared" si="18"/>
        <v>3.9290843130623644E-3</v>
      </c>
      <c r="D88" s="304">
        <f t="shared" si="18"/>
        <v>2.677714227526589E-3</v>
      </c>
      <c r="E88" s="304">
        <f t="shared" si="18"/>
        <v>2.5060252226034936E-3</v>
      </c>
      <c r="F88" s="304">
        <f t="shared" si="18"/>
        <v>2.4508478707491858E-3</v>
      </c>
      <c r="G88" s="304">
        <f t="shared" si="18"/>
        <v>2.7067404399888982E-3</v>
      </c>
      <c r="H88" s="304">
        <f t="shared" si="18"/>
        <v>2.2368418354390489E-3</v>
      </c>
      <c r="I88" s="304">
        <f t="shared" si="18"/>
        <v>5.4675930401177648E-3</v>
      </c>
      <c r="J88" s="304">
        <f t="shared" si="18"/>
        <v>4.0258993455458214E-3</v>
      </c>
      <c r="K88" s="304">
        <f t="shared" si="18"/>
        <v>4.539799018936753E-3</v>
      </c>
      <c r="L88" s="304">
        <f t="shared" si="18"/>
        <v>5.418720174988052E-3</v>
      </c>
      <c r="M88" s="304">
        <f t="shared" si="18"/>
        <v>4.1376275136218218E-3</v>
      </c>
      <c r="N88" s="304">
        <f t="shared" si="18"/>
        <v>3.8725733156735683E-3</v>
      </c>
      <c r="O88" s="304">
        <f t="shared" si="18"/>
        <v>3.667741741661693E-3</v>
      </c>
      <c r="P88" s="304">
        <f t="shared" si="18"/>
        <v>4.2199648319212789E-3</v>
      </c>
      <c r="Q88" s="304">
        <f t="shared" si="18"/>
        <v>4.2729724829313103E-3</v>
      </c>
      <c r="R88" s="304">
        <f t="shared" si="18"/>
        <v>3.6978564195873135E-3</v>
      </c>
      <c r="S88" s="304">
        <f t="shared" si="18"/>
        <v>3.5162968705720571E-3</v>
      </c>
      <c r="T88" s="304">
        <f t="shared" si="18"/>
        <v>2.73507460229122E-3</v>
      </c>
      <c r="U88" s="304">
        <f t="shared" si="18"/>
        <v>3.6461762688785922E-3</v>
      </c>
      <c r="V88" s="304">
        <f t="shared" si="18"/>
        <v>2.8780985110168291E-3</v>
      </c>
      <c r="W88" s="304">
        <f t="shared" si="18"/>
        <v>2.8844738038107036E-3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9.2926044881715963E-3</v>
      </c>
      <c r="C89" s="304">
        <f t="shared" si="19"/>
        <v>9.0950138309959707E-3</v>
      </c>
      <c r="D89" s="304">
        <f t="shared" si="19"/>
        <v>9.8029065299857759E-3</v>
      </c>
      <c r="E89" s="304">
        <f t="shared" si="19"/>
        <v>9.925945384618242E-3</v>
      </c>
      <c r="F89" s="304">
        <f t="shared" si="19"/>
        <v>9.7357560731764509E-3</v>
      </c>
      <c r="G89" s="304">
        <f t="shared" si="19"/>
        <v>9.6857595935455811E-3</v>
      </c>
      <c r="H89" s="304">
        <f t="shared" si="19"/>
        <v>1.0048224696322598E-2</v>
      </c>
      <c r="I89" s="304">
        <f t="shared" si="19"/>
        <v>1.8061150181912669E-3</v>
      </c>
      <c r="J89" s="304">
        <f t="shared" si="19"/>
        <v>1.6184083311447748E-3</v>
      </c>
      <c r="K89" s="304">
        <f t="shared" si="19"/>
        <v>1.821113252864757E-3</v>
      </c>
      <c r="L89" s="304">
        <f t="shared" si="19"/>
        <v>2.0422009108138793E-3</v>
      </c>
      <c r="M89" s="304">
        <f t="shared" si="19"/>
        <v>1.7223055655880841E-3</v>
      </c>
      <c r="N89" s="304">
        <f t="shared" si="19"/>
        <v>1.5255072375935069E-3</v>
      </c>
      <c r="O89" s="304">
        <f t="shared" si="19"/>
        <v>1.4145379383380193E-3</v>
      </c>
      <c r="P89" s="304">
        <f t="shared" si="19"/>
        <v>1.6775015263447446E-3</v>
      </c>
      <c r="Q89" s="304">
        <f t="shared" si="19"/>
        <v>1.5782477144070672E-3</v>
      </c>
      <c r="R89" s="304">
        <f t="shared" si="19"/>
        <v>1.4915974694727193E-3</v>
      </c>
      <c r="S89" s="304">
        <f t="shared" si="19"/>
        <v>1.3855882156428114E-3</v>
      </c>
      <c r="T89" s="304">
        <f t="shared" si="19"/>
        <v>1.3330112053666892E-3</v>
      </c>
      <c r="U89" s="304">
        <f t="shared" si="19"/>
        <v>1.4634120546963545E-3</v>
      </c>
      <c r="V89" s="304">
        <f t="shared" si="19"/>
        <v>1.1920119354264288E-3</v>
      </c>
      <c r="W89" s="304">
        <f t="shared" si="19"/>
        <v>1.4186798029609861E-3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5.5439749090163597E-3</v>
      </c>
      <c r="C90" s="304">
        <f t="shared" si="20"/>
        <v>6.2403456406509425E-3</v>
      </c>
      <c r="D90" s="304">
        <f t="shared" si="20"/>
        <v>5.3819787055381938E-3</v>
      </c>
      <c r="E90" s="304">
        <f t="shared" si="20"/>
        <v>5.0459505990952573E-3</v>
      </c>
      <c r="F90" s="304">
        <f t="shared" si="20"/>
        <v>5.3523161904634282E-3</v>
      </c>
      <c r="G90" s="304">
        <f t="shared" si="20"/>
        <v>5.613338869305819E-3</v>
      </c>
      <c r="H90" s="304">
        <f t="shared" si="20"/>
        <v>5.1095087405279276E-3</v>
      </c>
      <c r="I90" s="304">
        <f t="shared" si="20"/>
        <v>1.3729584195749994E-2</v>
      </c>
      <c r="J90" s="304">
        <f t="shared" si="20"/>
        <v>1.5634035724348374E-2</v>
      </c>
      <c r="K90" s="304">
        <f t="shared" si="20"/>
        <v>5.8382823681288418E-3</v>
      </c>
      <c r="L90" s="304">
        <f t="shared" si="20"/>
        <v>1.3578834388391877E-2</v>
      </c>
      <c r="M90" s="304">
        <f t="shared" si="20"/>
        <v>6.7827216908156046E-3</v>
      </c>
      <c r="N90" s="304">
        <f t="shared" si="20"/>
        <v>9.358252258093119E-3</v>
      </c>
      <c r="O90" s="304">
        <f t="shared" si="20"/>
        <v>7.6135890380652615E-3</v>
      </c>
      <c r="P90" s="304">
        <f t="shared" si="20"/>
        <v>7.3945849517855411E-3</v>
      </c>
      <c r="Q90" s="304">
        <f t="shared" si="20"/>
        <v>7.7732018421742353E-3</v>
      </c>
      <c r="R90" s="304">
        <f t="shared" si="20"/>
        <v>7.6285511184757994E-3</v>
      </c>
      <c r="S90" s="304">
        <f t="shared" si="20"/>
        <v>9.5494083685192261E-3</v>
      </c>
      <c r="T90" s="304">
        <f t="shared" si="20"/>
        <v>9.1870554109654452E-3</v>
      </c>
      <c r="U90" s="304">
        <f t="shared" si="20"/>
        <v>8.852290386403186E-3</v>
      </c>
      <c r="V90" s="304">
        <f t="shared" si="20"/>
        <v>9.080106114125585E-3</v>
      </c>
      <c r="W90" s="304">
        <f t="shared" si="20"/>
        <v>8.2322310851624635E-3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5.9597278134007683E-2</v>
      </c>
      <c r="C91" s="303">
        <f t="shared" si="21"/>
        <v>5.7038438795215668E-2</v>
      </c>
      <c r="D91" s="303">
        <f t="shared" si="21"/>
        <v>4.9108079872548657E-2</v>
      </c>
      <c r="E91" s="303">
        <f t="shared" si="21"/>
        <v>5.2934399582340232E-2</v>
      </c>
      <c r="F91" s="303">
        <f t="shared" si="21"/>
        <v>4.7687824426176424E-2</v>
      </c>
      <c r="G91" s="303">
        <f t="shared" si="21"/>
        <v>4.9754207093496275E-2</v>
      </c>
      <c r="H91" s="303">
        <f t="shared" si="21"/>
        <v>4.7120129789847608E-2</v>
      </c>
      <c r="I91" s="303">
        <f t="shared" si="21"/>
        <v>0.18144567501224584</v>
      </c>
      <c r="J91" s="303">
        <f t="shared" si="21"/>
        <v>0.18241579507085334</v>
      </c>
      <c r="K91" s="303">
        <f t="shared" si="21"/>
        <v>0.23018275648696715</v>
      </c>
      <c r="L91" s="303">
        <f t="shared" si="21"/>
        <v>0.17229350932393764</v>
      </c>
      <c r="M91" s="303">
        <f t="shared" si="21"/>
        <v>0.21337080206448761</v>
      </c>
      <c r="N91" s="303">
        <f t="shared" si="21"/>
        <v>0.19416906288174887</v>
      </c>
      <c r="O91" s="303">
        <f t="shared" si="21"/>
        <v>0.20562229849677882</v>
      </c>
      <c r="P91" s="303">
        <f t="shared" si="21"/>
        <v>0.19188271098461609</v>
      </c>
      <c r="Q91" s="303">
        <f t="shared" si="21"/>
        <v>0.1830922225028313</v>
      </c>
      <c r="R91" s="303">
        <f t="shared" si="21"/>
        <v>0.17387634015644401</v>
      </c>
      <c r="S91" s="303">
        <f t="shared" si="21"/>
        <v>0.18770135999835369</v>
      </c>
      <c r="T91" s="303">
        <f t="shared" si="21"/>
        <v>0.19471009538485082</v>
      </c>
      <c r="U91" s="303">
        <f t="shared" si="21"/>
        <v>0.18869882778359745</v>
      </c>
      <c r="V91" s="303">
        <f t="shared" si="21"/>
        <v>0.19462261705658451</v>
      </c>
      <c r="W91" s="303">
        <f t="shared" si="21"/>
        <v>0.18504924729171793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9.4819891701002329E-2</v>
      </c>
      <c r="C92" s="237">
        <f t="shared" si="22"/>
        <v>0.10321638460000629</v>
      </c>
      <c r="D92" s="237">
        <f t="shared" si="22"/>
        <v>8.9399600838034013E-2</v>
      </c>
      <c r="E92" s="237">
        <f t="shared" si="22"/>
        <v>8.5385065748997652E-2</v>
      </c>
      <c r="F92" s="237">
        <f t="shared" si="22"/>
        <v>8.9642178692622934E-2</v>
      </c>
      <c r="G92" s="237">
        <f t="shared" si="22"/>
        <v>9.4955978055765541E-2</v>
      </c>
      <c r="H92" s="237">
        <f t="shared" si="22"/>
        <v>8.8562079518922227E-2</v>
      </c>
      <c r="I92" s="237">
        <f t="shared" si="22"/>
        <v>0.27132628453110264</v>
      </c>
      <c r="J92" s="237">
        <f t="shared" si="22"/>
        <v>0.29392960142111985</v>
      </c>
      <c r="K92" s="237">
        <f t="shared" si="22"/>
        <v>0.19520508226978411</v>
      </c>
      <c r="L92" s="237">
        <f t="shared" si="22"/>
        <v>0.27674142900687615</v>
      </c>
      <c r="M92" s="237">
        <f t="shared" si="22"/>
        <v>0.22982736268065468</v>
      </c>
      <c r="N92" s="237">
        <f t="shared" si="22"/>
        <v>0.270929482701742</v>
      </c>
      <c r="O92" s="237">
        <f t="shared" si="22"/>
        <v>0.26129637064925065</v>
      </c>
      <c r="P92" s="237">
        <f t="shared" si="22"/>
        <v>0.26257756372804353</v>
      </c>
      <c r="Q92" s="237">
        <f t="shared" si="22"/>
        <v>0.2789663247184051</v>
      </c>
      <c r="R92" s="237">
        <f t="shared" si="22"/>
        <v>0.29885219586644318</v>
      </c>
      <c r="S92" s="237">
        <f t="shared" si="22"/>
        <v>0.28853305194094991</v>
      </c>
      <c r="T92" s="237">
        <f t="shared" si="22"/>
        <v>0.28208991560396235</v>
      </c>
      <c r="U92" s="237">
        <f t="shared" si="22"/>
        <v>0.279174443841197</v>
      </c>
      <c r="V92" s="237">
        <f t="shared" si="22"/>
        <v>0.29081622972885468</v>
      </c>
      <c r="W92" s="237">
        <f t="shared" si="22"/>
        <v>0.28584432687854339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0.41128767281873496</v>
      </c>
      <c r="C96" s="322">
        <f>IF(C$5=0,0,C$5/OIS_fec!C$5)</f>
        <v>0.41063409513849902</v>
      </c>
      <c r="D96" s="322">
        <f>IF(D$5=0,0,D$5/OIS_fec!D$5)</f>
        <v>0.41621750247728567</v>
      </c>
      <c r="E96" s="322">
        <f>IF(E$5=0,0,E$5/OIS_fec!E$5)</f>
        <v>0.41676289963143487</v>
      </c>
      <c r="F96" s="322">
        <f>IF(F$5=0,0,F$5/OIS_fec!F$5)</f>
        <v>0.41445046210984177</v>
      </c>
      <c r="G96" s="322">
        <f>IF(G$5=0,0,G$5/OIS_fec!G$5)</f>
        <v>0.41705873573288021</v>
      </c>
      <c r="H96" s="322">
        <f>IF(H$5=0,0,H$5/OIS_fec!H$5)</f>
        <v>0.42068944051785329</v>
      </c>
      <c r="I96" s="322">
        <f>IF(I$5=0,0,I$5/OIS_fec!I$5)</f>
        <v>0.37592243755494947</v>
      </c>
      <c r="J96" s="322">
        <f>IF(J$5=0,0,J$5/OIS_fec!J$5)</f>
        <v>0.38411428464975611</v>
      </c>
      <c r="K96" s="322">
        <f>IF(K$5=0,0,K$5/OIS_fec!K$5)</f>
        <v>0.3658446104651687</v>
      </c>
      <c r="L96" s="322">
        <f>IF(L$5=0,0,L$5/OIS_fec!L$5)</f>
        <v>0.3843188464269327</v>
      </c>
      <c r="M96" s="322">
        <f>IF(M$5=0,0,M$5/OIS_fec!M$5)</f>
        <v>0.37142216754740709</v>
      </c>
      <c r="N96" s="322">
        <f>IF(N$5=0,0,N$5/OIS_fec!N$5)</f>
        <v>0.37888025991237112</v>
      </c>
      <c r="O96" s="322">
        <f>IF(O$5=0,0,O$5/OIS_fec!O$5)</f>
        <v>0.37552007914311153</v>
      </c>
      <c r="P96" s="322">
        <f>IF(P$5=0,0,P$5/OIS_fec!P$5)</f>
        <v>0.37834336653349071</v>
      </c>
      <c r="Q96" s="322">
        <f>IF(Q$5=0,0,Q$5/OIS_fec!Q$5)</f>
        <v>0.37976959477745165</v>
      </c>
      <c r="R96" s="322">
        <f>IF(R$5=0,0,R$5/OIS_fec!R$5)</f>
        <v>0.38359151376329675</v>
      </c>
      <c r="S96" s="322">
        <f>IF(S$5=0,0,S$5/OIS_fec!S$5)</f>
        <v>0.38445541349143492</v>
      </c>
      <c r="T96" s="322">
        <f>IF(T$5=0,0,T$5/OIS_fec!T$5)</f>
        <v>0.38409480643896382</v>
      </c>
      <c r="U96" s="322">
        <f>IF(U$5=0,0,U$5/OIS_fec!U$5)</f>
        <v>0.38351866863237555</v>
      </c>
      <c r="V96" s="322">
        <f>IF(V$5=0,0,V$5/OIS_fec!V$5)</f>
        <v>0.38688646636014901</v>
      </c>
      <c r="W96" s="322">
        <f>IF(W$5=0,0,W$5/OIS_fec!W$5)</f>
        <v>0.38729840717653102</v>
      </c>
      <c r="DA96" s="95"/>
    </row>
    <row r="97" spans="1:105" ht="12" customHeight="1" x14ac:dyDescent="0.25">
      <c r="A97" s="55" t="s">
        <v>92</v>
      </c>
      <c r="B97" s="332">
        <f>IF(B$6=0,0,B$6/OIS_fec!B$6)</f>
        <v>0.462481245745058</v>
      </c>
      <c r="C97" s="332">
        <f>IF(C$6=0,0,C$6/OIS_fec!C$6)</f>
        <v>0.46630151887700838</v>
      </c>
      <c r="D97" s="332">
        <f>IF(D$6=0,0,D$6/OIS_fec!D$6)</f>
        <v>0.46559441675312346</v>
      </c>
      <c r="E97" s="332">
        <f>IF(E$6=0,0,E$6/OIS_fec!E$6)</f>
        <v>0.46397686557458373</v>
      </c>
      <c r="F97" s="332">
        <f>IF(F$6=0,0,F$6/OIS_fec!F$6)</f>
        <v>0.46508351892117916</v>
      </c>
      <c r="G97" s="332">
        <f>IF(G$6=0,0,G$6/OIS_fec!G$6)</f>
        <v>0.46502814956448624</v>
      </c>
      <c r="H97" s="332">
        <f>IF(H$6=0,0,H$6/OIS_fec!H$6)</f>
        <v>0.4646121572334545</v>
      </c>
      <c r="I97" s="332">
        <f>IF(I$6=0,0,I$6/OIS_fec!I$6)</f>
        <v>0.46011278029696806</v>
      </c>
      <c r="J97" s="332">
        <f>IF(J$6=0,0,J$6/OIS_fec!J$6)</f>
        <v>0.45881679608354459</v>
      </c>
      <c r="K97" s="332">
        <f>IF(K$6=0,0,K$6/OIS_fec!K$6)</f>
        <v>0.44856543335566396</v>
      </c>
      <c r="L97" s="332">
        <f>IF(L$6=0,0,L$6/OIS_fec!L$6)</f>
        <v>0.45540719463006718</v>
      </c>
      <c r="M97" s="332">
        <f>IF(M$6=0,0,M$6/OIS_fec!M$6)</f>
        <v>0.44334061913868128</v>
      </c>
      <c r="N97" s="332">
        <f>IF(N$6=0,0,N$6/OIS_fec!N$6)</f>
        <v>0.4423938204756373</v>
      </c>
      <c r="O97" s="332">
        <f>IF(O$6=0,0,O$6/OIS_fec!O$6)</f>
        <v>0.43973575084204047</v>
      </c>
      <c r="P97" s="332">
        <f>IF(P$6=0,0,P$6/OIS_fec!P$6)</f>
        <v>0.44130098132024709</v>
      </c>
      <c r="Q97" s="332">
        <f>IF(Q$6=0,0,Q$6/OIS_fec!Q$6)</f>
        <v>0.4374666464236282</v>
      </c>
      <c r="R97" s="332">
        <f>IF(R$6=0,0,R$6/OIS_fec!R$6)</f>
        <v>0.4353330667466988</v>
      </c>
      <c r="S97" s="332">
        <f>IF(S$6=0,0,S$6/OIS_fec!S$6)</f>
        <v>0.44410877629264245</v>
      </c>
      <c r="T97" s="332">
        <f>IF(T$6=0,0,T$6/OIS_fec!T$6)</f>
        <v>0.44256520685086248</v>
      </c>
      <c r="U97" s="332">
        <f>IF(U$6=0,0,U$6/OIS_fec!U$6)</f>
        <v>0.44551578279549081</v>
      </c>
      <c r="V97" s="332">
        <f>IF(V$6=0,0,V$6/OIS_fec!V$6)</f>
        <v>0.44343843512191289</v>
      </c>
      <c r="W97" s="332">
        <f>IF(W$6=0,0,W$6/OIS_fec!W$6)</f>
        <v>0.44618006901357382</v>
      </c>
      <c r="DA97" s="67"/>
    </row>
    <row r="98" spans="1:105" ht="12" customHeight="1" x14ac:dyDescent="0.25">
      <c r="A98" s="202" t="s">
        <v>93</v>
      </c>
      <c r="B98" s="333">
        <f>IF(B$7=0,0,B$7/OIS_fec!B$7)</f>
        <v>0.12086300200796522</v>
      </c>
      <c r="C98" s="333">
        <f>IF(C$7=0,0,C$7/OIS_fec!C$7)</f>
        <v>0.12177877246897414</v>
      </c>
      <c r="D98" s="333">
        <f>IF(D$7=0,0,D$7/OIS_fec!D$7)</f>
        <v>0.12161633524966954</v>
      </c>
      <c r="E98" s="333">
        <f>IF(E$7=0,0,E$7/OIS_fec!E$7)</f>
        <v>0.12121576728663291</v>
      </c>
      <c r="F98" s="333">
        <f>IF(F$7=0,0,F$7/OIS_fec!F$7)</f>
        <v>0.12148276173985706</v>
      </c>
      <c r="G98" s="333">
        <f>IF(G$7=0,0,G$7/OIS_fec!G$7)</f>
        <v>0.12144076042602921</v>
      </c>
      <c r="H98" s="333">
        <f>IF(H$7=0,0,H$7/OIS_fec!H$7)</f>
        <v>0.12128072375608949</v>
      </c>
      <c r="I98" s="333">
        <f>IF(I$7=0,0,I$7/OIS_fec!I$7)</f>
        <v>0.11995415979665366</v>
      </c>
      <c r="J98" s="333">
        <f>IF(J$7=0,0,J$7/OIS_fec!J$7)</f>
        <v>0.11979026506310819</v>
      </c>
      <c r="K98" s="333">
        <f>IF(K$7=0,0,K$7/OIS_fec!K$7)</f>
        <v>0.11639645001090593</v>
      </c>
      <c r="L98" s="333">
        <f>IF(L$7=0,0,L$7/OIS_fec!L$7)</f>
        <v>0.1188207669267896</v>
      </c>
      <c r="M98" s="333">
        <f>IF(M$7=0,0,M$7/OIS_fec!M$7)</f>
        <v>0.11511122226792164</v>
      </c>
      <c r="N98" s="333">
        <f>IF(N$7=0,0,N$7/OIS_fec!N$7)</f>
        <v>0.11509521996274509</v>
      </c>
      <c r="O98" s="333">
        <f>IF(O$7=0,0,O$7/OIS_fec!O$7)</f>
        <v>0.11421769542211813</v>
      </c>
      <c r="P98" s="333">
        <f>IF(P$7=0,0,P$7/OIS_fec!P$7)</f>
        <v>0.11455975141911329</v>
      </c>
      <c r="Q98" s="333">
        <f>IF(Q$7=0,0,Q$7/OIS_fec!Q$7)</f>
        <v>0.11360979600276996</v>
      </c>
      <c r="R98" s="333">
        <f>IF(R$7=0,0,R$7/OIS_fec!R$7)</f>
        <v>0.11298812051499729</v>
      </c>
      <c r="S98" s="333">
        <f>IF(S$7=0,0,S$7/OIS_fec!S$7)</f>
        <v>0.11544473431898154</v>
      </c>
      <c r="T98" s="333">
        <f>IF(T$7=0,0,T$7/OIS_fec!T$7)</f>
        <v>0.11504982959786314</v>
      </c>
      <c r="U98" s="333">
        <f>IF(U$7=0,0,U$7/OIS_fec!U$7)</f>
        <v>0.11572702385158096</v>
      </c>
      <c r="V98" s="333">
        <f>IF(V$7=0,0,V$7/OIS_fec!V$7)</f>
        <v>0.11520440387352389</v>
      </c>
      <c r="W98" s="333">
        <f>IF(W$7=0,0,W$7/OIS_fec!W$7)</f>
        <v>0.11577501512906682</v>
      </c>
      <c r="DA98" s="174"/>
    </row>
    <row r="99" spans="1:105" ht="12" customHeight="1" x14ac:dyDescent="0.25">
      <c r="A99" s="202" t="s">
        <v>94</v>
      </c>
      <c r="B99" s="333">
        <f>IF(B$8=0,0,B$8/OIS_fec!B$8)</f>
        <v>0.66666203390487921</v>
      </c>
      <c r="C99" s="333">
        <f>IF(C$8=0,0,C$8/OIS_fec!C$8)</f>
        <v>0.67126612712211653</v>
      </c>
      <c r="D99" s="333">
        <f>IF(D$8=0,0,D$8/OIS_fec!D$8)</f>
        <v>0.67046927002219414</v>
      </c>
      <c r="E99" s="333">
        <f>IF(E$8=0,0,E$8/OIS_fec!E$8)</f>
        <v>0.66842224447198273</v>
      </c>
      <c r="F99" s="333">
        <f>IF(F$8=0,0,F$8/OIS_fec!F$8)</f>
        <v>0.66976923336770444</v>
      </c>
      <c r="G99" s="333">
        <f>IF(G$8=0,0,G$8/OIS_fec!G$8)</f>
        <v>0.66948164146642009</v>
      </c>
      <c r="H99" s="333">
        <f>IF(H$8=0,0,H$8/OIS_fec!H$8)</f>
        <v>0.66851143048606043</v>
      </c>
      <c r="I99" s="333">
        <f>IF(I$8=0,0,I$8/OIS_fec!I$8)</f>
        <v>0.66104845553114155</v>
      </c>
      <c r="J99" s="333">
        <f>IF(J$8=0,0,J$8/OIS_fec!J$8)</f>
        <v>0.66067470929247385</v>
      </c>
      <c r="K99" s="333">
        <f>IF(K$8=0,0,K$8/OIS_fec!K$8)</f>
        <v>0.63985996668732659</v>
      </c>
      <c r="L99" s="333">
        <f>IF(L$8=0,0,L$8/OIS_fec!L$8)</f>
        <v>0.65525958048054944</v>
      </c>
      <c r="M99" s="333">
        <f>IF(M$8=0,0,M$8/OIS_fec!M$8)</f>
        <v>0.63312851507574908</v>
      </c>
      <c r="N99" s="333">
        <f>IF(N$8=0,0,N$8/OIS_fec!N$8)</f>
        <v>0.63393838528746105</v>
      </c>
      <c r="O99" s="333">
        <f>IF(O$8=0,0,O$8/OIS_fec!O$8)</f>
        <v>0.62841933451444909</v>
      </c>
      <c r="P99" s="333">
        <f>IF(P$8=0,0,P$8/OIS_fec!P$8)</f>
        <v>0.63002720867463113</v>
      </c>
      <c r="Q99" s="333">
        <f>IF(Q$8=0,0,Q$8/OIS_fec!Q$8)</f>
        <v>0.62502113078482779</v>
      </c>
      <c r="R99" s="333">
        <f>IF(R$8=0,0,R$8/OIS_fec!R$8)</f>
        <v>0.62133963230522649</v>
      </c>
      <c r="S99" s="333">
        <f>IF(S$8=0,0,S$8/OIS_fec!S$8)</f>
        <v>0.6354752232832902</v>
      </c>
      <c r="T99" s="333">
        <f>IF(T$8=0,0,T$8/OIS_fec!T$8)</f>
        <v>0.63334610669349578</v>
      </c>
      <c r="U99" s="333">
        <f>IF(U$8=0,0,U$8/OIS_fec!U$8)</f>
        <v>0.63669123132292671</v>
      </c>
      <c r="V99" s="333">
        <f>IF(V$8=0,0,V$8/OIS_fec!V$8)</f>
        <v>0.63390670546505956</v>
      </c>
      <c r="W99" s="333">
        <f>IF(W$8=0,0,W$8/OIS_fec!W$8)</f>
        <v>0.63645813331900458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0.45720710251285956</v>
      </c>
      <c r="C100" s="333">
        <f>IF(C$9=0,0,C$9/OIS_fec!C$9)</f>
        <v>0.46102362948077391</v>
      </c>
      <c r="D100" s="333">
        <f>IF(D$9=0,0,D$9/OIS_fec!D$9)</f>
        <v>0.46031041432699515</v>
      </c>
      <c r="E100" s="333">
        <f>IF(E$9=0,0,E$9/OIS_fec!E$9)</f>
        <v>0.458707467443562</v>
      </c>
      <c r="F100" s="333">
        <f>IF(F$9=0,0,F$9/OIS_fec!F$9)</f>
        <v>0.4598113510785572</v>
      </c>
      <c r="G100" s="333">
        <f>IF(G$9=0,0,G$9/OIS_fec!G$9)</f>
        <v>0.45978470426646789</v>
      </c>
      <c r="H100" s="333">
        <f>IF(H$9=0,0,H$9/OIS_fec!H$9)</f>
        <v>0.45942810779622723</v>
      </c>
      <c r="I100" s="333">
        <f>IF(I$9=0,0,I$9/OIS_fec!I$9)</f>
        <v>0.4551519166878209</v>
      </c>
      <c r="J100" s="333">
        <f>IF(J$9=0,0,J$9/OIS_fec!J$9)</f>
        <v>0.45372315006250263</v>
      </c>
      <c r="K100" s="333">
        <f>IF(K$9=0,0,K$9/OIS_fec!K$9)</f>
        <v>0.44418926574623413</v>
      </c>
      <c r="L100" s="333">
        <f>IF(L$9=0,0,L$9/OIS_fec!L$9)</f>
        <v>0.45044071127050361</v>
      </c>
      <c r="M100" s="333">
        <f>IF(M$9=0,0,M$9/OIS_fec!M$9)</f>
        <v>0.43896999025859179</v>
      </c>
      <c r="N100" s="333">
        <f>IF(N$9=0,0,N$9/OIS_fec!N$9)</f>
        <v>0.43786661484584044</v>
      </c>
      <c r="O100" s="333">
        <f>IF(O$9=0,0,O$9/OIS_fec!O$9)</f>
        <v>0.43537372681946301</v>
      </c>
      <c r="P100" s="333">
        <f>IF(P$9=0,0,P$9/OIS_fec!P$9)</f>
        <v>0.43696780179633121</v>
      </c>
      <c r="Q100" s="333">
        <f>IF(Q$9=0,0,Q$9/OIS_fec!Q$9)</f>
        <v>0.43314215555119856</v>
      </c>
      <c r="R100" s="333">
        <f>IF(R$9=0,0,R$9/OIS_fec!R$9)</f>
        <v>0.43107841963491578</v>
      </c>
      <c r="S100" s="333">
        <f>IF(S$9=0,0,S$9/OIS_fec!S$9)</f>
        <v>0.43963278865752803</v>
      </c>
      <c r="T100" s="333">
        <f>IF(T$9=0,0,T$9/OIS_fec!T$9)</f>
        <v>0.43810211098663965</v>
      </c>
      <c r="U100" s="333">
        <f>IF(U$9=0,0,U$9/OIS_fec!U$9)</f>
        <v>0.44108470946554623</v>
      </c>
      <c r="V100" s="333">
        <f>IF(V$9=0,0,V$9/OIS_fec!V$9)</f>
        <v>0.43901807280071264</v>
      </c>
      <c r="W100" s="333">
        <f>IF(W$9=0,0,W$9/OIS_fec!W$9)</f>
        <v>0.44183116460853039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0.72128563230175535</v>
      </c>
      <c r="C101" s="334">
        <f>IF(C$10=0,0,C$10/OIS_fec!C$10)</f>
        <v>0.72643754249672854</v>
      </c>
      <c r="D101" s="334">
        <f>IF(D$10=0,0,D$10/OIS_fec!D$10)</f>
        <v>0.7143092276533034</v>
      </c>
      <c r="E101" s="334">
        <f>IF(E$10=0,0,E$10/OIS_fec!E$10)</f>
        <v>0.73637759395782532</v>
      </c>
      <c r="F101" s="334">
        <f>IF(F$10=0,0,F$10/OIS_fec!F$10)</f>
        <v>0.69073695919473521</v>
      </c>
      <c r="G101" s="334">
        <f>IF(G$10=0,0,G$10/OIS_fec!G$10)</f>
        <v>0.71201674160379058</v>
      </c>
      <c r="H101" s="334">
        <f>IF(H$10=0,0,H$10/OIS_fec!H$10)</f>
        <v>0.72994485906040507</v>
      </c>
      <c r="I101" s="334">
        <f>IF(I$10=0,0,I$10/OIS_fec!I$10)</f>
        <v>0.71978203370825289</v>
      </c>
      <c r="J101" s="334">
        <f>IF(J$10=0,0,J$10/OIS_fec!J$10)</f>
        <v>0.7331956956351342</v>
      </c>
      <c r="K101" s="334">
        <f>IF(K$10=0,0,K$10/OIS_fec!K$10)</f>
        <v>0.68991830596899395</v>
      </c>
      <c r="L101" s="334">
        <f>IF(L$10=0,0,L$10/OIS_fec!L$10)</f>
        <v>0.72090184823116854</v>
      </c>
      <c r="M101" s="334">
        <f>IF(M$10=0,0,M$10/OIS_fec!M$10)</f>
        <v>0.70104542517319934</v>
      </c>
      <c r="N101" s="334">
        <f>IF(N$10=0,0,N$10/OIS_fec!N$10)</f>
        <v>0.71348067153624306</v>
      </c>
      <c r="O101" s="334">
        <f>IF(O$10=0,0,O$10/OIS_fec!O$10)</f>
        <v>0.70599929917511739</v>
      </c>
      <c r="P101" s="334">
        <f>IF(P$10=0,0,P$10/OIS_fec!P$10)</f>
        <v>0.7083745365367855</v>
      </c>
      <c r="Q101" s="334">
        <f>IF(Q$10=0,0,Q$10/OIS_fec!Q$10)</f>
        <v>0.70484989208771298</v>
      </c>
      <c r="R101" s="334">
        <f>IF(R$10=0,0,R$10/OIS_fec!R$10)</f>
        <v>0.70963638984345767</v>
      </c>
      <c r="S101" s="334">
        <f>IF(S$10=0,0,S$10/OIS_fec!S$10)</f>
        <v>0.71470567524565976</v>
      </c>
      <c r="T101" s="334">
        <f>IF(T$10=0,0,T$10/OIS_fec!T$10)</f>
        <v>0.71745753362318754</v>
      </c>
      <c r="U101" s="334">
        <f>IF(U$10=0,0,U$10/OIS_fec!U$10)</f>
        <v>0.7179942823633908</v>
      </c>
      <c r="V101" s="334">
        <f>IF(V$10=0,0,V$10/OIS_fec!V$10)</f>
        <v>0.71751048888383273</v>
      </c>
      <c r="W101" s="334">
        <f>IF(W$10=0,0,W$10/OIS_fec!W$10)</f>
        <v>0.72012154510595705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0.46796654925942455</v>
      </c>
      <c r="C102" s="350">
        <f>IF(C$16=0,0,C$16/OIS_fec!C$16)</f>
        <v>0.46798540517878223</v>
      </c>
      <c r="D102" s="350">
        <f>IF(D$16=0,0,D$16/OIS_fec!D$16)</f>
        <v>0.46890368409305272</v>
      </c>
      <c r="E102" s="350">
        <f>IF(E$16=0,0,E$16/OIS_fec!E$16)</f>
        <v>0.46871158731199303</v>
      </c>
      <c r="F102" s="350">
        <f>IF(F$16=0,0,F$16/OIS_fec!F$16)</f>
        <v>0.46870609655944595</v>
      </c>
      <c r="G102" s="350">
        <f>IF(G$16=0,0,G$16/OIS_fec!G$16)</f>
        <v>0.46877301258002158</v>
      </c>
      <c r="H102" s="350">
        <f>IF(H$16=0,0,H$16/OIS_fec!H$16)</f>
        <v>0.46899244705080878</v>
      </c>
      <c r="I102" s="350">
        <f>IF(I$16=0,0,I$16/OIS_fec!I$16)</f>
        <v>0.42040947704717602</v>
      </c>
      <c r="J102" s="350">
        <f>IF(J$16=0,0,J$16/OIS_fec!J$16)</f>
        <v>0.43059933738544792</v>
      </c>
      <c r="K102" s="350">
        <f>IF(K$16=0,0,K$16/OIS_fec!K$16)</f>
        <v>0.43686735182043657</v>
      </c>
      <c r="L102" s="350">
        <f>IF(L$16=0,0,L$16/OIS_fec!L$16)</f>
        <v>0.43513302158666445</v>
      </c>
      <c r="M102" s="350">
        <f>IF(M$16=0,0,M$16/OIS_fec!M$16)</f>
        <v>0.44002865039843614</v>
      </c>
      <c r="N102" s="350">
        <f>IF(N$16=0,0,N$16/OIS_fec!N$16)</f>
        <v>0.43645381058854898</v>
      </c>
      <c r="O102" s="350">
        <f>IF(O$16=0,0,O$16/OIS_fec!O$16)</f>
        <v>0.43554731811515401</v>
      </c>
      <c r="P102" s="350">
        <f>IF(P$16=0,0,P$16/OIS_fec!P$16)</f>
        <v>0.43968553489699597</v>
      </c>
      <c r="Q102" s="350">
        <f>IF(Q$16=0,0,Q$16/OIS_fec!Q$16)</f>
        <v>0.43672467756885164</v>
      </c>
      <c r="R102" s="350">
        <f>IF(R$16=0,0,R$16/OIS_fec!R$16)</f>
        <v>0.43626109114476158</v>
      </c>
      <c r="S102" s="350">
        <f>IF(S$16=0,0,S$16/OIS_fec!S$16)</f>
        <v>0.43788687282740679</v>
      </c>
      <c r="T102" s="350">
        <f>IF(T$16=0,0,T$16/OIS_fec!T$16)</f>
        <v>0.43848418746005896</v>
      </c>
      <c r="U102" s="350">
        <f>IF(U$16=0,0,U$16/OIS_fec!U$16)</f>
        <v>0.43700209963329251</v>
      </c>
      <c r="V102" s="350">
        <f>IF(V$16=0,0,V$16/OIS_fec!V$16)</f>
        <v>0.43716852097436587</v>
      </c>
      <c r="W102" s="350">
        <f>IF(W$16=0,0,W$16/OIS_fec!W$16)</f>
        <v>0.43733830359801856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0.24745054061922728</v>
      </c>
      <c r="C103" s="350">
        <f>IF(C$27=0,0,C$27/OIS_fec!C$27)</f>
        <v>0.24727554147372877</v>
      </c>
      <c r="D103" s="350">
        <f>IF(D$27=0,0,D$27/OIS_fec!D$27)</f>
        <v>0.24817999985284137</v>
      </c>
      <c r="E103" s="350">
        <f>IF(E$27=0,0,E$27/OIS_fec!E$27)</f>
        <v>0.24750502229479257</v>
      </c>
      <c r="F103" s="350">
        <f>IF(F$27=0,0,F$27/OIS_fec!F$27)</f>
        <v>0.24757815069374842</v>
      </c>
      <c r="G103" s="350">
        <f>IF(G$27=0,0,G$27/OIS_fec!G$27)</f>
        <v>0.24948906170789564</v>
      </c>
      <c r="H103" s="350">
        <f>IF(H$27=0,0,H$27/OIS_fec!H$27)</f>
        <v>0.25004881488081881</v>
      </c>
      <c r="I103" s="350">
        <f>IF(I$27=0,0,I$27/OIS_fec!I$27)</f>
        <v>0.2511427966045397</v>
      </c>
      <c r="J103" s="350">
        <f>IF(J$27=0,0,J$27/OIS_fec!J$27)</f>
        <v>0.25381422898016037</v>
      </c>
      <c r="K103" s="350">
        <f>IF(K$27=0,0,K$27/OIS_fec!K$27)</f>
        <v>0.25517357941916352</v>
      </c>
      <c r="L103" s="350">
        <f>IF(L$27=0,0,L$27/OIS_fec!L$27)</f>
        <v>0.25647456407294761</v>
      </c>
      <c r="M103" s="350">
        <f>IF(M$27=0,0,M$27/OIS_fec!M$27)</f>
        <v>0.25423316227617609</v>
      </c>
      <c r="N103" s="350">
        <f>IF(N$27=0,0,N$27/OIS_fec!N$27)</f>
        <v>0.25435647215887791</v>
      </c>
      <c r="O103" s="350">
        <f>IF(O$27=0,0,O$27/OIS_fec!O$27)</f>
        <v>0.25442076684752274</v>
      </c>
      <c r="P103" s="350">
        <f>IF(P$27=0,0,P$27/OIS_fec!P$27)</f>
        <v>0.25512809006249543</v>
      </c>
      <c r="Q103" s="350">
        <f>IF(Q$27=0,0,Q$27/OIS_fec!Q$27)</f>
        <v>0.25425671163069918</v>
      </c>
      <c r="R103" s="350">
        <f>IF(R$27=0,0,R$27/OIS_fec!R$27)</f>
        <v>0.2536886670614289</v>
      </c>
      <c r="S103" s="350">
        <f>IF(S$27=0,0,S$27/OIS_fec!S$27)</f>
        <v>0.25650944158152211</v>
      </c>
      <c r="T103" s="350">
        <f>IF(T$27=0,0,T$27/OIS_fec!T$27)</f>
        <v>0.25800579980502125</v>
      </c>
      <c r="U103" s="350">
        <f>IF(U$27=0,0,U$27/OIS_fec!U$27)</f>
        <v>0.25797131358335357</v>
      </c>
      <c r="V103" s="350">
        <f>IF(V$27=0,0,V$27/OIS_fec!V$27)</f>
        <v>0.25943359797024929</v>
      </c>
      <c r="W103" s="350">
        <f>IF(W$27=0,0,W$27/OIS_fec!W$27)</f>
        <v>0.25940254505925653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0.26821080938190295</v>
      </c>
      <c r="C104" s="350">
        <f>IF(C$35=0,0,C$35/OIS_fec!C$35)</f>
        <v>0.26836602423327566</v>
      </c>
      <c r="D104" s="350">
        <f>IF(D$35=0,0,D$35/OIS_fec!D$35)</f>
        <v>0.26801230634597079</v>
      </c>
      <c r="E104" s="350">
        <f>IF(E$35=0,0,E$35/OIS_fec!E$35)</f>
        <v>0.26767361688904046</v>
      </c>
      <c r="F104" s="350">
        <f>IF(F$35=0,0,F$35/OIS_fec!F$35)</f>
        <v>0.26818694802175597</v>
      </c>
      <c r="G104" s="350">
        <f>IF(G$35=0,0,G$35/OIS_fec!G$35)</f>
        <v>0.2680678914978189</v>
      </c>
      <c r="H104" s="350">
        <f>IF(H$35=0,0,H$35/OIS_fec!H$35)</f>
        <v>0.26751335699351481</v>
      </c>
      <c r="I104" s="350">
        <f>IF(I$35=0,0,I$35/OIS_fec!I$35)</f>
        <v>0.26230835789969797</v>
      </c>
      <c r="J104" s="350">
        <f>IF(J$35=0,0,J$35/OIS_fec!J$35)</f>
        <v>0.27054871418738963</v>
      </c>
      <c r="K104" s="350">
        <f>IF(K$35=0,0,K$35/OIS_fec!K$35)</f>
        <v>0.27224336272299726</v>
      </c>
      <c r="L104" s="350">
        <f>IF(L$35=0,0,L$35/OIS_fec!L$35)</f>
        <v>0.27333649918703479</v>
      </c>
      <c r="M104" s="350">
        <f>IF(M$35=0,0,M$35/OIS_fec!M$35)</f>
        <v>0.2776184698109459</v>
      </c>
      <c r="N104" s="350">
        <f>IF(N$35=0,0,N$35/OIS_fec!N$35)</f>
        <v>0.27845087561740162</v>
      </c>
      <c r="O104" s="350">
        <f>IF(O$35=0,0,O$35/OIS_fec!O$35)</f>
        <v>0.27704789054012235</v>
      </c>
      <c r="P104" s="350">
        <f>IF(P$35=0,0,P$35/OIS_fec!P$35)</f>
        <v>0.2780611169288062</v>
      </c>
      <c r="Q104" s="350">
        <f>IF(Q$35=0,0,Q$35/OIS_fec!Q$35)</f>
        <v>0.27703701093655492</v>
      </c>
      <c r="R104" s="350">
        <f>IF(R$35=0,0,R$35/OIS_fec!R$35)</f>
        <v>0.27520224073012589</v>
      </c>
      <c r="S104" s="350">
        <f>IF(S$35=0,0,S$35/OIS_fec!S$35)</f>
        <v>0.27740941646539835</v>
      </c>
      <c r="T104" s="350">
        <f>IF(T$35=0,0,T$35/OIS_fec!T$35)</f>
        <v>0.27911341996215522</v>
      </c>
      <c r="U104" s="350">
        <f>IF(U$35=0,0,U$35/OIS_fec!U$35)</f>
        <v>0.27853811394622519</v>
      </c>
      <c r="V104" s="350">
        <f>IF(V$35=0,0,V$35/OIS_fec!V$35)</f>
        <v>0.27947692006658093</v>
      </c>
      <c r="W104" s="350">
        <f>IF(W$35=0,0,W$35/OIS_fec!W$35)</f>
        <v>0.27901291536559369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0.58177819387052243</v>
      </c>
      <c r="C105" s="350">
        <f>IF(C$54=0,0,C$54/OIS_fec!C$54)</f>
        <v>0.58672023347943547</v>
      </c>
      <c r="D105" s="350">
        <f>IF(D$54=0,0,D$54/OIS_fec!D$54)</f>
        <v>0.58148888486581762</v>
      </c>
      <c r="E105" s="350">
        <f>IF(E$54=0,0,E$54/OIS_fec!E$54)</f>
        <v>0.57847822486006772</v>
      </c>
      <c r="F105" s="350">
        <f>IF(F$54=0,0,F$54/OIS_fec!F$54)</f>
        <v>0.58225343437258836</v>
      </c>
      <c r="G105" s="350">
        <f>IF(G$54=0,0,G$54/OIS_fec!G$54)</f>
        <v>0.58390340620652947</v>
      </c>
      <c r="H105" s="350">
        <f>IF(H$54=0,0,H$54/OIS_fec!H$54)</f>
        <v>0.57959421733276162</v>
      </c>
      <c r="I105" s="350">
        <f>IF(I$54=0,0,I$54/OIS_fec!I$54)</f>
        <v>0.67143097073394842</v>
      </c>
      <c r="J105" s="350">
        <f>IF(J$54=0,0,J$54/OIS_fec!J$54)</f>
        <v>0.70230282065968086</v>
      </c>
      <c r="K105" s="350">
        <f>IF(K$54=0,0,K$54/OIS_fec!K$54)</f>
        <v>0.62159150729743262</v>
      </c>
      <c r="L105" s="350">
        <f>IF(L$54=0,0,L$54/OIS_fec!L$54)</f>
        <v>0.67191503742664316</v>
      </c>
      <c r="M105" s="350">
        <f>IF(M$54=0,0,M$54/OIS_fec!M$54)</f>
        <v>0.64039012449664856</v>
      </c>
      <c r="N105" s="350">
        <f>IF(N$54=0,0,N$54/OIS_fec!N$54)</f>
        <v>0.67023836568612094</v>
      </c>
      <c r="O105" s="350">
        <f>IF(O$54=0,0,O$54/OIS_fec!O$54)</f>
        <v>0.65879180542799842</v>
      </c>
      <c r="P105" s="350">
        <f>IF(P$54=0,0,P$54/OIS_fec!P$54)</f>
        <v>0.6460504630538263</v>
      </c>
      <c r="Q105" s="350">
        <f>IF(Q$54=0,0,Q$54/OIS_fec!Q$54)</f>
        <v>0.64986170653390818</v>
      </c>
      <c r="R105" s="350">
        <f>IF(R$54=0,0,R$54/OIS_fec!R$54)</f>
        <v>0.65703996123686437</v>
      </c>
      <c r="S105" s="350">
        <f>IF(S$54=0,0,S$54/OIS_fec!S$54)</f>
        <v>0.67862106065609862</v>
      </c>
      <c r="T105" s="350">
        <f>IF(T$54=0,0,T$54/OIS_fec!T$54)</f>
        <v>0.68965794932559932</v>
      </c>
      <c r="U105" s="350">
        <f>IF(U$54=0,0,U$54/OIS_fec!U$54)</f>
        <v>0.66953415178708442</v>
      </c>
      <c r="V105" s="350">
        <f>IF(V$54=0,0,V$54/OIS_fec!V$54)</f>
        <v>0.68894215061279152</v>
      </c>
      <c r="W105" s="350">
        <f>IF(W$54=0,0,W$54/OIS_fec!W$54)</f>
        <v>0.67720639454872911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0.36660653128612142</v>
      </c>
      <c r="C106" s="350">
        <f>IF(C$68=0,0,C$68/OIS_fec!C$68)</f>
        <v>0.36909330299107562</v>
      </c>
      <c r="D106" s="350">
        <f>IF(D$68=0,0,D$68/OIS_fec!D$68)</f>
        <v>0.36744055564649153</v>
      </c>
      <c r="E106" s="350">
        <f>IF(E$68=0,0,E$68/OIS_fec!E$68)</f>
        <v>0.36011384119304074</v>
      </c>
      <c r="F106" s="350">
        <f>IF(F$68=0,0,F$68/OIS_fec!F$68)</f>
        <v>0.36731496277492875</v>
      </c>
      <c r="G106" s="350">
        <f>IF(G$68=0,0,G$68/OIS_fec!G$68)</f>
        <v>0.36874696359499542</v>
      </c>
      <c r="H106" s="350">
        <f>IF(H$68=0,0,H$68/OIS_fec!H$68)</f>
        <v>0.3684943948563188</v>
      </c>
      <c r="I106" s="350">
        <f>IF(I$68=0,0,I$68/OIS_fec!I$68)</f>
        <v>0.36345545557833447</v>
      </c>
      <c r="J106" s="350">
        <f>IF(J$68=0,0,J$68/OIS_fec!J$68)</f>
        <v>0.36311023212264543</v>
      </c>
      <c r="K106" s="350">
        <f>IF(K$68=0,0,K$68/OIS_fec!K$68)</f>
        <v>0.36552984736875294</v>
      </c>
      <c r="L106" s="350">
        <f>IF(L$68=0,0,L$68/OIS_fec!L$68)</f>
        <v>0.3643920081458043</v>
      </c>
      <c r="M106" s="350">
        <f>IF(M$68=0,0,M$68/OIS_fec!M$68)</f>
        <v>0.36222950606979748</v>
      </c>
      <c r="N106" s="350">
        <f>IF(N$68=0,0,N$68/OIS_fec!N$68)</f>
        <v>0.36139558626849944</v>
      </c>
      <c r="O106" s="350">
        <f>IF(O$68=0,0,O$68/OIS_fec!O$68)</f>
        <v>0.36196129841444719</v>
      </c>
      <c r="P106" s="350">
        <f>IF(P$68=0,0,P$68/OIS_fec!P$68)</f>
        <v>0.3624510630649021</v>
      </c>
      <c r="Q106" s="350">
        <f>IF(Q$68=0,0,Q$68/OIS_fec!Q$68)</f>
        <v>0.3612402364282376</v>
      </c>
      <c r="R106" s="350">
        <f>IF(R$68=0,0,R$68/OIS_fec!R$68)</f>
        <v>0.36146511138395682</v>
      </c>
      <c r="S106" s="350">
        <f>IF(S$68=0,0,S$68/OIS_fec!S$68)</f>
        <v>0.36597174981192387</v>
      </c>
      <c r="T106" s="350">
        <f>IF(T$68=0,0,T$68/OIS_fec!T$68)</f>
        <v>0.36744819231836723</v>
      </c>
      <c r="U106" s="350">
        <f>IF(U$68=0,0,U$68/OIS_fec!U$68)</f>
        <v>0.36686275618931574</v>
      </c>
      <c r="V106" s="350">
        <f>IF(V$68=0,0,V$68/OIS_fec!V$68)</f>
        <v>0.36964890259508293</v>
      </c>
      <c r="W106" s="350">
        <f>IF(W$68=0,0,W$68/OIS_fec!W$68)</f>
        <v>0.3697451402522946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0.50998135622540808</v>
      </c>
      <c r="C107" s="335">
        <f>IF(C$69=0,0,C$69/OIS_fec!C$69)</f>
        <v>0.51264033517504592</v>
      </c>
      <c r="D107" s="335">
        <f>IF(D$69=0,0,D$69/OIS_fec!D$69)</f>
        <v>0.51219837911209654</v>
      </c>
      <c r="E107" s="335">
        <f>IF(E$69=0,0,E$69/OIS_fec!E$69)</f>
        <v>0.51098844610271188</v>
      </c>
      <c r="F107" s="335">
        <f>IF(F$69=0,0,F$69/OIS_fec!F$69)</f>
        <v>0.51177048168430439</v>
      </c>
      <c r="G107" s="335">
        <f>IF(G$69=0,0,G$69/OIS_fec!G$69)</f>
        <v>0.51153806680326808</v>
      </c>
      <c r="H107" s="335">
        <f>IF(H$69=0,0,H$69/OIS_fec!H$69)</f>
        <v>0.51082837708018447</v>
      </c>
      <c r="I107" s="335">
        <f>IF(I$69=0,0,I$69/OIS_fec!I$69)</f>
        <v>0.50566125265810258</v>
      </c>
      <c r="J107" s="335">
        <f>IF(J$69=0,0,J$69/OIS_fec!J$69)</f>
        <v>0.50591527091829092</v>
      </c>
      <c r="K107" s="335">
        <f>IF(K$69=0,0,K$69/OIS_fec!K$69)</f>
        <v>0.48846611132820483</v>
      </c>
      <c r="L107" s="335">
        <f>IF(L$69=0,0,L$69/OIS_fec!L$69)</f>
        <v>0.50213567970425421</v>
      </c>
      <c r="M107" s="335">
        <f>IF(M$69=0,0,M$69/OIS_fec!M$69)</f>
        <v>0.48401554924988355</v>
      </c>
      <c r="N107" s="335">
        <f>IF(N$69=0,0,N$69/OIS_fec!N$69)</f>
        <v>0.48593628790660465</v>
      </c>
      <c r="O107" s="335">
        <f>IF(O$69=0,0,O$69/OIS_fec!O$69)</f>
        <v>0.48085305784922816</v>
      </c>
      <c r="P107" s="335">
        <f>IF(P$69=0,0,P$69/OIS_fec!P$69)</f>
        <v>0.48161382144852777</v>
      </c>
      <c r="Q107" s="335">
        <f>IF(Q$69=0,0,Q$69/OIS_fec!Q$69)</f>
        <v>0.47824889001281518</v>
      </c>
      <c r="R107" s="335">
        <f>IF(R$69=0,0,R$69/OIS_fec!R$69)</f>
        <v>0.47508184829559591</v>
      </c>
      <c r="S107" s="335">
        <f>IF(S$69=0,0,S$69/OIS_fec!S$69)</f>
        <v>0.48650770090967033</v>
      </c>
      <c r="T107" s="335">
        <f>IF(T$69=0,0,T$69/OIS_fec!T$69)</f>
        <v>0.48501069190872698</v>
      </c>
      <c r="U107" s="335">
        <f>IF(U$69=0,0,U$69/OIS_fec!U$69)</f>
        <v>0.48690605276885884</v>
      </c>
      <c r="V107" s="335">
        <f>IF(V$69=0,0,V$69/OIS_fec!V$69)</f>
        <v>0.48499347065452231</v>
      </c>
      <c r="W107" s="335">
        <f>IF(W$69=0,0,W$69/OIS_fec!W$69)</f>
        <v>0.48597811248608097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FI: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1586.5387100496321</v>
      </c>
      <c r="C5" s="225">
        <v>1703.752513521815</v>
      </c>
      <c r="D5" s="225">
        <v>1658.400160682615</v>
      </c>
      <c r="E5" s="225">
        <v>1623.0294866962549</v>
      </c>
      <c r="F5" s="225">
        <v>1776.0958702012031</v>
      </c>
      <c r="G5" s="225">
        <v>1607.609529062694</v>
      </c>
      <c r="H5" s="225">
        <v>1537.046170865859</v>
      </c>
      <c r="I5" s="225">
        <v>1626.6496121883281</v>
      </c>
      <c r="J5" s="225">
        <v>1474.773378550359</v>
      </c>
      <c r="K5" s="225">
        <v>1380.7135253217471</v>
      </c>
      <c r="L5" s="225">
        <v>1514.7282239840761</v>
      </c>
      <c r="M5" s="225">
        <v>1388.748662780652</v>
      </c>
      <c r="N5" s="225">
        <v>1409.7853135236121</v>
      </c>
      <c r="O5" s="225">
        <v>1444.4062325687221</v>
      </c>
      <c r="P5" s="225">
        <v>1446.8787059102081</v>
      </c>
      <c r="Q5" s="225">
        <v>1322.431199779229</v>
      </c>
      <c r="R5" s="225">
        <v>1319.455735880013</v>
      </c>
      <c r="S5" s="225">
        <v>1407.9065629509321</v>
      </c>
      <c r="T5" s="225">
        <v>1392.7712230789471</v>
      </c>
      <c r="U5" s="225">
        <v>1458.9280720780839</v>
      </c>
      <c r="V5" s="225">
        <v>1385.0361143988241</v>
      </c>
      <c r="W5" s="225">
        <v>1409.2269058826359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19.231508122090041</v>
      </c>
      <c r="C10" s="262">
        <v>20.007647229557978</v>
      </c>
      <c r="D10" s="262">
        <v>23.520817730277461</v>
      </c>
      <c r="E10" s="262">
        <v>16.801405957012289</v>
      </c>
      <c r="F10" s="262">
        <v>33.252748021804699</v>
      </c>
      <c r="G10" s="262">
        <v>24.237594580381739</v>
      </c>
      <c r="H10" s="262">
        <v>18.58190405706792</v>
      </c>
      <c r="I10" s="262">
        <v>18.690597816480569</v>
      </c>
      <c r="J10" s="262">
        <v>16.436333563564329</v>
      </c>
      <c r="K10" s="262">
        <v>20.645204768232539</v>
      </c>
      <c r="L10" s="262">
        <v>18.665317871080241</v>
      </c>
      <c r="M10" s="262">
        <v>18.57254574074684</v>
      </c>
      <c r="N10" s="262">
        <v>16.63428179957004</v>
      </c>
      <c r="O10" s="262">
        <v>18.328163944574101</v>
      </c>
      <c r="P10" s="262">
        <v>17.961509895609421</v>
      </c>
      <c r="Q10" s="262">
        <v>17.597594938810371</v>
      </c>
      <c r="R10" s="262">
        <v>16.0365213049365</v>
      </c>
      <c r="S10" s="262">
        <v>16.982608637581759</v>
      </c>
      <c r="T10" s="262">
        <v>15.93820520223704</v>
      </c>
      <c r="U10" s="262">
        <v>16.27241753999763</v>
      </c>
      <c r="V10" s="262">
        <v>16.308310914679261</v>
      </c>
      <c r="W10" s="262">
        <v>15.391473705187851</v>
      </c>
      <c r="DA10" s="68" t="s">
        <v>3192</v>
      </c>
    </row>
    <row r="11" spans="1:105" ht="12" customHeight="1" x14ac:dyDescent="0.25">
      <c r="A11" s="37" t="s">
        <v>160</v>
      </c>
      <c r="B11" s="228">
        <v>16.03858511221889</v>
      </c>
      <c r="C11" s="228">
        <v>16.74676311731362</v>
      </c>
      <c r="D11" s="228">
        <v>22.638754894073379</v>
      </c>
      <c r="E11" s="228">
        <v>14.76693907915967</v>
      </c>
      <c r="F11" s="228">
        <v>32.956000725195267</v>
      </c>
      <c r="G11" s="228">
        <v>23.391698410299831</v>
      </c>
      <c r="H11" s="228">
        <v>17.413590461231809</v>
      </c>
      <c r="I11" s="228">
        <v>17.880831438344899</v>
      </c>
      <c r="J11" s="228">
        <v>16.13903176862533</v>
      </c>
      <c r="K11" s="228">
        <v>18.993223398831208</v>
      </c>
      <c r="L11" s="228">
        <v>16.885267793332119</v>
      </c>
      <c r="M11" s="228">
        <v>16.2505472660335</v>
      </c>
      <c r="N11" s="228">
        <v>15.186121126030759</v>
      </c>
      <c r="O11" s="228">
        <v>16.731468403112121</v>
      </c>
      <c r="P11" s="228">
        <v>15.96414704323165</v>
      </c>
      <c r="Q11" s="228">
        <v>16.29213047580965</v>
      </c>
      <c r="R11" s="228">
        <v>15.306673192332999</v>
      </c>
      <c r="S11" s="228">
        <v>16.44372873598584</v>
      </c>
      <c r="T11" s="228">
        <v>15.740464373071569</v>
      </c>
      <c r="U11" s="228">
        <v>15.58314699864269</v>
      </c>
      <c r="V11" s="228">
        <v>15.931326392944859</v>
      </c>
      <c r="W11" s="228">
        <v>15.09995689528435</v>
      </c>
      <c r="DA11" s="69" t="s">
        <v>3193</v>
      </c>
    </row>
    <row r="12" spans="1:105" ht="12" customHeight="1" x14ac:dyDescent="0.25">
      <c r="A12" s="37" t="s">
        <v>162</v>
      </c>
      <c r="B12" s="228">
        <v>3.1929230098711532</v>
      </c>
      <c r="C12" s="228">
        <v>3.2608841122443639</v>
      </c>
      <c r="D12" s="228">
        <v>0.88206283620408688</v>
      </c>
      <c r="E12" s="228">
        <v>2.034466877852616</v>
      </c>
      <c r="F12" s="228">
        <v>0.29674729660943427</v>
      </c>
      <c r="G12" s="228">
        <v>0.84589617008190832</v>
      </c>
      <c r="H12" s="228">
        <v>1.1683135958361159</v>
      </c>
      <c r="I12" s="228">
        <v>0.80976637813567098</v>
      </c>
      <c r="J12" s="228">
        <v>0.29730179493899589</v>
      </c>
      <c r="K12" s="228">
        <v>1.6519813694013341</v>
      </c>
      <c r="L12" s="228">
        <v>1.7800500777481181</v>
      </c>
      <c r="M12" s="228">
        <v>2.3219984747133382</v>
      </c>
      <c r="N12" s="228">
        <v>1.4481606735392849</v>
      </c>
      <c r="O12" s="228">
        <v>1.5966955414619759</v>
      </c>
      <c r="P12" s="228">
        <v>1.9973628523777771</v>
      </c>
      <c r="Q12" s="228">
        <v>1.3054644630007139</v>
      </c>
      <c r="R12" s="228">
        <v>0.7298481126035079</v>
      </c>
      <c r="S12" s="228">
        <v>0.53887990159592514</v>
      </c>
      <c r="T12" s="228">
        <v>0.19774082916547489</v>
      </c>
      <c r="U12" s="228">
        <v>0.68927054135494448</v>
      </c>
      <c r="V12" s="228">
        <v>0.37698452173440561</v>
      </c>
      <c r="W12" s="228">
        <v>0.29151680990349671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167.31532498816171</v>
      </c>
      <c r="C16" s="263">
        <v>170.22228795984881</v>
      </c>
      <c r="D16" s="263">
        <v>159.08867483148879</v>
      </c>
      <c r="E16" s="263">
        <v>170.2333664287618</v>
      </c>
      <c r="F16" s="263">
        <v>172.57850710520299</v>
      </c>
      <c r="G16" s="263">
        <v>162.29899747670919</v>
      </c>
      <c r="H16" s="263">
        <v>169.77032560477701</v>
      </c>
      <c r="I16" s="263">
        <v>284.92448951351258</v>
      </c>
      <c r="J16" s="263">
        <v>197.65253252644001</v>
      </c>
      <c r="K16" s="263">
        <v>176.36210509984039</v>
      </c>
      <c r="L16" s="263">
        <v>226.2233378699984</v>
      </c>
      <c r="M16" s="263">
        <v>171.860994965722</v>
      </c>
      <c r="N16" s="263">
        <v>175.1622466364293</v>
      </c>
      <c r="O16" s="263">
        <v>182.08053569364111</v>
      </c>
      <c r="P16" s="263">
        <v>189.93285692082009</v>
      </c>
      <c r="Q16" s="263">
        <v>183.93576467450299</v>
      </c>
      <c r="R16" s="263">
        <v>180.7141829567648</v>
      </c>
      <c r="S16" s="263">
        <v>188.2079534165708</v>
      </c>
      <c r="T16" s="263">
        <v>179.4189547338749</v>
      </c>
      <c r="U16" s="263">
        <v>203.45786475706029</v>
      </c>
      <c r="V16" s="263">
        <v>177.19306290851611</v>
      </c>
      <c r="W16" s="263">
        <v>189.7065884639166</v>
      </c>
      <c r="DA16" s="70" t="s">
        <v>3198</v>
      </c>
    </row>
    <row r="17" spans="1:105" ht="12" customHeight="1" x14ac:dyDescent="0.25">
      <c r="A17" s="46" t="s">
        <v>30</v>
      </c>
      <c r="B17" s="231">
        <v>1.2757222130182461E-2</v>
      </c>
      <c r="C17" s="231">
        <v>1.9542616750286689E-2</v>
      </c>
      <c r="D17" s="231">
        <v>2.095061202031091E-2</v>
      </c>
      <c r="E17" s="231">
        <v>1.2400382612359611E-2</v>
      </c>
      <c r="F17" s="231">
        <v>1.3708184605882729E-2</v>
      </c>
      <c r="G17" s="231">
        <v>1.856073089423213E-2</v>
      </c>
      <c r="H17" s="231">
        <v>4.9605905651494307E-3</v>
      </c>
      <c r="I17" s="231">
        <v>0.3757450047180162</v>
      </c>
      <c r="J17" s="231">
        <v>0.27161824059115469</v>
      </c>
      <c r="K17" s="231">
        <v>0.2633080107088096</v>
      </c>
      <c r="L17" s="231">
        <v>0.28430096143205841</v>
      </c>
      <c r="M17" s="231">
        <v>0.25050434017863787</v>
      </c>
      <c r="N17" s="231">
        <v>0.26192368132183091</v>
      </c>
      <c r="O17" s="231">
        <v>0.26594725677737591</v>
      </c>
      <c r="P17" s="231">
        <v>0.28203035276881872</v>
      </c>
      <c r="Q17" s="231">
        <v>0.63269540478579434</v>
      </c>
      <c r="R17" s="231">
        <v>0.60677889005800034</v>
      </c>
      <c r="S17" s="231">
        <v>0.30516173290773507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2.4223747057785432</v>
      </c>
      <c r="C19" s="231">
        <v>2.919960620611918</v>
      </c>
      <c r="D19" s="231">
        <v>2.2418217245878478</v>
      </c>
      <c r="E19" s="231">
        <v>1.957418985802583</v>
      </c>
      <c r="F19" s="231">
        <v>2.8570243049992161</v>
      </c>
      <c r="G19" s="231">
        <v>2.726317729963696</v>
      </c>
      <c r="H19" s="231">
        <v>2.3585842556744572</v>
      </c>
      <c r="I19" s="231">
        <v>19.80540302991589</v>
      </c>
      <c r="J19" s="231">
        <v>24.13298645242773</v>
      </c>
      <c r="K19" s="231">
        <v>21.13180256013413</v>
      </c>
      <c r="L19" s="231">
        <v>43.004926838203993</v>
      </c>
      <c r="M19" s="231">
        <v>25.811662424446201</v>
      </c>
      <c r="N19" s="231">
        <v>33.793744323172739</v>
      </c>
      <c r="O19" s="231">
        <v>27.264464112200201</v>
      </c>
      <c r="P19" s="231">
        <v>44.694484143816133</v>
      </c>
      <c r="Q19" s="231">
        <v>41.265684045581089</v>
      </c>
      <c r="R19" s="231">
        <v>37.364191914056008</v>
      </c>
      <c r="S19" s="231">
        <v>39.629423307311448</v>
      </c>
      <c r="T19" s="231">
        <v>44.253844151758372</v>
      </c>
      <c r="U19" s="231">
        <v>66.808489226140381</v>
      </c>
      <c r="V19" s="231">
        <v>39.237068020059858</v>
      </c>
      <c r="W19" s="231">
        <v>57.400241913989603</v>
      </c>
      <c r="DA19" s="73" t="s">
        <v>3201</v>
      </c>
    </row>
    <row r="20" spans="1:105" ht="12" customHeight="1" x14ac:dyDescent="0.25">
      <c r="A20" s="46" t="s">
        <v>160</v>
      </c>
      <c r="B20" s="231">
        <v>99.838988825500067</v>
      </c>
      <c r="C20" s="231">
        <v>101.7515188659886</v>
      </c>
      <c r="D20" s="231">
        <v>103.20325447152941</v>
      </c>
      <c r="E20" s="231">
        <v>110.3767991943472</v>
      </c>
      <c r="F20" s="231">
        <v>103.4448859888838</v>
      </c>
      <c r="G20" s="231">
        <v>102.44009911395869</v>
      </c>
      <c r="H20" s="231">
        <v>104.6906034413646</v>
      </c>
      <c r="I20" s="231">
        <v>137.9596698963941</v>
      </c>
      <c r="J20" s="231">
        <v>133.78183640648709</v>
      </c>
      <c r="K20" s="231">
        <v>133.83390194668701</v>
      </c>
      <c r="L20" s="231">
        <v>133.2494624395475</v>
      </c>
      <c r="M20" s="231">
        <v>127.68153899177391</v>
      </c>
      <c r="N20" s="231">
        <v>124.3047633468975</v>
      </c>
      <c r="O20" s="231">
        <v>137.72218039862429</v>
      </c>
      <c r="P20" s="231">
        <v>129.95304066550611</v>
      </c>
      <c r="Q20" s="231">
        <v>127.902567667341</v>
      </c>
      <c r="R20" s="231">
        <v>122.48502515988621</v>
      </c>
      <c r="S20" s="231">
        <v>133.1059713790039</v>
      </c>
      <c r="T20" s="231">
        <v>126.3663030253978</v>
      </c>
      <c r="U20" s="231">
        <v>127.16798039196409</v>
      </c>
      <c r="V20" s="231">
        <v>129.0262008778343</v>
      </c>
      <c r="W20" s="231">
        <v>124.9118773983438</v>
      </c>
      <c r="DA20" s="73" t="s">
        <v>3202</v>
      </c>
    </row>
    <row r="21" spans="1:105" ht="12" customHeight="1" x14ac:dyDescent="0.25">
      <c r="A21" s="46" t="s">
        <v>70</v>
      </c>
      <c r="B21" s="231">
        <v>27.867706966200359</v>
      </c>
      <c r="C21" s="231">
        <v>29.41663274724884</v>
      </c>
      <c r="D21" s="231">
        <v>23.427584822129781</v>
      </c>
      <c r="E21" s="231">
        <v>21.14696307717713</v>
      </c>
      <c r="F21" s="231">
        <v>25.51379455867588</v>
      </c>
      <c r="G21" s="231">
        <v>20.902320426942222</v>
      </c>
      <c r="H21" s="231">
        <v>18.924424482167751</v>
      </c>
      <c r="I21" s="231">
        <v>97.986595350264494</v>
      </c>
      <c r="J21" s="231">
        <v>30.451382897040411</v>
      </c>
      <c r="K21" s="231">
        <v>9.6347411584026794</v>
      </c>
      <c r="L21" s="231">
        <v>15.035038163493081</v>
      </c>
      <c r="M21" s="231">
        <v>4.0620544581101514</v>
      </c>
      <c r="N21" s="231">
        <v>3.1691670463191679</v>
      </c>
      <c r="O21" s="231">
        <v>2.7778159143779808</v>
      </c>
      <c r="P21" s="231">
        <v>2.2427652255054178</v>
      </c>
      <c r="Q21" s="231">
        <v>1.807089144034469</v>
      </c>
      <c r="R21" s="231">
        <v>11.207703933974351</v>
      </c>
      <c r="S21" s="231">
        <v>5.7654538970553526</v>
      </c>
      <c r="T21" s="231">
        <v>1.728181885262011</v>
      </c>
      <c r="U21" s="231">
        <v>0.59324227358982473</v>
      </c>
      <c r="V21" s="231">
        <v>0.4327408363235834</v>
      </c>
      <c r="W21" s="231">
        <v>0.28310379429572913</v>
      </c>
      <c r="DA21" s="73" t="s">
        <v>3203</v>
      </c>
    </row>
    <row r="22" spans="1:105" ht="12" customHeight="1" x14ac:dyDescent="0.25">
      <c r="A22" s="46" t="s">
        <v>34</v>
      </c>
      <c r="B22" s="231">
        <v>8.9396168399720928</v>
      </c>
      <c r="C22" s="231">
        <v>8.939616839974633</v>
      </c>
      <c r="D22" s="231">
        <v>8.9396168399751694</v>
      </c>
      <c r="E22" s="231">
        <v>8.9396168399747946</v>
      </c>
      <c r="F22" s="231">
        <v>8.9513423999769639</v>
      </c>
      <c r="G22" s="231">
        <v>8.9396168399786742</v>
      </c>
      <c r="H22" s="231">
        <v>8.9416126799818123</v>
      </c>
      <c r="I22" s="231">
        <v>8.9433590399728349</v>
      </c>
      <c r="J22" s="231">
        <v>5.959827719987751</v>
      </c>
      <c r="K22" s="231">
        <v>5.9598277199868912</v>
      </c>
      <c r="L22" s="231">
        <v>5.9598277199905834</v>
      </c>
      <c r="M22" s="231">
        <v>5.9598277199904679</v>
      </c>
      <c r="N22" s="231">
        <v>5.9598277199846246</v>
      </c>
      <c r="O22" s="231">
        <v>6.0152122799836736</v>
      </c>
      <c r="P22" s="231">
        <v>6.0152122799896572</v>
      </c>
      <c r="Q22" s="231">
        <v>6.0152122799866206</v>
      </c>
      <c r="R22" s="231">
        <v>6.01521228001923</v>
      </c>
      <c r="S22" s="231">
        <v>6.0152122799839676</v>
      </c>
      <c r="T22" s="231">
        <v>6.015212279987928</v>
      </c>
      <c r="U22" s="231">
        <v>6.0152122799877592</v>
      </c>
      <c r="V22" s="231">
        <v>6.015212279988094</v>
      </c>
      <c r="W22" s="231">
        <v>6.0152122800092718</v>
      </c>
      <c r="DA22" s="73" t="s">
        <v>3204</v>
      </c>
    </row>
    <row r="23" spans="1:105" ht="12" customHeight="1" x14ac:dyDescent="0.25">
      <c r="A23" s="46" t="s">
        <v>162</v>
      </c>
      <c r="B23" s="231">
        <v>0.35436267502215868</v>
      </c>
      <c r="C23" s="231">
        <v>0.34243144555587091</v>
      </c>
      <c r="D23" s="231">
        <v>6.8586559143435963E-2</v>
      </c>
      <c r="E23" s="231">
        <v>0.1073180759367971</v>
      </c>
      <c r="F23" s="231">
        <v>3.376780153187546E-2</v>
      </c>
      <c r="G23" s="231">
        <v>7.7432104454783213E-2</v>
      </c>
      <c r="H23" s="231">
        <v>6.6708001797223512E-2</v>
      </c>
      <c r="I23" s="231">
        <v>5.3312293995341049</v>
      </c>
      <c r="J23" s="231">
        <v>3.0548808099058968</v>
      </c>
      <c r="K23" s="231">
        <v>5.538523703920907</v>
      </c>
      <c r="L23" s="231">
        <v>10.65132018900109</v>
      </c>
      <c r="M23" s="231">
        <v>8.0954070312226989</v>
      </c>
      <c r="N23" s="231">
        <v>7.6728205187333867</v>
      </c>
      <c r="O23" s="231">
        <v>8.034915731677561</v>
      </c>
      <c r="P23" s="231">
        <v>6.7453242532339992</v>
      </c>
      <c r="Q23" s="231">
        <v>6.3125161327740988</v>
      </c>
      <c r="R23" s="231">
        <v>3.0352707787710118</v>
      </c>
      <c r="S23" s="231">
        <v>3.386730820308482</v>
      </c>
      <c r="T23" s="231">
        <v>1.05541339146874</v>
      </c>
      <c r="U23" s="231">
        <v>2.8729405853781258</v>
      </c>
      <c r="V23" s="231">
        <v>2.4818408943103001</v>
      </c>
      <c r="W23" s="231">
        <v>1.0961530772781369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27.879517753558339</v>
      </c>
      <c r="C25" s="231">
        <v>26.83258482371863</v>
      </c>
      <c r="D25" s="231">
        <v>21.18685980210287</v>
      </c>
      <c r="E25" s="231">
        <v>27.692849872910951</v>
      </c>
      <c r="F25" s="231">
        <v>31.763983866529351</v>
      </c>
      <c r="G25" s="231">
        <v>27.194650530516849</v>
      </c>
      <c r="H25" s="231">
        <v>34.783432153226023</v>
      </c>
      <c r="I25" s="231">
        <v>14.522487792713161</v>
      </c>
      <c r="J25" s="231">
        <v>0</v>
      </c>
      <c r="K25" s="231">
        <v>0</v>
      </c>
      <c r="L25" s="231">
        <v>18.03846155833012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926.90087121578119</v>
      </c>
      <c r="C27" s="263">
        <f t="shared" si="0"/>
        <v>1026.473911874408</v>
      </c>
      <c r="D27" s="263">
        <f t="shared" si="0"/>
        <v>989.47466933957764</v>
      </c>
      <c r="E27" s="263">
        <f t="shared" si="0"/>
        <v>919.41913650817094</v>
      </c>
      <c r="F27" s="263">
        <f t="shared" si="0"/>
        <v>1074.571630619927</v>
      </c>
      <c r="G27" s="263">
        <f t="shared" si="0"/>
        <v>947.18906056169169</v>
      </c>
      <c r="H27" s="263">
        <f t="shared" si="0"/>
        <v>874.48105917745352</v>
      </c>
      <c r="I27" s="263">
        <f t="shared" si="0"/>
        <v>794.38119090786472</v>
      </c>
      <c r="J27" s="263">
        <f t="shared" si="0"/>
        <v>747.56145390313088</v>
      </c>
      <c r="K27" s="263">
        <f t="shared" si="0"/>
        <v>691.43153403419296</v>
      </c>
      <c r="L27" s="263">
        <f t="shared" si="0"/>
        <v>756.05656699313215</v>
      </c>
      <c r="M27" s="263">
        <f t="shared" si="0"/>
        <v>697.95904809756098</v>
      </c>
      <c r="N27" s="263">
        <f t="shared" si="0"/>
        <v>709.63780850400724</v>
      </c>
      <c r="O27" s="263">
        <f t="shared" si="0"/>
        <v>719.76827455862201</v>
      </c>
      <c r="P27" s="263">
        <f t="shared" si="0"/>
        <v>724.22255513445316</v>
      </c>
      <c r="Q27" s="263">
        <f t="shared" si="0"/>
        <v>656.93474231349842</v>
      </c>
      <c r="R27" s="263">
        <f t="shared" si="0"/>
        <v>658.70324328396907</v>
      </c>
      <c r="S27" s="263">
        <f t="shared" si="0"/>
        <v>702.27119470474031</v>
      </c>
      <c r="T27" s="263">
        <f t="shared" si="0"/>
        <v>694.43889071971887</v>
      </c>
      <c r="U27" s="263">
        <f t="shared" si="0"/>
        <v>722.81856305343854</v>
      </c>
      <c r="V27" s="263">
        <f t="shared" si="0"/>
        <v>687.6673441026627</v>
      </c>
      <c r="W27" s="263">
        <f t="shared" si="0"/>
        <v>703.23070553567004</v>
      </c>
      <c r="DA27" s="70"/>
    </row>
    <row r="28" spans="1:105" ht="12" customHeight="1" x14ac:dyDescent="0.25">
      <c r="A28" s="60" t="s">
        <v>3072</v>
      </c>
      <c r="B28" s="264">
        <v>926.90087121578119</v>
      </c>
      <c r="C28" s="264">
        <v>1026.473911874408</v>
      </c>
      <c r="D28" s="264">
        <v>989.47466933957764</v>
      </c>
      <c r="E28" s="264">
        <v>919.41913650817094</v>
      </c>
      <c r="F28" s="264">
        <v>1074.571630619927</v>
      </c>
      <c r="G28" s="264">
        <v>947.18906056169169</v>
      </c>
      <c r="H28" s="264">
        <v>874.48105917745352</v>
      </c>
      <c r="I28" s="264">
        <v>794.38119090786472</v>
      </c>
      <c r="J28" s="264">
        <v>747.56145390313088</v>
      </c>
      <c r="K28" s="264">
        <v>691.43153403419296</v>
      </c>
      <c r="L28" s="264">
        <v>756.05656699313215</v>
      </c>
      <c r="M28" s="264">
        <v>697.95904809756098</v>
      </c>
      <c r="N28" s="264">
        <v>709.63780850400724</v>
      </c>
      <c r="O28" s="264">
        <v>719.76827455862201</v>
      </c>
      <c r="P28" s="264">
        <v>724.22255513445316</v>
      </c>
      <c r="Q28" s="264">
        <v>656.93474231349842</v>
      </c>
      <c r="R28" s="264">
        <v>658.70324328396907</v>
      </c>
      <c r="S28" s="264">
        <v>702.27119470474031</v>
      </c>
      <c r="T28" s="264">
        <v>694.43889071971887</v>
      </c>
      <c r="U28" s="264">
        <v>722.81856305343854</v>
      </c>
      <c r="V28" s="264">
        <v>687.6673441026627</v>
      </c>
      <c r="W28" s="264">
        <v>703.23070553567004</v>
      </c>
      <c r="DA28" s="72" t="s">
        <v>3209</v>
      </c>
    </row>
    <row r="29" spans="1:105" ht="12" customHeight="1" x14ac:dyDescent="0.25">
      <c r="A29" s="59" t="s">
        <v>30</v>
      </c>
      <c r="B29" s="232">
        <v>0.92803475273831293</v>
      </c>
      <c r="C29" s="232">
        <v>0.94295450265939518</v>
      </c>
      <c r="D29" s="232">
        <v>1.8924018769863149</v>
      </c>
      <c r="E29" s="232">
        <v>1.9085836197368069</v>
      </c>
      <c r="F29" s="232">
        <v>0.90238698580980647</v>
      </c>
      <c r="G29" s="232">
        <v>1.769998639566285</v>
      </c>
      <c r="H29" s="232">
        <v>0.94112674626497472</v>
      </c>
      <c r="I29" s="232">
        <v>0.54247034681847639</v>
      </c>
      <c r="J29" s="232">
        <v>0.60479549793077114</v>
      </c>
      <c r="K29" s="232">
        <v>0.6276286516992442</v>
      </c>
      <c r="L29" s="232">
        <v>0.62504631671670474</v>
      </c>
      <c r="M29" s="232">
        <v>0.66206477000199226</v>
      </c>
      <c r="N29" s="232">
        <v>0.61700385233714017</v>
      </c>
      <c r="O29" s="232">
        <v>0.61374952224453094</v>
      </c>
      <c r="P29" s="232">
        <v>0.62607416727999077</v>
      </c>
      <c r="Q29" s="232">
        <v>1.191925596230921</v>
      </c>
      <c r="R29" s="232">
        <v>1.207097565707892</v>
      </c>
      <c r="S29" s="232">
        <v>0.59902744704684663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64.845215008510905</v>
      </c>
      <c r="C30" s="232">
        <v>69.416295856987603</v>
      </c>
      <c r="D30" s="232">
        <v>62.48804240726281</v>
      </c>
      <c r="E30" s="232">
        <v>57.69380085731747</v>
      </c>
      <c r="F30" s="232">
        <v>54.600492707112103</v>
      </c>
      <c r="G30" s="232">
        <v>62.3754476931705</v>
      </c>
      <c r="H30" s="232">
        <v>44.938152501643998</v>
      </c>
      <c r="I30" s="232">
        <v>36.822959779571057</v>
      </c>
      <c r="J30" s="232">
        <v>73.590617386195632</v>
      </c>
      <c r="K30" s="232">
        <v>55.41914899252864</v>
      </c>
      <c r="L30" s="232">
        <v>101.65021856979</v>
      </c>
      <c r="M30" s="232">
        <v>73.830395196870811</v>
      </c>
      <c r="N30" s="232">
        <v>88.756294054807157</v>
      </c>
      <c r="O30" s="232">
        <v>70.369892774714188</v>
      </c>
      <c r="P30" s="232">
        <v>108.6446548421538</v>
      </c>
      <c r="Q30" s="232">
        <v>89.66059240228283</v>
      </c>
      <c r="R30" s="232">
        <v>82.756954917393514</v>
      </c>
      <c r="S30" s="232">
        <v>91.343971344981441</v>
      </c>
      <c r="T30" s="232">
        <v>103.5779204243576</v>
      </c>
      <c r="U30" s="232">
        <v>131.76665454562499</v>
      </c>
      <c r="V30" s="232">
        <v>90.573421978837217</v>
      </c>
      <c r="W30" s="232">
        <v>125.5060475453671</v>
      </c>
      <c r="DA30" s="71" t="s">
        <v>3211</v>
      </c>
    </row>
    <row r="31" spans="1:105" ht="12" customHeight="1" x14ac:dyDescent="0.25">
      <c r="A31" s="59" t="s">
        <v>160</v>
      </c>
      <c r="B31" s="232">
        <v>474.77656690249398</v>
      </c>
      <c r="C31" s="232">
        <v>482.1446920219712</v>
      </c>
      <c r="D31" s="232">
        <v>534.26631712314929</v>
      </c>
      <c r="E31" s="232">
        <v>512.27553021150072</v>
      </c>
      <c r="F31" s="232">
        <v>611.74023940750874</v>
      </c>
      <c r="G31" s="232">
        <v>553.57562433486009</v>
      </c>
      <c r="H31" s="232">
        <v>520.00511356719403</v>
      </c>
      <c r="I31" s="232">
        <v>569.68780792611039</v>
      </c>
      <c r="J31" s="232">
        <v>580.77697502389617</v>
      </c>
      <c r="K31" s="232">
        <v>588.24294340662709</v>
      </c>
      <c r="L31" s="232">
        <v>581.87069220170213</v>
      </c>
      <c r="M31" s="232">
        <v>577.60590679920176</v>
      </c>
      <c r="N31" s="232">
        <v>576.79348484740387</v>
      </c>
      <c r="O31" s="232">
        <v>614.26933423434332</v>
      </c>
      <c r="P31" s="232">
        <v>586.5949133725926</v>
      </c>
      <c r="Q31" s="232">
        <v>543.50276063311878</v>
      </c>
      <c r="R31" s="232">
        <v>537.3862374202098</v>
      </c>
      <c r="S31" s="232">
        <v>579.79767527563502</v>
      </c>
      <c r="T31" s="232">
        <v>578.15229332192268</v>
      </c>
      <c r="U31" s="232">
        <v>580.26342267990947</v>
      </c>
      <c r="V31" s="232">
        <v>585.68861978677944</v>
      </c>
      <c r="W31" s="232">
        <v>569.33596646105138</v>
      </c>
      <c r="DA31" s="71" t="s">
        <v>3212</v>
      </c>
    </row>
    <row r="32" spans="1:105" ht="12" customHeight="1" x14ac:dyDescent="0.25">
      <c r="A32" s="59" t="s">
        <v>70</v>
      </c>
      <c r="B32" s="232">
        <v>366.32883810167891</v>
      </c>
      <c r="C32" s="232">
        <v>457.4472449485279</v>
      </c>
      <c r="D32" s="232">
        <v>384.63270307929758</v>
      </c>
      <c r="E32" s="232">
        <v>331.02354424162809</v>
      </c>
      <c r="F32" s="232">
        <v>405.10563332534878</v>
      </c>
      <c r="G32" s="232">
        <v>322.08386691290809</v>
      </c>
      <c r="H32" s="232">
        <v>295.94077713772401</v>
      </c>
      <c r="I32" s="232">
        <v>179.6311536297716</v>
      </c>
      <c r="J32" s="232">
        <v>85.786952276511514</v>
      </c>
      <c r="K32" s="232">
        <v>33.940026393789843</v>
      </c>
      <c r="L32" s="232">
        <v>48.493283355022029</v>
      </c>
      <c r="M32" s="232">
        <v>24.46510874229725</v>
      </c>
      <c r="N32" s="232">
        <v>25.39644847390144</v>
      </c>
      <c r="O32" s="232">
        <v>15.97242696578372</v>
      </c>
      <c r="P32" s="232">
        <v>13.383087334640321</v>
      </c>
      <c r="Q32" s="232">
        <v>10.6874070960883</v>
      </c>
      <c r="R32" s="232">
        <v>31.314727548561869</v>
      </c>
      <c r="S32" s="232">
        <v>23.750249751895311</v>
      </c>
      <c r="T32" s="232">
        <v>10.343148215269441</v>
      </c>
      <c r="U32" s="232">
        <v>5.6605538864835454</v>
      </c>
      <c r="V32" s="232">
        <v>5.8210553238636704</v>
      </c>
      <c r="W32" s="232">
        <v>5.9706923658806126</v>
      </c>
      <c r="DA32" s="71" t="s">
        <v>3213</v>
      </c>
    </row>
    <row r="33" spans="1:105" ht="12" customHeight="1" x14ac:dyDescent="0.25">
      <c r="A33" s="59" t="s">
        <v>162</v>
      </c>
      <c r="B33" s="232">
        <v>20.022216450359089</v>
      </c>
      <c r="C33" s="232">
        <v>16.522724544262321</v>
      </c>
      <c r="D33" s="232">
        <v>6.1952048528816697</v>
      </c>
      <c r="E33" s="232">
        <v>16.517677577987769</v>
      </c>
      <c r="F33" s="232">
        <v>2.2228781941480609</v>
      </c>
      <c r="G33" s="232">
        <v>7.3841229811866658</v>
      </c>
      <c r="H33" s="232">
        <v>12.6558892246266</v>
      </c>
      <c r="I33" s="232">
        <v>7.6967992255931517</v>
      </c>
      <c r="J33" s="232">
        <v>6.8021137185967069</v>
      </c>
      <c r="K33" s="232">
        <v>13.201786589548229</v>
      </c>
      <c r="L33" s="232">
        <v>23.417326549901301</v>
      </c>
      <c r="M33" s="232">
        <v>21.39557258918909</v>
      </c>
      <c r="N33" s="232">
        <v>18.074577275557601</v>
      </c>
      <c r="O33" s="232">
        <v>18.54287106153631</v>
      </c>
      <c r="P33" s="232">
        <v>14.97382541778639</v>
      </c>
      <c r="Q33" s="232">
        <v>11.89205658577751</v>
      </c>
      <c r="R33" s="232">
        <v>6.0382258320960496</v>
      </c>
      <c r="S33" s="232">
        <v>6.780270885181678</v>
      </c>
      <c r="T33" s="232">
        <v>2.3655287581692348</v>
      </c>
      <c r="U33" s="232">
        <v>5.1279319414205071</v>
      </c>
      <c r="V33" s="232">
        <v>5.5842470131823534</v>
      </c>
      <c r="W33" s="232">
        <v>2.417999163370923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57.577459379717986</v>
      </c>
      <c r="C35" s="263">
        <f t="shared" si="1"/>
        <v>73.080956664131548</v>
      </c>
      <c r="D35" s="263">
        <f t="shared" si="1"/>
        <v>66.226331302363903</v>
      </c>
      <c r="E35" s="263">
        <f t="shared" si="1"/>
        <v>52.204521345640067</v>
      </c>
      <c r="F35" s="263">
        <f t="shared" si="1"/>
        <v>81.171620758917811</v>
      </c>
      <c r="G35" s="263">
        <f t="shared" si="1"/>
        <v>62.49438289232998</v>
      </c>
      <c r="H35" s="263">
        <f t="shared" si="1"/>
        <v>51.399237110510754</v>
      </c>
      <c r="I35" s="263">
        <f t="shared" si="1"/>
        <v>57.789807118761019</v>
      </c>
      <c r="J35" s="263">
        <f t="shared" si="1"/>
        <v>32.389089737789</v>
      </c>
      <c r="K35" s="263">
        <f t="shared" si="1"/>
        <v>25.112276226411254</v>
      </c>
      <c r="L35" s="263">
        <f t="shared" si="1"/>
        <v>43.592830603817632</v>
      </c>
      <c r="M35" s="263">
        <f t="shared" si="1"/>
        <v>22.446116786735558</v>
      </c>
      <c r="N35" s="263">
        <f t="shared" si="1"/>
        <v>23.968187601543409</v>
      </c>
      <c r="O35" s="263">
        <f t="shared" si="1"/>
        <v>22.284205268950885</v>
      </c>
      <c r="P35" s="263">
        <f t="shared" si="1"/>
        <v>28.140465238654432</v>
      </c>
      <c r="Q35" s="263">
        <f t="shared" si="1"/>
        <v>29.348013649331101</v>
      </c>
      <c r="R35" s="263">
        <f t="shared" si="1"/>
        <v>28.778374228391343</v>
      </c>
      <c r="S35" s="263">
        <f t="shared" si="1"/>
        <v>27.149133221404483</v>
      </c>
      <c r="T35" s="263">
        <f t="shared" si="1"/>
        <v>23.59531999119833</v>
      </c>
      <c r="U35" s="263">
        <f t="shared" si="1"/>
        <v>31.276545233278661</v>
      </c>
      <c r="V35" s="263">
        <f t="shared" si="1"/>
        <v>21.498515695374849</v>
      </c>
      <c r="W35" s="263">
        <f t="shared" si="1"/>
        <v>28.332750719224588</v>
      </c>
      <c r="DA35" s="70"/>
    </row>
    <row r="36" spans="1:105" ht="12" customHeight="1" x14ac:dyDescent="0.25">
      <c r="A36" s="60" t="s">
        <v>3082</v>
      </c>
      <c r="B36" s="264">
        <v>51.526092920368313</v>
      </c>
      <c r="C36" s="264">
        <v>66.373018210053985</v>
      </c>
      <c r="D36" s="264">
        <v>61.44676045096481</v>
      </c>
      <c r="E36" s="264">
        <v>46.703325891616608</v>
      </c>
      <c r="F36" s="264">
        <v>73.875559814128636</v>
      </c>
      <c r="G36" s="264">
        <v>56.714180969219328</v>
      </c>
      <c r="H36" s="264">
        <v>44.67502267262973</v>
      </c>
      <c r="I36" s="264">
        <v>29.27722078123189</v>
      </c>
      <c r="J36" s="264">
        <v>20.603090071590358</v>
      </c>
      <c r="K36" s="264">
        <v>16.366467901239769</v>
      </c>
      <c r="L36" s="264">
        <v>25.49209754689927</v>
      </c>
      <c r="M36" s="264">
        <v>15.14637880873703</v>
      </c>
      <c r="N36" s="264">
        <v>15.556508425537761</v>
      </c>
      <c r="O36" s="264">
        <v>14.358979951711</v>
      </c>
      <c r="P36" s="264">
        <v>17.880687383209231</v>
      </c>
      <c r="Q36" s="264">
        <v>17.509405988907591</v>
      </c>
      <c r="R36" s="264">
        <v>17.544764789708822</v>
      </c>
      <c r="S36" s="264">
        <v>16.465157072939562</v>
      </c>
      <c r="T36" s="264">
        <v>14.69903773093743</v>
      </c>
      <c r="U36" s="264">
        <v>18.083600568309791</v>
      </c>
      <c r="V36" s="264">
        <v>13.31848996925504</v>
      </c>
      <c r="W36" s="264">
        <v>17.194021036092469</v>
      </c>
      <c r="DA36" s="72" t="s">
        <v>3216</v>
      </c>
    </row>
    <row r="37" spans="1:105" ht="12" customHeight="1" x14ac:dyDescent="0.25">
      <c r="A37" s="59" t="s">
        <v>30</v>
      </c>
      <c r="B37" s="232">
        <v>0.13456503914705539</v>
      </c>
      <c r="C37" s="232">
        <v>0.1367284028856123</v>
      </c>
      <c r="D37" s="232">
        <v>0.27439827216301571</v>
      </c>
      <c r="E37" s="232">
        <v>0.27674462486183699</v>
      </c>
      <c r="F37" s="232">
        <v>0.13084611294242199</v>
      </c>
      <c r="G37" s="232">
        <v>0.25664980273711141</v>
      </c>
      <c r="H37" s="232">
        <v>0.13646337820842139</v>
      </c>
      <c r="I37" s="232">
        <v>7.8658200288679064E-2</v>
      </c>
      <c r="J37" s="232">
        <v>8.769534719996179E-2</v>
      </c>
      <c r="K37" s="232">
        <v>9.1006154496390448E-2</v>
      </c>
      <c r="L37" s="232">
        <v>9.0631715923922232E-2</v>
      </c>
      <c r="M37" s="232">
        <v>9.5999391650288854E-2</v>
      </c>
      <c r="N37" s="232">
        <v>8.9465558588885316E-2</v>
      </c>
      <c r="O37" s="232">
        <v>8.8993680725457006E-2</v>
      </c>
      <c r="P37" s="232">
        <v>9.0780754255598617E-2</v>
      </c>
      <c r="Q37" s="232">
        <v>0.17282921145348359</v>
      </c>
      <c r="R37" s="232">
        <v>0.17502914702764441</v>
      </c>
      <c r="S37" s="232">
        <v>8.6858979821792789E-2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8.370613242153242</v>
      </c>
      <c r="C38" s="232">
        <v>9.0334199651796414</v>
      </c>
      <c r="D38" s="232">
        <v>8.0288232149684706</v>
      </c>
      <c r="E38" s="232">
        <v>7.3336581902345932</v>
      </c>
      <c r="F38" s="232">
        <v>6.5411564650027278</v>
      </c>
      <c r="G38" s="232">
        <v>7.6685249379788063</v>
      </c>
      <c r="H38" s="232">
        <v>5.1401171352064399</v>
      </c>
      <c r="I38" s="232">
        <v>3.8521107487224659</v>
      </c>
      <c r="J38" s="232">
        <v>6.2779602436797184</v>
      </c>
      <c r="K38" s="232">
        <v>6.9260802693032364</v>
      </c>
      <c r="L38" s="232">
        <v>13.25511785676033</v>
      </c>
      <c r="M38" s="232">
        <v>9.2553503106286321</v>
      </c>
      <c r="N38" s="232">
        <v>10.99060111983453</v>
      </c>
      <c r="O38" s="232">
        <v>8.3993069382182455</v>
      </c>
      <c r="P38" s="232">
        <v>13.57654693489693</v>
      </c>
      <c r="Q38" s="232">
        <v>10.464308094102121</v>
      </c>
      <c r="R38" s="232">
        <v>10.181465016890071</v>
      </c>
      <c r="S38" s="232">
        <v>10.61711803705148</v>
      </c>
      <c r="T38" s="232">
        <v>13.09521538994052</v>
      </c>
      <c r="U38" s="232">
        <v>16.422102114381339</v>
      </c>
      <c r="V38" s="232">
        <v>11.555925018693509</v>
      </c>
      <c r="W38" s="232">
        <v>16.176138590865651</v>
      </c>
      <c r="DA38" s="71" t="s">
        <v>3218</v>
      </c>
    </row>
    <row r="39" spans="1:105" ht="12" customHeight="1" x14ac:dyDescent="0.25">
      <c r="A39" s="59" t="s">
        <v>160</v>
      </c>
      <c r="B39" s="232">
        <v>2.4430209009376682</v>
      </c>
      <c r="C39" s="232">
        <v>2.3654875668849069</v>
      </c>
      <c r="D39" s="232">
        <v>9.235681100816155</v>
      </c>
      <c r="E39" s="232">
        <v>1.0862655689581531</v>
      </c>
      <c r="F39" s="232">
        <v>21.27844810555683</v>
      </c>
      <c r="G39" s="232">
        <v>12.65226196669839</v>
      </c>
      <c r="H39" s="232">
        <v>5.9126706787560073</v>
      </c>
      <c r="I39" s="232">
        <v>5.0811683570643176</v>
      </c>
      <c r="J39" s="232">
        <v>4.790446939795685</v>
      </c>
      <c r="K39" s="232">
        <v>4.9259366964078266</v>
      </c>
      <c r="L39" s="232">
        <v>4.9454306916954112</v>
      </c>
      <c r="M39" s="232">
        <v>2.69267108102569</v>
      </c>
      <c r="N39" s="232">
        <v>1.855628042158493</v>
      </c>
      <c r="O39" s="232">
        <v>3.181963028844534</v>
      </c>
      <c r="P39" s="232">
        <v>2.0421550084776712</v>
      </c>
      <c r="Q39" s="232">
        <v>5.147920478414246</v>
      </c>
      <c r="R39" s="232">
        <v>3.7181887768729949</v>
      </c>
      <c r="S39" s="232">
        <v>3.7706061821178198</v>
      </c>
      <c r="T39" s="232">
        <v>1.0229602412620971</v>
      </c>
      <c r="U39" s="232">
        <v>0.93782159654152342</v>
      </c>
      <c r="V39" s="232">
        <v>1.027798728469477</v>
      </c>
      <c r="W39" s="232">
        <v>0.70928900711084297</v>
      </c>
      <c r="DA39" s="71" t="s">
        <v>3219</v>
      </c>
    </row>
    <row r="40" spans="1:105" ht="12" customHeight="1" x14ac:dyDescent="0.25">
      <c r="A40" s="59" t="s">
        <v>70</v>
      </c>
      <c r="B40" s="232">
        <v>37.728007456538258</v>
      </c>
      <c r="C40" s="232">
        <v>52.441587216185788</v>
      </c>
      <c r="D40" s="232">
        <v>43.009553159349331</v>
      </c>
      <c r="E40" s="232">
        <v>35.611594258753797</v>
      </c>
      <c r="F40" s="232">
        <v>45.602791792475188</v>
      </c>
      <c r="G40" s="232">
        <v>35.06604642953296</v>
      </c>
      <c r="H40" s="232">
        <v>31.650667542888009</v>
      </c>
      <c r="I40" s="232">
        <v>19.149247587445419</v>
      </c>
      <c r="J40" s="232">
        <v>8.4606810517184723</v>
      </c>
      <c r="K40" s="232">
        <v>2.5091857255478249</v>
      </c>
      <c r="L40" s="232">
        <v>3.8054049327839161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2.5945391032641751</v>
      </c>
      <c r="S40" s="232">
        <v>1.033063282066178</v>
      </c>
      <c r="T40" s="232">
        <v>0.2644478748200953</v>
      </c>
      <c r="U40" s="232">
        <v>0</v>
      </c>
      <c r="V40" s="232">
        <v>0</v>
      </c>
      <c r="W40" s="232">
        <v>0</v>
      </c>
      <c r="DA40" s="71" t="s">
        <v>3220</v>
      </c>
    </row>
    <row r="41" spans="1:105" ht="12" customHeight="1" x14ac:dyDescent="0.25">
      <c r="A41" s="59" t="s">
        <v>162</v>
      </c>
      <c r="B41" s="232">
        <v>2.8498862815920751</v>
      </c>
      <c r="C41" s="232">
        <v>2.3957950589180359</v>
      </c>
      <c r="D41" s="232">
        <v>0.89830470366784232</v>
      </c>
      <c r="E41" s="232">
        <v>2.395063248808226</v>
      </c>
      <c r="F41" s="232">
        <v>0.3223173381514689</v>
      </c>
      <c r="G41" s="232">
        <v>1.0706978322720671</v>
      </c>
      <c r="H41" s="232">
        <v>1.835103937570858</v>
      </c>
      <c r="I41" s="232">
        <v>1.116035887711007</v>
      </c>
      <c r="J41" s="232">
        <v>0.98630648919652231</v>
      </c>
      <c r="K41" s="232">
        <v>1.914259055484494</v>
      </c>
      <c r="L41" s="232">
        <v>3.3955123497356889</v>
      </c>
      <c r="M41" s="232">
        <v>3.102358025432419</v>
      </c>
      <c r="N41" s="232">
        <v>2.6208137049558529</v>
      </c>
      <c r="O41" s="232">
        <v>2.6887163039227659</v>
      </c>
      <c r="P41" s="232">
        <v>2.1712046855790259</v>
      </c>
      <c r="Q41" s="232">
        <v>1.724348204937739</v>
      </c>
      <c r="R41" s="232">
        <v>0.87554274565392731</v>
      </c>
      <c r="S41" s="232">
        <v>0.95751059188228693</v>
      </c>
      <c r="T41" s="232">
        <v>0.31641422491471238</v>
      </c>
      <c r="U41" s="232">
        <v>0.72367685738692722</v>
      </c>
      <c r="V41" s="232">
        <v>0.73476622209205322</v>
      </c>
      <c r="W41" s="232">
        <v>0.30859343811598039</v>
      </c>
      <c r="DA41" s="71" t="s">
        <v>3221</v>
      </c>
    </row>
    <row r="42" spans="1:105" ht="12" customHeight="1" x14ac:dyDescent="0.25">
      <c r="A42" s="60" t="s">
        <v>3089</v>
      </c>
      <c r="B42" s="264">
        <v>6.051366459349671</v>
      </c>
      <c r="C42" s="264">
        <v>6.7079384540775564</v>
      </c>
      <c r="D42" s="264">
        <v>4.7795708513990922</v>
      </c>
      <c r="E42" s="264">
        <v>5.5011954540234624</v>
      </c>
      <c r="F42" s="264">
        <v>7.296060944789172</v>
      </c>
      <c r="G42" s="264">
        <v>5.7802019231106501</v>
      </c>
      <c r="H42" s="264">
        <v>6.724214437881022</v>
      </c>
      <c r="I42" s="264">
        <v>28.512586337529129</v>
      </c>
      <c r="J42" s="264">
        <v>11.78599966619864</v>
      </c>
      <c r="K42" s="264">
        <v>8.7458083251714847</v>
      </c>
      <c r="L42" s="264">
        <v>18.100733056918362</v>
      </c>
      <c r="M42" s="264">
        <v>7.299737977998527</v>
      </c>
      <c r="N42" s="264">
        <v>8.4116791760056486</v>
      </c>
      <c r="O42" s="264">
        <v>7.9252253172398843</v>
      </c>
      <c r="P42" s="264">
        <v>10.259777855445201</v>
      </c>
      <c r="Q42" s="264">
        <v>11.838607660423509</v>
      </c>
      <c r="R42" s="264">
        <v>11.233609438682519</v>
      </c>
      <c r="S42" s="264">
        <v>10.68397614846492</v>
      </c>
      <c r="T42" s="264">
        <v>8.8962822602608984</v>
      </c>
      <c r="U42" s="264">
        <v>13.19294466496887</v>
      </c>
      <c r="V42" s="264">
        <v>8.1800257261198102</v>
      </c>
      <c r="W42" s="264">
        <v>11.138729683132119</v>
      </c>
      <c r="DA42" s="72" t="s">
        <v>3222</v>
      </c>
    </row>
    <row r="43" spans="1:105" ht="12" customHeight="1" x14ac:dyDescent="0.25">
      <c r="A43" s="64" t="s">
        <v>30</v>
      </c>
      <c r="B43" s="231">
        <v>2.3561763962964581E-3</v>
      </c>
      <c r="C43" s="231">
        <v>3.6093948854235948E-3</v>
      </c>
      <c r="D43" s="231">
        <v>3.869442502959332E-3</v>
      </c>
      <c r="E43" s="231">
        <v>2.2902704458802759E-3</v>
      </c>
      <c r="F43" s="231">
        <v>2.5318130134333078E-3</v>
      </c>
      <c r="G43" s="231">
        <v>3.4280469199899962E-3</v>
      </c>
      <c r="H43" s="231">
        <v>9.1618898550360403E-4</v>
      </c>
      <c r="I43" s="231">
        <v>6.9397671539190242E-2</v>
      </c>
      <c r="J43" s="231">
        <v>5.0166131839181033E-2</v>
      </c>
      <c r="K43" s="231">
        <v>4.863128614183649E-2</v>
      </c>
      <c r="L43" s="231">
        <v>5.2508548329323869E-2</v>
      </c>
      <c r="M43" s="231">
        <v>4.6266531026553773E-2</v>
      </c>
      <c r="N43" s="231">
        <v>4.8375609459795993E-2</v>
      </c>
      <c r="O43" s="231">
        <v>4.9118737816450007E-2</v>
      </c>
      <c r="P43" s="231">
        <v>5.2089181598623593E-2</v>
      </c>
      <c r="Q43" s="231">
        <v>0.1168547481253429</v>
      </c>
      <c r="R43" s="231">
        <v>0.1120681355185571</v>
      </c>
      <c r="S43" s="231">
        <v>5.6361397864900672E-2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0.1465658648687696</v>
      </c>
      <c r="C45" s="231">
        <v>0.23846676427194491</v>
      </c>
      <c r="D45" s="231">
        <v>0.1132188973051883</v>
      </c>
      <c r="E45" s="231">
        <v>6.0691551359551989E-2</v>
      </c>
      <c r="F45" s="231">
        <v>0.12656841451824311</v>
      </c>
      <c r="G45" s="231">
        <v>0.10242775569725179</v>
      </c>
      <c r="H45" s="231">
        <v>3.4509761998430893E-2</v>
      </c>
      <c r="I45" s="231">
        <v>3.3985969103198661</v>
      </c>
      <c r="J45" s="231">
        <v>3.5913077639962978</v>
      </c>
      <c r="K45" s="231">
        <v>3.701114427718986</v>
      </c>
      <c r="L45" s="231">
        <v>7.6795081004184418</v>
      </c>
      <c r="M45" s="231">
        <v>4.4605798531332166</v>
      </c>
      <c r="N45" s="231">
        <v>5.9428123613991906</v>
      </c>
      <c r="O45" s="231">
        <v>4.6358724796536732</v>
      </c>
      <c r="P45" s="231">
        <v>7.7901007165345186</v>
      </c>
      <c r="Q45" s="231">
        <v>7.0752164889174614</v>
      </c>
      <c r="R45" s="231">
        <v>6.5190159505837668</v>
      </c>
      <c r="S45" s="231">
        <v>6.8892774827955714</v>
      </c>
      <c r="T45" s="231">
        <v>7.9256026483029993</v>
      </c>
      <c r="U45" s="231">
        <v>11.980793518364649</v>
      </c>
      <c r="V45" s="231">
        <v>7.0974835856194138</v>
      </c>
      <c r="W45" s="231">
        <v>10.47931921813459</v>
      </c>
      <c r="DA45" s="73" t="s">
        <v>3225</v>
      </c>
    </row>
    <row r="46" spans="1:105" ht="12" customHeight="1" x14ac:dyDescent="0.25">
      <c r="A46" s="64" t="s">
        <v>160</v>
      </c>
      <c r="B46" s="231">
        <v>4.2776253170466939E-2</v>
      </c>
      <c r="C46" s="231">
        <v>6.2444806969554179E-2</v>
      </c>
      <c r="D46" s="231">
        <v>0.13023747093438509</v>
      </c>
      <c r="E46" s="231">
        <v>8.989666665447333E-3</v>
      </c>
      <c r="F46" s="231">
        <v>0.41172833191476332</v>
      </c>
      <c r="G46" s="231">
        <v>0.16899505553204669</v>
      </c>
      <c r="H46" s="231">
        <v>3.9696538528547667E-2</v>
      </c>
      <c r="I46" s="231">
        <v>4.4829560221914679</v>
      </c>
      <c r="J46" s="231">
        <v>2.7403756347804999</v>
      </c>
      <c r="K46" s="231">
        <v>2.6322905118365738</v>
      </c>
      <c r="L46" s="231">
        <v>2.8651933138084629</v>
      </c>
      <c r="M46" s="231">
        <v>1.2977222873287271</v>
      </c>
      <c r="N46" s="231">
        <v>1.00337089362629</v>
      </c>
      <c r="O46" s="231">
        <v>1.7562371449453189</v>
      </c>
      <c r="P46" s="231">
        <v>1.171770205715952</v>
      </c>
      <c r="Q46" s="231">
        <v>3.4806555316390968</v>
      </c>
      <c r="R46" s="231">
        <v>2.3806919636325938</v>
      </c>
      <c r="S46" s="231">
        <v>2.446685830966628</v>
      </c>
      <c r="T46" s="231">
        <v>0.61912508926608623</v>
      </c>
      <c r="U46" s="231">
        <v>0.6841905394917438</v>
      </c>
      <c r="V46" s="231">
        <v>0.63125925383144732</v>
      </c>
      <c r="W46" s="231">
        <v>0.45949568753234182</v>
      </c>
      <c r="DA46" s="73" t="s">
        <v>3226</v>
      </c>
    </row>
    <row r="47" spans="1:105" ht="12" customHeight="1" x14ac:dyDescent="0.25">
      <c r="A47" s="64" t="s">
        <v>70</v>
      </c>
      <c r="B47" s="231">
        <v>0.66060130634114533</v>
      </c>
      <c r="C47" s="231">
        <v>1.384367788161404</v>
      </c>
      <c r="D47" s="231">
        <v>0.60650160701159872</v>
      </c>
      <c r="E47" s="231">
        <v>0.29471279488164209</v>
      </c>
      <c r="F47" s="231">
        <v>0.88239336356812403</v>
      </c>
      <c r="G47" s="231">
        <v>0.46837383538578731</v>
      </c>
      <c r="H47" s="231">
        <v>0.21249652007252531</v>
      </c>
      <c r="I47" s="231">
        <v>16.894782609047731</v>
      </c>
      <c r="J47" s="231">
        <v>4.8399334131372767</v>
      </c>
      <c r="K47" s="231">
        <v>1.340842602100804</v>
      </c>
      <c r="L47" s="231">
        <v>2.2047060103491898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1.6612385123883471</v>
      </c>
      <c r="S47" s="231">
        <v>0.67033818241488785</v>
      </c>
      <c r="T47" s="231">
        <v>0.16005149320585299</v>
      </c>
      <c r="U47" s="231">
        <v>0</v>
      </c>
      <c r="V47" s="231">
        <v>0</v>
      </c>
      <c r="W47" s="231">
        <v>0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4.9900292314991372E-2</v>
      </c>
      <c r="C49" s="231">
        <v>6.3244872679572822E-2</v>
      </c>
      <c r="D49" s="231">
        <v>1.2667493762189711E-2</v>
      </c>
      <c r="E49" s="231">
        <v>1.9820954345537899E-2</v>
      </c>
      <c r="F49" s="231">
        <v>6.2366944866460794E-3</v>
      </c>
      <c r="G49" s="231">
        <v>1.430120875611912E-2</v>
      </c>
      <c r="H49" s="231">
        <v>1.232053637342064E-2</v>
      </c>
      <c r="I49" s="231">
        <v>0.98464358041591438</v>
      </c>
      <c r="J49" s="231">
        <v>0.56421672244538512</v>
      </c>
      <c r="K49" s="231">
        <v>1.022929497373283</v>
      </c>
      <c r="L49" s="231">
        <v>1.9672299316121851</v>
      </c>
      <c r="M49" s="231">
        <v>1.4951693065100291</v>
      </c>
      <c r="N49" s="231">
        <v>1.417120311520371</v>
      </c>
      <c r="O49" s="231">
        <v>1.483996954824442</v>
      </c>
      <c r="P49" s="231">
        <v>1.245817751596104</v>
      </c>
      <c r="Q49" s="231">
        <v>1.1658808917416099</v>
      </c>
      <c r="R49" s="231">
        <v>0.56059487655925455</v>
      </c>
      <c r="S49" s="231">
        <v>0.62131325442293472</v>
      </c>
      <c r="T49" s="231">
        <v>0.19150302948596071</v>
      </c>
      <c r="U49" s="231">
        <v>0.52796060711247328</v>
      </c>
      <c r="V49" s="231">
        <v>0.45128288666894922</v>
      </c>
      <c r="W49" s="231">
        <v>0.19991477746519259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5.1491665662580024</v>
      </c>
      <c r="C51" s="231">
        <v>4.955804827109656</v>
      </c>
      <c r="D51" s="231">
        <v>3.9130759398827708</v>
      </c>
      <c r="E51" s="231">
        <v>5.1146902163254024</v>
      </c>
      <c r="F51" s="231">
        <v>5.8666023272879624</v>
      </c>
      <c r="G51" s="231">
        <v>5.0226760208194552</v>
      </c>
      <c r="H51" s="231">
        <v>6.424274891922594</v>
      </c>
      <c r="I51" s="231">
        <v>2.6822095440149569</v>
      </c>
      <c r="J51" s="231">
        <v>0</v>
      </c>
      <c r="K51" s="231">
        <v>0</v>
      </c>
      <c r="L51" s="231">
        <v>3.3315871524007532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11.344832256449971</v>
      </c>
      <c r="C54" s="263">
        <f t="shared" si="2"/>
        <v>13.358814217014553</v>
      </c>
      <c r="D54" s="263">
        <f t="shared" si="2"/>
        <v>9.4179220514989055</v>
      </c>
      <c r="E54" s="263">
        <f t="shared" si="2"/>
        <v>9.9854750770322482</v>
      </c>
      <c r="F54" s="263">
        <f t="shared" si="2"/>
        <v>7.7645034023823012</v>
      </c>
      <c r="G54" s="263">
        <f t="shared" si="2"/>
        <v>9.4701978761504062</v>
      </c>
      <c r="H54" s="263">
        <f t="shared" si="2"/>
        <v>9.1028147779568602</v>
      </c>
      <c r="I54" s="263">
        <f t="shared" si="2"/>
        <v>8.1460313621874878</v>
      </c>
      <c r="J54" s="263">
        <f t="shared" si="2"/>
        <v>5.1445805758311058</v>
      </c>
      <c r="K54" s="263">
        <f t="shared" si="2"/>
        <v>5.0210514200875931</v>
      </c>
      <c r="L54" s="263">
        <f t="shared" si="2"/>
        <v>8.6240348196254821</v>
      </c>
      <c r="M54" s="263">
        <f t="shared" si="2"/>
        <v>5.2767338936341313</v>
      </c>
      <c r="N54" s="263">
        <f t="shared" si="2"/>
        <v>5.3424019590634391</v>
      </c>
      <c r="O54" s="263">
        <f t="shared" si="2"/>
        <v>4.8937270088928475</v>
      </c>
      <c r="P54" s="263">
        <f t="shared" si="2"/>
        <v>6.0099032767141258</v>
      </c>
      <c r="Q54" s="263">
        <f t="shared" si="2"/>
        <v>5.8692574910991642</v>
      </c>
      <c r="R54" s="263">
        <f t="shared" si="2"/>
        <v>5.1651150358082099</v>
      </c>
      <c r="S54" s="263">
        <f t="shared" si="2"/>
        <v>5.1271934534033861</v>
      </c>
      <c r="T54" s="263">
        <f t="shared" si="2"/>
        <v>4.2540826272466692</v>
      </c>
      <c r="U54" s="263">
        <f t="shared" si="2"/>
        <v>5.957524652463646</v>
      </c>
      <c r="V54" s="263">
        <f t="shared" si="2"/>
        <v>4.4343930374617244</v>
      </c>
      <c r="W54" s="263">
        <f t="shared" si="2"/>
        <v>4.9075142334546022</v>
      </c>
      <c r="DA54" s="70"/>
    </row>
    <row r="55" spans="1:105" ht="12" customHeight="1" x14ac:dyDescent="0.25">
      <c r="A55" s="60" t="s">
        <v>3104</v>
      </c>
      <c r="B55" s="264">
        <v>10.88955703693777</v>
      </c>
      <c r="C55" s="264">
        <v>12.85414173144132</v>
      </c>
      <c r="D55" s="264">
        <v>9.0583305140895689</v>
      </c>
      <c r="E55" s="264">
        <v>9.5715920334693543</v>
      </c>
      <c r="F55" s="264">
        <v>7.2155834566928334</v>
      </c>
      <c r="G55" s="264">
        <v>9.0353237502737436</v>
      </c>
      <c r="H55" s="264">
        <v>8.5969177669564072</v>
      </c>
      <c r="I55" s="264">
        <v>6.0008838007432894</v>
      </c>
      <c r="J55" s="264">
        <v>4.2578595978098912</v>
      </c>
      <c r="K55" s="264">
        <v>4.3630595711718696</v>
      </c>
      <c r="L55" s="264">
        <v>7.2622241821143847</v>
      </c>
      <c r="M55" s="264">
        <v>4.7275373059477221</v>
      </c>
      <c r="N55" s="264">
        <v>4.7095483533451459</v>
      </c>
      <c r="O55" s="264">
        <v>4.2974718126114766</v>
      </c>
      <c r="P55" s="264">
        <v>5.2380077640787501</v>
      </c>
      <c r="Q55" s="264">
        <v>4.9785785448604054</v>
      </c>
      <c r="R55" s="264">
        <v>4.319953197161249</v>
      </c>
      <c r="S55" s="264">
        <v>4.3233833356505391</v>
      </c>
      <c r="T55" s="264">
        <v>3.5847698553148151</v>
      </c>
      <c r="U55" s="264">
        <v>4.9649520130929474</v>
      </c>
      <c r="V55" s="264">
        <v>3.8189679044621152</v>
      </c>
      <c r="W55" s="264">
        <v>4.0694906836264799</v>
      </c>
      <c r="DA55" s="72" t="s">
        <v>3234</v>
      </c>
    </row>
    <row r="56" spans="1:105" ht="12" customHeight="1" x14ac:dyDescent="0.25">
      <c r="A56" s="60" t="s">
        <v>3106</v>
      </c>
      <c r="B56" s="264">
        <v>0.45527521951220101</v>
      </c>
      <c r="C56" s="264">
        <v>0.50467248557323297</v>
      </c>
      <c r="D56" s="264">
        <v>0.35959153740933603</v>
      </c>
      <c r="E56" s="264">
        <v>0.41388304356289363</v>
      </c>
      <c r="F56" s="264">
        <v>0.54891994568946756</v>
      </c>
      <c r="G56" s="264">
        <v>0.43487412587666319</v>
      </c>
      <c r="H56" s="264">
        <v>0.50589701100045281</v>
      </c>
      <c r="I56" s="264">
        <v>2.1451475614441979</v>
      </c>
      <c r="J56" s="264">
        <v>0.88672097802121441</v>
      </c>
      <c r="K56" s="264">
        <v>0.65799184891572304</v>
      </c>
      <c r="L56" s="264">
        <v>1.3618106375110981</v>
      </c>
      <c r="M56" s="264">
        <v>0.54919658768640944</v>
      </c>
      <c r="N56" s="264">
        <v>0.63285360571829319</v>
      </c>
      <c r="O56" s="264">
        <v>0.5962551962813708</v>
      </c>
      <c r="P56" s="264">
        <v>0.77189551263537548</v>
      </c>
      <c r="Q56" s="264">
        <v>0.89067894623875898</v>
      </c>
      <c r="R56" s="264">
        <v>0.84516183864696059</v>
      </c>
      <c r="S56" s="264">
        <v>0.80381011775284683</v>
      </c>
      <c r="T56" s="264">
        <v>0.66931277193185434</v>
      </c>
      <c r="U56" s="264">
        <v>0.99257263937069884</v>
      </c>
      <c r="V56" s="264">
        <v>0.61542513299960955</v>
      </c>
      <c r="W56" s="264">
        <v>0.83802354982812199</v>
      </c>
      <c r="DA56" s="72" t="s">
        <v>3235</v>
      </c>
    </row>
    <row r="57" spans="1:105" ht="12" customHeight="1" x14ac:dyDescent="0.25">
      <c r="A57" s="64" t="s">
        <v>30</v>
      </c>
      <c r="B57" s="231">
        <v>1.7726718969001559E-4</v>
      </c>
      <c r="C57" s="231">
        <v>2.7155322021995702E-4</v>
      </c>
      <c r="D57" s="231">
        <v>2.9111793125712829E-4</v>
      </c>
      <c r="E57" s="231">
        <v>1.723087482793938E-4</v>
      </c>
      <c r="F57" s="231">
        <v>1.9048122985078179E-4</v>
      </c>
      <c r="G57" s="231">
        <v>2.5790948614344789E-4</v>
      </c>
      <c r="H57" s="231">
        <v>6.8929578846666105E-5</v>
      </c>
      <c r="I57" s="231">
        <v>5.2211414324155646E-3</v>
      </c>
      <c r="J57" s="231">
        <v>3.7742544330418332E-3</v>
      </c>
      <c r="K57" s="231">
        <v>3.6587801486021188E-3</v>
      </c>
      <c r="L57" s="231">
        <v>3.9504863946826724E-3</v>
      </c>
      <c r="M57" s="231">
        <v>3.4808675380479321E-3</v>
      </c>
      <c r="N57" s="231">
        <v>3.6395442853765E-3</v>
      </c>
      <c r="O57" s="231">
        <v>3.6954536288238268E-3</v>
      </c>
      <c r="P57" s="231">
        <v>3.9189352926864143E-3</v>
      </c>
      <c r="Q57" s="231">
        <v>8.7915797962640346E-3</v>
      </c>
      <c r="R57" s="231">
        <v>8.4314584716155792E-3</v>
      </c>
      <c r="S57" s="231">
        <v>4.2403559522182317E-3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1.102689892429615E-2</v>
      </c>
      <c r="C59" s="231">
        <v>1.794107317406482E-2</v>
      </c>
      <c r="D59" s="231">
        <v>8.5180361608919071E-3</v>
      </c>
      <c r="E59" s="231">
        <v>4.566135525483535E-3</v>
      </c>
      <c r="F59" s="231">
        <v>9.5223885530966619E-3</v>
      </c>
      <c r="G59" s="231">
        <v>7.7061634380377504E-3</v>
      </c>
      <c r="H59" s="231">
        <v>2.5963457302894699E-3</v>
      </c>
      <c r="I59" s="231">
        <v>0.25569381143472342</v>
      </c>
      <c r="J59" s="231">
        <v>0.27019243365489393</v>
      </c>
      <c r="K59" s="231">
        <v>0.27845375004782352</v>
      </c>
      <c r="L59" s="231">
        <v>0.57776863451423999</v>
      </c>
      <c r="M59" s="231">
        <v>0.33559221465579048</v>
      </c>
      <c r="N59" s="231">
        <v>0.44710814004257232</v>
      </c>
      <c r="O59" s="231">
        <v>0.3487803746447905</v>
      </c>
      <c r="P59" s="231">
        <v>0.5860890821217194</v>
      </c>
      <c r="Q59" s="231">
        <v>0.53230468882137616</v>
      </c>
      <c r="R59" s="231">
        <v>0.49045888029470341</v>
      </c>
      <c r="S59" s="231">
        <v>0.51831554729496465</v>
      </c>
      <c r="T59" s="231">
        <v>0.59628358482530397</v>
      </c>
      <c r="U59" s="231">
        <v>0.90137631486129066</v>
      </c>
      <c r="V59" s="231">
        <v>0.53397995628484618</v>
      </c>
      <c r="W59" s="231">
        <v>0.78841273114492194</v>
      </c>
      <c r="DA59" s="73" t="s">
        <v>3238</v>
      </c>
    </row>
    <row r="60" spans="1:105" ht="12" customHeight="1" x14ac:dyDescent="0.25">
      <c r="A60" s="64" t="s">
        <v>160</v>
      </c>
      <c r="B60" s="231">
        <v>3.2182761005993929E-3</v>
      </c>
      <c r="C60" s="231">
        <v>4.6980419036655166E-3</v>
      </c>
      <c r="D60" s="231">
        <v>9.7984304151261473E-3</v>
      </c>
      <c r="E60" s="231">
        <v>6.7633855790199355E-4</v>
      </c>
      <c r="F60" s="231">
        <v>3.0976426225562129E-2</v>
      </c>
      <c r="G60" s="231">
        <v>1.271436154473078E-2</v>
      </c>
      <c r="H60" s="231">
        <v>2.9865734316148721E-3</v>
      </c>
      <c r="I60" s="231">
        <v>0.33727568818995363</v>
      </c>
      <c r="J60" s="231">
        <v>0.20617246155088409</v>
      </c>
      <c r="K60" s="231">
        <v>0.19804066546732851</v>
      </c>
      <c r="L60" s="231">
        <v>0.21556313332728241</v>
      </c>
      <c r="M60" s="231">
        <v>9.7634278670499813E-2</v>
      </c>
      <c r="N60" s="231">
        <v>7.5488719269689503E-2</v>
      </c>
      <c r="O60" s="231">
        <v>0.13213069429055699</v>
      </c>
      <c r="P60" s="231">
        <v>8.8158259991168816E-2</v>
      </c>
      <c r="Q60" s="231">
        <v>0.26186750081297272</v>
      </c>
      <c r="R60" s="231">
        <v>0.17911162108834561</v>
      </c>
      <c r="S60" s="231">
        <v>0.18407667693792809</v>
      </c>
      <c r="T60" s="231">
        <v>4.6579944020019012E-2</v>
      </c>
      <c r="U60" s="231">
        <v>5.147515030658887E-2</v>
      </c>
      <c r="V60" s="231">
        <v>4.7492859222428629E-2</v>
      </c>
      <c r="W60" s="231">
        <v>3.4570208466383083E-2</v>
      </c>
      <c r="DA60" s="73" t="s">
        <v>3239</v>
      </c>
    </row>
    <row r="61" spans="1:105" ht="12" customHeight="1" x14ac:dyDescent="0.25">
      <c r="A61" s="64" t="s">
        <v>70</v>
      </c>
      <c r="B61" s="231">
        <v>4.9700411762343209E-2</v>
      </c>
      <c r="C61" s="231">
        <v>0.104153062432206</v>
      </c>
      <c r="D61" s="231">
        <v>4.5630214947581092E-2</v>
      </c>
      <c r="E61" s="231">
        <v>2.2172749458179972E-2</v>
      </c>
      <c r="F61" s="231">
        <v>6.6386961522366686E-2</v>
      </c>
      <c r="G61" s="231">
        <v>3.5238156894228503E-2</v>
      </c>
      <c r="H61" s="231">
        <v>1.598719900232164E-2</v>
      </c>
      <c r="I61" s="231">
        <v>1.2710808232512401</v>
      </c>
      <c r="J61" s="231">
        <v>0.36413292136455999</v>
      </c>
      <c r="K61" s="231">
        <v>0.100878440283446</v>
      </c>
      <c r="L61" s="231">
        <v>0.165871298584265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0.1249834617470857</v>
      </c>
      <c r="S61" s="231">
        <v>5.0432966702060517E-2</v>
      </c>
      <c r="T61" s="231">
        <v>1.204149165185101E-2</v>
      </c>
      <c r="U61" s="231">
        <v>0</v>
      </c>
      <c r="V61" s="231">
        <v>0</v>
      </c>
      <c r="W61" s="231">
        <v>0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3.754253967272077E-3</v>
      </c>
      <c r="C63" s="231">
        <v>4.7582349351402752E-3</v>
      </c>
      <c r="D63" s="231">
        <v>9.530402830487556E-4</v>
      </c>
      <c r="E63" s="231">
        <v>1.4912316748994031E-3</v>
      </c>
      <c r="F63" s="231">
        <v>4.6921839397964229E-4</v>
      </c>
      <c r="G63" s="231">
        <v>1.0759530098647611E-3</v>
      </c>
      <c r="H63" s="231">
        <v>9.2693690583728913E-4</v>
      </c>
      <c r="I63" s="231">
        <v>7.4079767805586019E-2</v>
      </c>
      <c r="J63" s="231">
        <v>4.244890701783461E-2</v>
      </c>
      <c r="K63" s="231">
        <v>7.6960212968522901E-2</v>
      </c>
      <c r="L63" s="231">
        <v>0.14800475974511729</v>
      </c>
      <c r="M63" s="231">
        <v>0.1124892268220711</v>
      </c>
      <c r="N63" s="231">
        <v>0.1066172021206549</v>
      </c>
      <c r="O63" s="231">
        <v>0.1116486737171994</v>
      </c>
      <c r="P63" s="231">
        <v>9.3729235229800978E-2</v>
      </c>
      <c r="Q63" s="231">
        <v>8.7715176808146139E-2</v>
      </c>
      <c r="R63" s="231">
        <v>4.2176417045210357E-2</v>
      </c>
      <c r="S63" s="231">
        <v>4.6744570865675329E-2</v>
      </c>
      <c r="T63" s="231">
        <v>1.440775143468042E-2</v>
      </c>
      <c r="U63" s="231">
        <v>3.9721174202819301E-2</v>
      </c>
      <c r="V63" s="231">
        <v>3.3952317492334717E-2</v>
      </c>
      <c r="W63" s="231">
        <v>1.5040610216817E-2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0.38739811156800008</v>
      </c>
      <c r="C65" s="231">
        <v>0.3728505199079365</v>
      </c>
      <c r="D65" s="231">
        <v>0.29440069767143101</v>
      </c>
      <c r="E65" s="231">
        <v>0.38480427959814928</v>
      </c>
      <c r="F65" s="231">
        <v>0.44137446976461159</v>
      </c>
      <c r="G65" s="231">
        <v>0.37788158150365803</v>
      </c>
      <c r="H65" s="231">
        <v>0.4833310263515429</v>
      </c>
      <c r="I65" s="231">
        <v>0.2017963293302788</v>
      </c>
      <c r="J65" s="231">
        <v>0</v>
      </c>
      <c r="K65" s="231">
        <v>0</v>
      </c>
      <c r="L65" s="231">
        <v>0.25065232494551121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404.16871408743128</v>
      </c>
      <c r="C68" s="263">
        <v>400.60889557685329</v>
      </c>
      <c r="D68" s="263">
        <v>410.67174542740759</v>
      </c>
      <c r="E68" s="263">
        <v>454.38558137963747</v>
      </c>
      <c r="F68" s="263">
        <v>406.75686029296787</v>
      </c>
      <c r="G68" s="263">
        <v>401.91929567543127</v>
      </c>
      <c r="H68" s="263">
        <v>413.71083013809249</v>
      </c>
      <c r="I68" s="263">
        <v>462.7174954695214</v>
      </c>
      <c r="J68" s="263">
        <v>475.58938824360399</v>
      </c>
      <c r="K68" s="263">
        <v>462.14135377298231</v>
      </c>
      <c r="L68" s="263">
        <v>461.56613582642171</v>
      </c>
      <c r="M68" s="263">
        <v>472.63322329625242</v>
      </c>
      <c r="N68" s="263">
        <v>479.04038702299869</v>
      </c>
      <c r="O68" s="263">
        <v>497.05132609404109</v>
      </c>
      <c r="P68" s="263">
        <v>480.6114154439569</v>
      </c>
      <c r="Q68" s="263">
        <v>428.74582671198681</v>
      </c>
      <c r="R68" s="263">
        <v>430.05829907014299</v>
      </c>
      <c r="S68" s="263">
        <v>468.16847951723088</v>
      </c>
      <c r="T68" s="263">
        <v>475.12576980467111</v>
      </c>
      <c r="U68" s="263">
        <v>479.14515684184511</v>
      </c>
      <c r="V68" s="263">
        <v>477.93448774012933</v>
      </c>
      <c r="W68" s="263">
        <v>467.65787322518207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0.99999999999999956</v>
      </c>
      <c r="D73" s="234">
        <f t="shared" si="3"/>
        <v>0.99999999999999944</v>
      </c>
      <c r="E73" s="234">
        <f t="shared" si="3"/>
        <v>1</v>
      </c>
      <c r="F73" s="234">
        <f t="shared" si="3"/>
        <v>0.99999999999999978</v>
      </c>
      <c r="G73" s="234">
        <f t="shared" si="3"/>
        <v>1.0000000000000002</v>
      </c>
      <c r="H73" s="234">
        <f t="shared" si="3"/>
        <v>0.99999999999999978</v>
      </c>
      <c r="I73" s="234">
        <f t="shared" si="3"/>
        <v>0.99999999999999978</v>
      </c>
      <c r="J73" s="234">
        <f t="shared" si="3"/>
        <v>1.0000000000000004</v>
      </c>
      <c r="K73" s="234">
        <f t="shared" si="3"/>
        <v>1</v>
      </c>
      <c r="L73" s="234">
        <f t="shared" si="3"/>
        <v>0.99999999999999967</v>
      </c>
      <c r="M73" s="234">
        <f t="shared" si="3"/>
        <v>1</v>
      </c>
      <c r="N73" s="234">
        <f t="shared" si="3"/>
        <v>1</v>
      </c>
      <c r="O73" s="234">
        <f t="shared" si="3"/>
        <v>0.99999999999999978</v>
      </c>
      <c r="P73" s="234">
        <f t="shared" si="3"/>
        <v>1</v>
      </c>
      <c r="Q73" s="234">
        <f t="shared" si="3"/>
        <v>0.99999999999999978</v>
      </c>
      <c r="R73" s="234">
        <f t="shared" si="3"/>
        <v>1</v>
      </c>
      <c r="S73" s="234">
        <f t="shared" si="3"/>
        <v>0.99999999999999967</v>
      </c>
      <c r="T73" s="234">
        <f t="shared" si="3"/>
        <v>1</v>
      </c>
      <c r="U73" s="234">
        <f t="shared" si="3"/>
        <v>1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1.2121675947943569E-2</v>
      </c>
      <c r="C78" s="302">
        <f t="shared" si="8"/>
        <v>1.1743282589911084E-2</v>
      </c>
      <c r="D78" s="302">
        <f t="shared" si="8"/>
        <v>1.4182836138050086E-2</v>
      </c>
      <c r="E78" s="302">
        <f t="shared" si="8"/>
        <v>1.0351879676081708E-2</v>
      </c>
      <c r="F78" s="302">
        <f t="shared" si="8"/>
        <v>1.8722383504015297E-2</v>
      </c>
      <c r="G78" s="302">
        <f t="shared" si="8"/>
        <v>1.5076792058151899E-2</v>
      </c>
      <c r="H78" s="302">
        <f t="shared" si="8"/>
        <v>1.2089359714289025E-2</v>
      </c>
      <c r="I78" s="302">
        <f t="shared" si="8"/>
        <v>1.1490242075757268E-2</v>
      </c>
      <c r="J78" s="302">
        <f t="shared" si="8"/>
        <v>1.1144989326916493E-2</v>
      </c>
      <c r="K78" s="302">
        <f t="shared" si="8"/>
        <v>1.4952562127919762E-2</v>
      </c>
      <c r="L78" s="302">
        <f t="shared" si="8"/>
        <v>1.2322552373115657E-2</v>
      </c>
      <c r="M78" s="302">
        <f t="shared" si="8"/>
        <v>1.3373583167712694E-2</v>
      </c>
      <c r="N78" s="302">
        <f t="shared" si="8"/>
        <v>1.1799159517412179E-2</v>
      </c>
      <c r="O78" s="302">
        <f t="shared" si="8"/>
        <v>1.2689064565983919E-2</v>
      </c>
      <c r="P78" s="302">
        <f t="shared" si="8"/>
        <v>1.2413970723489308E-2</v>
      </c>
      <c r="Q78" s="302">
        <f t="shared" si="8"/>
        <v>1.3307002240833527E-2</v>
      </c>
      <c r="R78" s="302">
        <f t="shared" si="8"/>
        <v>1.2153891084675848E-2</v>
      </c>
      <c r="S78" s="302">
        <f t="shared" si="8"/>
        <v>1.2062312290090256E-2</v>
      </c>
      <c r="T78" s="302">
        <f t="shared" si="8"/>
        <v>1.144351989625622E-2</v>
      </c>
      <c r="U78" s="302">
        <f t="shared" si="8"/>
        <v>1.1153680466795971E-2</v>
      </c>
      <c r="V78" s="302">
        <f t="shared" si="8"/>
        <v>1.1774646700644261E-2</v>
      </c>
      <c r="W78" s="302">
        <f t="shared" si="8"/>
        <v>1.0921927221896012E-2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0.10545933983730378</v>
      </c>
      <c r="C79" s="303">
        <f t="shared" si="9"/>
        <v>9.9910219711420126E-2</v>
      </c>
      <c r="D79" s="303">
        <f t="shared" si="9"/>
        <v>9.5929003507818161E-2</v>
      </c>
      <c r="E79" s="303">
        <f t="shared" si="9"/>
        <v>0.10488618218223442</v>
      </c>
      <c r="F79" s="303">
        <f t="shared" si="9"/>
        <v>9.7167337642450918E-2</v>
      </c>
      <c r="G79" s="303">
        <f t="shared" si="9"/>
        <v>0.1009567277019915</v>
      </c>
      <c r="H79" s="303">
        <f t="shared" si="9"/>
        <v>0.11045232656162883</v>
      </c>
      <c r="I79" s="303">
        <f t="shared" si="9"/>
        <v>0.17516033408707135</v>
      </c>
      <c r="J79" s="303">
        <f t="shared" si="9"/>
        <v>0.13402230837711773</v>
      </c>
      <c r="K79" s="303">
        <f t="shared" si="9"/>
        <v>0.12773258309231295</v>
      </c>
      <c r="L79" s="303">
        <f t="shared" si="9"/>
        <v>0.14934912698396821</v>
      </c>
      <c r="M79" s="303">
        <f t="shared" si="9"/>
        <v>0.12375241076496132</v>
      </c>
      <c r="N79" s="303">
        <f t="shared" si="9"/>
        <v>0.12424746162139358</v>
      </c>
      <c r="O79" s="303">
        <f t="shared" si="9"/>
        <v>0.12605909029472293</v>
      </c>
      <c r="P79" s="303">
        <f t="shared" si="9"/>
        <v>0.13127075279011477</v>
      </c>
      <c r="Q79" s="303">
        <f t="shared" si="9"/>
        <v>0.13908909945954831</v>
      </c>
      <c r="R79" s="303">
        <f t="shared" si="9"/>
        <v>0.1369611560604852</v>
      </c>
      <c r="S79" s="303">
        <f t="shared" si="9"/>
        <v>0.13367929262442835</v>
      </c>
      <c r="T79" s="303">
        <f t="shared" si="9"/>
        <v>0.12882155501263168</v>
      </c>
      <c r="U79" s="303">
        <f t="shared" si="9"/>
        <v>0.13945709089499989</v>
      </c>
      <c r="V79" s="303">
        <f t="shared" si="9"/>
        <v>0.12793389361217261</v>
      </c>
      <c r="W79" s="303">
        <f t="shared" si="9"/>
        <v>0.13461748968318085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0.58422833640585092</v>
      </c>
      <c r="C80" s="303">
        <f t="shared" si="10"/>
        <v>0.60247829642381034</v>
      </c>
      <c r="D80" s="303">
        <f t="shared" si="10"/>
        <v>0.59664409881165192</v>
      </c>
      <c r="E80" s="303">
        <f t="shared" si="10"/>
        <v>0.56648332272735691</v>
      </c>
      <c r="F80" s="303">
        <f t="shared" si="10"/>
        <v>0.60501893430910081</v>
      </c>
      <c r="G80" s="303">
        <f t="shared" si="10"/>
        <v>0.58919099659352225</v>
      </c>
      <c r="H80" s="303">
        <f t="shared" si="10"/>
        <v>0.56893610338642919</v>
      </c>
      <c r="I80" s="303">
        <f t="shared" si="10"/>
        <v>0.48835421282840713</v>
      </c>
      <c r="J80" s="303">
        <f t="shared" si="10"/>
        <v>0.50689920551586898</v>
      </c>
      <c r="K80" s="303">
        <f t="shared" si="10"/>
        <v>0.50077841735711903</v>
      </c>
      <c r="L80" s="303">
        <f t="shared" si="10"/>
        <v>0.49913677914083704</v>
      </c>
      <c r="M80" s="303">
        <f t="shared" si="10"/>
        <v>0.50258125664010178</v>
      </c>
      <c r="N80" s="303">
        <f t="shared" si="10"/>
        <v>0.50336586833234997</v>
      </c>
      <c r="O80" s="303">
        <f t="shared" si="10"/>
        <v>0.4983142957494659</v>
      </c>
      <c r="P80" s="303">
        <f t="shared" si="10"/>
        <v>0.50054130465542823</v>
      </c>
      <c r="Q80" s="303">
        <f t="shared" si="10"/>
        <v>0.49676288824943726</v>
      </c>
      <c r="R80" s="303">
        <f t="shared" si="10"/>
        <v>0.49922344901145621</v>
      </c>
      <c r="S80" s="303">
        <f t="shared" si="10"/>
        <v>0.49880525681533855</v>
      </c>
      <c r="T80" s="303">
        <f t="shared" si="10"/>
        <v>0.49860226806276831</v>
      </c>
      <c r="U80" s="303">
        <f t="shared" si="10"/>
        <v>0.49544496187797821</v>
      </c>
      <c r="V80" s="303">
        <f t="shared" si="10"/>
        <v>0.4964977713964846</v>
      </c>
      <c r="W80" s="303">
        <f t="shared" si="10"/>
        <v>0.49901879008988842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0.58422833640585092</v>
      </c>
      <c r="C81" s="304">
        <f t="shared" si="11"/>
        <v>0.60247829642381034</v>
      </c>
      <c r="D81" s="304">
        <f t="shared" si="11"/>
        <v>0.59664409881165192</v>
      </c>
      <c r="E81" s="304">
        <f t="shared" si="11"/>
        <v>0.56648332272735691</v>
      </c>
      <c r="F81" s="304">
        <f t="shared" si="11"/>
        <v>0.60501893430910081</v>
      </c>
      <c r="G81" s="304">
        <f t="shared" si="11"/>
        <v>0.58919099659352225</v>
      </c>
      <c r="H81" s="304">
        <f t="shared" si="11"/>
        <v>0.56893610338642919</v>
      </c>
      <c r="I81" s="304">
        <f t="shared" si="11"/>
        <v>0.48835421282840713</v>
      </c>
      <c r="J81" s="304">
        <f t="shared" si="11"/>
        <v>0.50689920551586898</v>
      </c>
      <c r="K81" s="304">
        <f t="shared" si="11"/>
        <v>0.50077841735711903</v>
      </c>
      <c r="L81" s="304">
        <f t="shared" si="11"/>
        <v>0.49913677914083704</v>
      </c>
      <c r="M81" s="304">
        <f t="shared" si="11"/>
        <v>0.50258125664010178</v>
      </c>
      <c r="N81" s="304">
        <f t="shared" si="11"/>
        <v>0.50336586833234997</v>
      </c>
      <c r="O81" s="304">
        <f t="shared" si="11"/>
        <v>0.4983142957494659</v>
      </c>
      <c r="P81" s="304">
        <f t="shared" si="11"/>
        <v>0.50054130465542823</v>
      </c>
      <c r="Q81" s="304">
        <f t="shared" si="11"/>
        <v>0.49676288824943726</v>
      </c>
      <c r="R81" s="304">
        <f t="shared" si="11"/>
        <v>0.49922344901145621</v>
      </c>
      <c r="S81" s="304">
        <f t="shared" si="11"/>
        <v>0.49880525681533855</v>
      </c>
      <c r="T81" s="304">
        <f t="shared" si="11"/>
        <v>0.49860226806276831</v>
      </c>
      <c r="U81" s="304">
        <f t="shared" si="11"/>
        <v>0.49544496187797821</v>
      </c>
      <c r="V81" s="304">
        <f t="shared" si="11"/>
        <v>0.4964977713964846</v>
      </c>
      <c r="W81" s="304">
        <f t="shared" si="11"/>
        <v>0.49901879008988842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3.6291241439622215E-2</v>
      </c>
      <c r="C83" s="303">
        <f t="shared" si="13"/>
        <v>4.2894115245098841E-2</v>
      </c>
      <c r="D83" s="303">
        <f t="shared" si="13"/>
        <v>3.993386691129145E-2</v>
      </c>
      <c r="E83" s="303">
        <f t="shared" si="13"/>
        <v>3.2164863160868737E-2</v>
      </c>
      <c r="F83" s="303">
        <f t="shared" si="13"/>
        <v>4.5702274365247174E-2</v>
      </c>
      <c r="G83" s="303">
        <f t="shared" si="13"/>
        <v>3.8874105784112212E-2</v>
      </c>
      <c r="H83" s="303">
        <f t="shared" si="13"/>
        <v>3.344026879918395E-2</v>
      </c>
      <c r="I83" s="303">
        <f t="shared" si="13"/>
        <v>3.5526893244708382E-2</v>
      </c>
      <c r="J83" s="303">
        <f t="shared" si="13"/>
        <v>2.1962079197297507E-2</v>
      </c>
      <c r="K83" s="303">
        <f t="shared" si="13"/>
        <v>1.8187897609360602E-2</v>
      </c>
      <c r="L83" s="303">
        <f t="shared" si="13"/>
        <v>2.8779308336355336E-2</v>
      </c>
      <c r="M83" s="303">
        <f t="shared" si="13"/>
        <v>1.6162835931587748E-2</v>
      </c>
      <c r="N83" s="303">
        <f t="shared" si="13"/>
        <v>1.700130322796271E-2</v>
      </c>
      <c r="O83" s="303">
        <f t="shared" si="13"/>
        <v>1.5427934861040309E-2</v>
      </c>
      <c r="P83" s="303">
        <f t="shared" si="13"/>
        <v>1.9449083826934697E-2</v>
      </c>
      <c r="Q83" s="303">
        <f t="shared" si="13"/>
        <v>2.2192469184204481E-2</v>
      </c>
      <c r="R83" s="303">
        <f t="shared" si="13"/>
        <v>2.1810791711930802E-2</v>
      </c>
      <c r="S83" s="303">
        <f t="shared" si="13"/>
        <v>1.9283334516532597E-2</v>
      </c>
      <c r="T83" s="303">
        <f t="shared" si="13"/>
        <v>1.6941274776655021E-2</v>
      </c>
      <c r="U83" s="303">
        <f t="shared" si="13"/>
        <v>2.1438030998148273E-2</v>
      </c>
      <c r="V83" s="303">
        <f t="shared" si="13"/>
        <v>1.5521989262140139E-2</v>
      </c>
      <c r="W83" s="303">
        <f t="shared" si="13"/>
        <v>2.0105172985949372E-2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3.247704742026522E-2</v>
      </c>
      <c r="C84" s="304">
        <f t="shared" si="14"/>
        <v>3.895695981856824E-2</v>
      </c>
      <c r="D84" s="304">
        <f t="shared" si="14"/>
        <v>3.7051829774107523E-2</v>
      </c>
      <c r="E84" s="304">
        <f t="shared" si="14"/>
        <v>2.8775401971706135E-2</v>
      </c>
      <c r="F84" s="304">
        <f t="shared" si="14"/>
        <v>4.1594353690918566E-2</v>
      </c>
      <c r="G84" s="304">
        <f t="shared" si="14"/>
        <v>3.5278579744601385E-2</v>
      </c>
      <c r="H84" s="304">
        <f t="shared" si="14"/>
        <v>2.9065504679968789E-2</v>
      </c>
      <c r="I84" s="304">
        <f t="shared" si="14"/>
        <v>1.7998480165525819E-2</v>
      </c>
      <c r="J84" s="304">
        <f t="shared" si="14"/>
        <v>1.3970343085418549E-2</v>
      </c>
      <c r="K84" s="304">
        <f t="shared" si="14"/>
        <v>1.1853630460689445E-2</v>
      </c>
      <c r="L84" s="304">
        <f t="shared" si="14"/>
        <v>1.6829486071005741E-2</v>
      </c>
      <c r="M84" s="304">
        <f t="shared" si="14"/>
        <v>1.0906493892429654E-2</v>
      </c>
      <c r="N84" s="304">
        <f t="shared" si="14"/>
        <v>1.1034664836063501E-2</v>
      </c>
      <c r="O84" s="304">
        <f t="shared" si="14"/>
        <v>9.9410952597283435E-3</v>
      </c>
      <c r="P84" s="304">
        <f t="shared" si="14"/>
        <v>1.2358110814797554E-2</v>
      </c>
      <c r="Q84" s="304">
        <f t="shared" si="14"/>
        <v>1.3240315255591875E-2</v>
      </c>
      <c r="R84" s="304">
        <f t="shared" si="14"/>
        <v>1.3296971101502936E-2</v>
      </c>
      <c r="S84" s="304">
        <f t="shared" si="14"/>
        <v>1.16947796865362E-2</v>
      </c>
      <c r="T84" s="304">
        <f t="shared" si="14"/>
        <v>1.0553806316045803E-2</v>
      </c>
      <c r="U84" s="304">
        <f t="shared" si="14"/>
        <v>1.2395128255056244E-2</v>
      </c>
      <c r="V84" s="304">
        <f t="shared" si="14"/>
        <v>9.6159875044384245E-3</v>
      </c>
      <c r="W84" s="304">
        <f t="shared" si="14"/>
        <v>1.2201030908733182E-2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3.8141940193569968E-3</v>
      </c>
      <c r="C85" s="304">
        <f t="shared" si="15"/>
        <v>3.9371554265305959E-3</v>
      </c>
      <c r="D85" s="304">
        <f t="shared" si="15"/>
        <v>2.8820371371839292E-3</v>
      </c>
      <c r="E85" s="304">
        <f t="shared" si="15"/>
        <v>3.389461189162606E-3</v>
      </c>
      <c r="F85" s="304">
        <f t="shared" si="15"/>
        <v>4.1079206743286027E-3</v>
      </c>
      <c r="G85" s="304">
        <f t="shared" si="15"/>
        <v>3.5955260395108247E-3</v>
      </c>
      <c r="H85" s="304">
        <f t="shared" si="15"/>
        <v>4.3747641192151653E-3</v>
      </c>
      <c r="I85" s="304">
        <f t="shared" si="15"/>
        <v>1.7528413079182559E-2</v>
      </c>
      <c r="J85" s="304">
        <f t="shared" si="15"/>
        <v>7.9917361118789568E-3</v>
      </c>
      <c r="K85" s="304">
        <f t="shared" si="15"/>
        <v>6.3342671486711572E-3</v>
      </c>
      <c r="L85" s="304">
        <f t="shared" si="15"/>
        <v>1.1949822265349595E-2</v>
      </c>
      <c r="M85" s="304">
        <f t="shared" si="15"/>
        <v>5.2563420391580932E-3</v>
      </c>
      <c r="N85" s="304">
        <f t="shared" si="15"/>
        <v>5.9666383918992099E-3</v>
      </c>
      <c r="O85" s="304">
        <f t="shared" si="15"/>
        <v>5.4868396013119649E-3</v>
      </c>
      <c r="P85" s="304">
        <f t="shared" si="15"/>
        <v>7.0909730121371441E-3</v>
      </c>
      <c r="Q85" s="304">
        <f t="shared" si="15"/>
        <v>8.9521539286126078E-3</v>
      </c>
      <c r="R85" s="304">
        <f t="shared" si="15"/>
        <v>8.5138206104278646E-3</v>
      </c>
      <c r="S85" s="304">
        <f t="shared" si="15"/>
        <v>7.5885548299963954E-3</v>
      </c>
      <c r="T85" s="304">
        <f t="shared" si="15"/>
        <v>6.3874684606092169E-3</v>
      </c>
      <c r="U85" s="304">
        <f t="shared" si="15"/>
        <v>9.0429027430920291E-3</v>
      </c>
      <c r="V85" s="304">
        <f t="shared" si="15"/>
        <v>5.9060017577017157E-3</v>
      </c>
      <c r="W85" s="304">
        <f t="shared" si="15"/>
        <v>7.9041420772161877E-3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7.1506810294562984E-3</v>
      </c>
      <c r="C87" s="303">
        <f t="shared" si="17"/>
        <v>7.8408184938789267E-3</v>
      </c>
      <c r="D87" s="303">
        <f t="shared" si="17"/>
        <v>5.678920127228153E-3</v>
      </c>
      <c r="E87" s="303">
        <f t="shared" si="17"/>
        <v>6.1523682464685869E-3</v>
      </c>
      <c r="F87" s="303">
        <f t="shared" si="17"/>
        <v>4.3716690819751236E-3</v>
      </c>
      <c r="G87" s="303">
        <f t="shared" si="17"/>
        <v>5.890857017793333E-3</v>
      </c>
      <c r="H87" s="303">
        <f t="shared" si="17"/>
        <v>5.9222780359480046E-3</v>
      </c>
      <c r="I87" s="303">
        <f t="shared" si="17"/>
        <v>5.0078586692241913E-3</v>
      </c>
      <c r="J87" s="303">
        <f t="shared" si="17"/>
        <v>3.4883871994543427E-3</v>
      </c>
      <c r="K87" s="303">
        <f t="shared" si="17"/>
        <v>3.6365627829404654E-3</v>
      </c>
      <c r="L87" s="303">
        <f t="shared" si="17"/>
        <v>5.6934535734353255E-3</v>
      </c>
      <c r="M87" s="303">
        <f t="shared" si="17"/>
        <v>3.7996320248969147E-3</v>
      </c>
      <c r="N87" s="303">
        <f t="shared" si="17"/>
        <v>3.7895145507727411E-3</v>
      </c>
      <c r="O87" s="303">
        <f t="shared" si="17"/>
        <v>3.3880544811758927E-3</v>
      </c>
      <c r="P87" s="303">
        <f t="shared" si="17"/>
        <v>4.153702208875479E-3</v>
      </c>
      <c r="Q87" s="303">
        <f t="shared" si="17"/>
        <v>4.438232773152204E-3</v>
      </c>
      <c r="R87" s="303">
        <f t="shared" si="17"/>
        <v>3.9145800009451085E-3</v>
      </c>
      <c r="S87" s="303">
        <f t="shared" si="17"/>
        <v>3.6417142929264668E-3</v>
      </c>
      <c r="T87" s="303">
        <f t="shared" si="17"/>
        <v>3.0544015820791648E-3</v>
      </c>
      <c r="U87" s="303">
        <f t="shared" si="17"/>
        <v>4.0834944275064929E-3</v>
      </c>
      <c r="V87" s="303">
        <f t="shared" si="17"/>
        <v>3.2016443407950237E-3</v>
      </c>
      <c r="W87" s="303">
        <f t="shared" si="17"/>
        <v>3.4824159352683497E-3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6.8637197239247378E-3</v>
      </c>
      <c r="C88" s="304">
        <f t="shared" si="18"/>
        <v>7.5446061733875965E-3</v>
      </c>
      <c r="D88" s="304">
        <f t="shared" si="18"/>
        <v>5.4620897470011483E-3</v>
      </c>
      <c r="E88" s="304">
        <f t="shared" si="18"/>
        <v>5.8973617620174815E-3</v>
      </c>
      <c r="F88" s="304">
        <f t="shared" si="18"/>
        <v>4.0626092193297107E-3</v>
      </c>
      <c r="G88" s="304">
        <f t="shared" si="18"/>
        <v>5.6203472217172838E-3</v>
      </c>
      <c r="H88" s="304">
        <f t="shared" si="18"/>
        <v>5.5931421774490578E-3</v>
      </c>
      <c r="I88" s="304">
        <f t="shared" si="18"/>
        <v>3.6891065880317727E-3</v>
      </c>
      <c r="J88" s="304">
        <f t="shared" si="18"/>
        <v>2.8871280562408784E-3</v>
      </c>
      <c r="K88" s="304">
        <f t="shared" si="18"/>
        <v>3.1600034990279012E-3</v>
      </c>
      <c r="L88" s="304">
        <f t="shared" si="18"/>
        <v>4.7944073841927242E-3</v>
      </c>
      <c r="M88" s="304">
        <f t="shared" si="18"/>
        <v>3.4041705548662122E-3</v>
      </c>
      <c r="N88" s="304">
        <f t="shared" si="18"/>
        <v>3.3406138567113586E-3</v>
      </c>
      <c r="O88" s="304">
        <f t="shared" si="18"/>
        <v>2.975251501766842E-3</v>
      </c>
      <c r="P88" s="304">
        <f t="shared" si="18"/>
        <v>3.6202120763008977E-3</v>
      </c>
      <c r="Q88" s="304">
        <f t="shared" si="18"/>
        <v>3.7647164901217891E-3</v>
      </c>
      <c r="R88" s="304">
        <f t="shared" si="18"/>
        <v>3.274041773201319E-3</v>
      </c>
      <c r="S88" s="304">
        <f t="shared" si="18"/>
        <v>3.0707885376916283E-3</v>
      </c>
      <c r="T88" s="304">
        <f t="shared" si="18"/>
        <v>2.573839691625807E-3</v>
      </c>
      <c r="U88" s="304">
        <f t="shared" si="18"/>
        <v>3.403150647461951E-3</v>
      </c>
      <c r="V88" s="304">
        <f t="shared" si="18"/>
        <v>2.7573056505604122E-3</v>
      </c>
      <c r="W88" s="304">
        <f t="shared" si="18"/>
        <v>2.8877469388633695E-3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2.869613055315609E-4</v>
      </c>
      <c r="C89" s="304">
        <f t="shared" si="19"/>
        <v>2.9621232049133005E-4</v>
      </c>
      <c r="D89" s="304">
        <f t="shared" si="19"/>
        <v>2.1683038022700404E-4</v>
      </c>
      <c r="E89" s="304">
        <f t="shared" si="19"/>
        <v>2.550064844511051E-4</v>
      </c>
      <c r="F89" s="304">
        <f t="shared" si="19"/>
        <v>3.0905986264541212E-4</v>
      </c>
      <c r="G89" s="304">
        <f t="shared" si="19"/>
        <v>2.7050979607604942E-4</v>
      </c>
      <c r="H89" s="304">
        <f t="shared" si="19"/>
        <v>3.2913585849894645E-4</v>
      </c>
      <c r="I89" s="304">
        <f t="shared" si="19"/>
        <v>1.3187520811924183E-3</v>
      </c>
      <c r="J89" s="304">
        <f t="shared" si="19"/>
        <v>6.0125914321346402E-4</v>
      </c>
      <c r="K89" s="304">
        <f t="shared" si="19"/>
        <v>4.7655928391256359E-4</v>
      </c>
      <c r="L89" s="304">
        <f t="shared" si="19"/>
        <v>8.9904618924260197E-4</v>
      </c>
      <c r="M89" s="304">
        <f t="shared" si="19"/>
        <v>3.9546147003070284E-4</v>
      </c>
      <c r="N89" s="304">
        <f t="shared" si="19"/>
        <v>4.4890069406138249E-4</v>
      </c>
      <c r="O89" s="304">
        <f t="shared" si="19"/>
        <v>4.128029794090508E-4</v>
      </c>
      <c r="P89" s="304">
        <f t="shared" si="19"/>
        <v>5.3349013257458127E-4</v>
      </c>
      <c r="Q89" s="304">
        <f t="shared" si="19"/>
        <v>6.7351628303041538E-4</v>
      </c>
      <c r="R89" s="304">
        <f t="shared" si="19"/>
        <v>6.4053822774378906E-4</v>
      </c>
      <c r="S89" s="304">
        <f t="shared" si="19"/>
        <v>5.7092575523483866E-4</v>
      </c>
      <c r="T89" s="304">
        <f t="shared" si="19"/>
        <v>4.8056189045335798E-4</v>
      </c>
      <c r="U89" s="304">
        <f t="shared" si="19"/>
        <v>6.8034378004454147E-4</v>
      </c>
      <c r="V89" s="304">
        <f t="shared" si="19"/>
        <v>4.4433869023461188E-4</v>
      </c>
      <c r="W89" s="304">
        <f t="shared" si="19"/>
        <v>5.9466899640497981E-4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0.25474872533982329</v>
      </c>
      <c r="C91" s="303">
        <f t="shared" si="21"/>
        <v>0.23513326753588021</v>
      </c>
      <c r="D91" s="303">
        <f t="shared" si="21"/>
        <v>0.24763127450395975</v>
      </c>
      <c r="E91" s="303">
        <f t="shared" si="21"/>
        <v>0.27996138400698961</v>
      </c>
      <c r="F91" s="303">
        <f t="shared" si="21"/>
        <v>0.22901740109721042</v>
      </c>
      <c r="G91" s="303">
        <f t="shared" si="21"/>
        <v>0.25001052084442893</v>
      </c>
      <c r="H91" s="303">
        <f t="shared" si="21"/>
        <v>0.26915966350252069</v>
      </c>
      <c r="I91" s="303">
        <f t="shared" si="21"/>
        <v>0.28446045909483147</v>
      </c>
      <c r="J91" s="303">
        <f t="shared" si="21"/>
        <v>0.32248303038334514</v>
      </c>
      <c r="K91" s="303">
        <f t="shared" si="21"/>
        <v>0.33471197703034722</v>
      </c>
      <c r="L91" s="303">
        <f t="shared" si="21"/>
        <v>0.3047187795922881</v>
      </c>
      <c r="M91" s="303">
        <f t="shared" si="21"/>
        <v>0.34033028147073952</v>
      </c>
      <c r="N91" s="303">
        <f t="shared" si="21"/>
        <v>0.33979669275010882</v>
      </c>
      <c r="O91" s="303">
        <f t="shared" si="21"/>
        <v>0.34412156004761102</v>
      </c>
      <c r="P91" s="303">
        <f t="shared" si="21"/>
        <v>0.33217118579515759</v>
      </c>
      <c r="Q91" s="303">
        <f t="shared" si="21"/>
        <v>0.32421030809282408</v>
      </c>
      <c r="R91" s="303">
        <f t="shared" si="21"/>
        <v>0.32593613213050682</v>
      </c>
      <c r="S91" s="303">
        <f t="shared" si="21"/>
        <v>0.33252808946068346</v>
      </c>
      <c r="T91" s="303">
        <f t="shared" si="21"/>
        <v>0.34113698066960946</v>
      </c>
      <c r="U91" s="303">
        <f t="shared" si="21"/>
        <v>0.32842274133457111</v>
      </c>
      <c r="V91" s="303">
        <f t="shared" si="21"/>
        <v>0.34507005468776325</v>
      </c>
      <c r="W91" s="303">
        <f t="shared" si="21"/>
        <v>0.33185420408381688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0.81425479447644178</v>
      </c>
      <c r="C96" s="322">
        <f>IF(C$5=0,0,C$5/OIS_fec!C$5)</f>
        <v>0.83728404451544369</v>
      </c>
      <c r="D96" s="322">
        <f>IF(D$5=0,0,D$5/OIS_fec!D$5)</f>
        <v>0.69691712102007697</v>
      </c>
      <c r="E96" s="322">
        <f>IF(E$5=0,0,E$5/OIS_fec!E$5)</f>
        <v>0.67887453755497529</v>
      </c>
      <c r="F96" s="322">
        <f>IF(F$5=0,0,F$5/OIS_fec!F$5)</f>
        <v>0.7289092468399393</v>
      </c>
      <c r="G96" s="322">
        <f>IF(G$5=0,0,G$5/OIS_fec!G$5)</f>
        <v>0.6982978705134647</v>
      </c>
      <c r="H96" s="322">
        <f>IF(H$5=0,0,H$5/OIS_fec!H$5)</f>
        <v>0.6200513391076462</v>
      </c>
      <c r="I96" s="322">
        <f>IF(I$5=0,0,I$5/OIS_fec!I$5)</f>
        <v>2.0467848489092848</v>
      </c>
      <c r="J96" s="322">
        <f>IF(J$5=0,0,J$5/OIS_fec!J$5)</f>
        <v>1.856427395793407</v>
      </c>
      <c r="K96" s="322">
        <f>IF(K$5=0,0,K$5/OIS_fec!K$5)</f>
        <v>2.1106430299681929</v>
      </c>
      <c r="L96" s="322">
        <f>IF(L$5=0,0,L$5/OIS_fec!L$5)</f>
        <v>1.8148742496932564</v>
      </c>
      <c r="M96" s="322">
        <f>IF(M$5=0,0,M$5/OIS_fec!M$5)</f>
        <v>1.9644919215415726</v>
      </c>
      <c r="N96" s="322">
        <f>IF(N$5=0,0,N$5/OIS_fec!N$5)</f>
        <v>1.8480318434586467</v>
      </c>
      <c r="O96" s="322">
        <f>IF(O$5=0,0,O$5/OIS_fec!O$5)</f>
        <v>1.9232235851147268</v>
      </c>
      <c r="P96" s="322">
        <f>IF(P$5=0,0,P$5/OIS_fec!P$5)</f>
        <v>1.8707297738270012</v>
      </c>
      <c r="Q96" s="322">
        <f>IF(Q$5=0,0,Q$5/OIS_fec!Q$5)</f>
        <v>1.8419064741542277</v>
      </c>
      <c r="R96" s="322">
        <f>IF(R$5=0,0,R$5/OIS_fec!R$5)</f>
        <v>1.7563497832081749</v>
      </c>
      <c r="S96" s="322">
        <f>IF(S$5=0,0,S$5/OIS_fec!S$5)</f>
        <v>1.83966151739581</v>
      </c>
      <c r="T96" s="322">
        <f>IF(T$5=0,0,T$5/OIS_fec!T$5)</f>
        <v>1.8509829203751704</v>
      </c>
      <c r="U96" s="322">
        <f>IF(U$5=0,0,U$5/OIS_fec!U$5)</f>
        <v>1.8634566257906433</v>
      </c>
      <c r="V96" s="322">
        <f>IF(V$5=0,0,V$5/OIS_fec!V$5)</f>
        <v>1.8313888919096857</v>
      </c>
      <c r="W96" s="322">
        <f>IF(W$5=0,0,W$5/OIS_fec!W$5)</f>
        <v>1.7544034456068685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1.3239303987447701</v>
      </c>
      <c r="C101" s="334">
        <f>IF(C$10=0,0,C$10/OIS_fec!C$10)</f>
        <v>1.2825475523931051</v>
      </c>
      <c r="D101" s="334">
        <f>IF(D$10=0,0,D$10/OIS_fec!D$10)</f>
        <v>1.451889089922775</v>
      </c>
      <c r="E101" s="334">
        <f>IF(E$10=0,0,E$10/OIS_fec!E$10)</f>
        <v>1.1870931451851676</v>
      </c>
      <c r="F101" s="334">
        <f>IF(F$10=0,0,F$10/OIS_fec!F$10)</f>
        <v>1.7984276946542648</v>
      </c>
      <c r="G101" s="334">
        <f>IF(G$10=0,0,G$10/OIS_fec!G$10)</f>
        <v>1.4363939861703623</v>
      </c>
      <c r="H101" s="334">
        <f>IF(H$10=0,0,H$10/OIS_fec!H$10)</f>
        <v>1.142545880092295</v>
      </c>
      <c r="I101" s="334">
        <f>IF(I$10=0,0,I$10/OIS_fec!I$10)</f>
        <v>1.2247618813528112</v>
      </c>
      <c r="J101" s="334">
        <f>IF(J$10=0,0,J$10/OIS_fec!J$10)</f>
        <v>1.0299794303299554</v>
      </c>
      <c r="K101" s="334">
        <f>IF(K$10=0,0,K$10/OIS_fec!K$10)</f>
        <v>1.4943366618830347</v>
      </c>
      <c r="L101" s="334">
        <f>IF(L$10=0,0,L$10/OIS_fec!L$10)</f>
        <v>1.0826244363896149</v>
      </c>
      <c r="M101" s="334">
        <f>IF(M$10=0,0,M$10/OIS_fec!M$10)</f>
        <v>1.1453903253868554</v>
      </c>
      <c r="N101" s="334">
        <f>IF(N$10=0,0,N$10/OIS_fec!N$10)</f>
        <v>0.88467018409153708</v>
      </c>
      <c r="O101" s="334">
        <f>IF(O$10=0,0,O$10/OIS_fec!O$10)</f>
        <v>0.94680052648016899</v>
      </c>
      <c r="P101" s="334">
        <f>IF(P$10=0,0,P$10/OIS_fec!P$10)</f>
        <v>0.89546600618936389</v>
      </c>
      <c r="Q101" s="334">
        <f>IF(Q$10=0,0,Q$10/OIS_fec!Q$10)</f>
        <v>0.86585738426541059</v>
      </c>
      <c r="R101" s="334">
        <f>IF(R$10=0,0,R$10/OIS_fec!R$10)</f>
        <v>0.68954203106845513</v>
      </c>
      <c r="S101" s="334">
        <f>IF(S$10=0,0,S$10/OIS_fec!S$10)</f>
        <v>0.81292274464305403</v>
      </c>
      <c r="T101" s="334">
        <f>IF(T$10=0,0,T$10/OIS_fec!T$10)</f>
        <v>0.76922102943493098</v>
      </c>
      <c r="U101" s="334">
        <f>IF(U$10=0,0,U$10/OIS_fec!U$10)</f>
        <v>0.78436018361696291</v>
      </c>
      <c r="V101" s="334">
        <f>IF(V$10=0,0,V$10/OIS_fec!V$10)</f>
        <v>0.74108245192820987</v>
      </c>
      <c r="W101" s="334">
        <f>IF(W$10=0,0,W$10/OIS_fec!W$10)</f>
        <v>0.67636345676784093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0.15494282935531936</v>
      </c>
      <c r="C102" s="350">
        <f>IF(C$16=0,0,C$16/OIS_fec!C$16)</f>
        <v>0.15457000165461013</v>
      </c>
      <c r="D102" s="350">
        <f>IF(D$16=0,0,D$16/OIS_fec!D$16)</f>
        <v>0.11415474387990376</v>
      </c>
      <c r="E102" s="350">
        <f>IF(E$16=0,0,E$16/OIS_fec!E$16)</f>
        <v>0.11978460691005696</v>
      </c>
      <c r="F102" s="350">
        <f>IF(F$16=0,0,F$16/OIS_fec!F$16)</f>
        <v>0.12228832173278747</v>
      </c>
      <c r="G102" s="350">
        <f>IF(G$16=0,0,G$16/OIS_fec!G$16)</f>
        <v>0.12144938976341348</v>
      </c>
      <c r="H102" s="350">
        <f>IF(H$16=0,0,H$16/OIS_fec!H$16)</f>
        <v>0.11309767817466404</v>
      </c>
      <c r="I102" s="350">
        <f>IF(I$16=0,0,I$16/OIS_fec!I$16)</f>
        <v>2.1548567136564305</v>
      </c>
      <c r="J102" s="350">
        <f>IF(J$16=0,0,J$16/OIS_fec!J$16)</f>
        <v>1.6167359570714948</v>
      </c>
      <c r="K102" s="350">
        <f>IF(K$16=0,0,K$16/OIS_fec!K$16)</f>
        <v>1.5999555054579326</v>
      </c>
      <c r="L102" s="350">
        <f>IF(L$16=0,0,L$16/OIS_fec!L$16)</f>
        <v>1.5662128789046212</v>
      </c>
      <c r="M102" s="350">
        <f>IF(M$16=0,0,M$16/OIS_fec!M$16)</f>
        <v>1.5275681725568189</v>
      </c>
      <c r="N102" s="350">
        <f>IF(N$16=0,0,N$16/OIS_fec!N$16)</f>
        <v>1.5322189157463399</v>
      </c>
      <c r="O102" s="350">
        <f>IF(O$16=0,0,O$16/OIS_fec!O$16)</f>
        <v>1.7065321102047586</v>
      </c>
      <c r="P102" s="350">
        <f>IF(P$16=0,0,P$16/OIS_fec!P$16)</f>
        <v>1.6076157952191847</v>
      </c>
      <c r="Q102" s="350">
        <f>IF(Q$16=0,0,Q$16/OIS_fec!Q$16)</f>
        <v>1.7509488837950378</v>
      </c>
      <c r="R102" s="350">
        <f>IF(R$16=0,0,R$16/OIS_fec!R$16)</f>
        <v>1.7163085193983192</v>
      </c>
      <c r="S102" s="350">
        <f>IF(S$16=0,0,S$16/OIS_fec!S$16)</f>
        <v>1.7615934888449702</v>
      </c>
      <c r="T102" s="350">
        <f>IF(T$16=0,0,T$16/OIS_fec!T$16)</f>
        <v>1.719774744752262</v>
      </c>
      <c r="U102" s="350">
        <f>IF(U$16=0,0,U$16/OIS_fec!U$16)</f>
        <v>1.797116351702654</v>
      </c>
      <c r="V102" s="350">
        <f>IF(V$16=0,0,V$16/OIS_fec!V$16)</f>
        <v>1.7759999549601289</v>
      </c>
      <c r="W102" s="350">
        <f>IF(W$16=0,0,W$16/OIS_fec!W$16)</f>
        <v>1.6251221052683513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3.001301830955494</v>
      </c>
      <c r="C103" s="350">
        <f>IF(C$27=0,0,C$27/OIS_fec!C$27)</f>
        <v>3.0116430862140504</v>
      </c>
      <c r="D103" s="350">
        <f>IF(D$27=0,0,D$27/OIS_fec!D$27)</f>
        <v>3.0136680225060308</v>
      </c>
      <c r="E103" s="350">
        <f>IF(E$27=0,0,E$27/OIS_fec!E$27)</f>
        <v>2.9934344147716208</v>
      </c>
      <c r="F103" s="350">
        <f>IF(F$27=0,0,F$27/OIS_fec!F$27)</f>
        <v>3.0311052357060841</v>
      </c>
      <c r="G103" s="350">
        <f>IF(G$27=0,0,G$27/OIS_fec!G$27)</f>
        <v>2.9984923897496762</v>
      </c>
      <c r="H103" s="350">
        <f>IF(H$27=0,0,H$27/OIS_fec!H$27)</f>
        <v>2.9883796823071012</v>
      </c>
      <c r="I103" s="350">
        <f>IF(I$27=0,0,I$27/OIS_fec!I$27)</f>
        <v>3.0006360190919854</v>
      </c>
      <c r="J103" s="350">
        <f>IF(J$27=0,0,J$27/OIS_fec!J$27)</f>
        <v>2.9401101918017072</v>
      </c>
      <c r="K103" s="350">
        <f>IF(K$27=0,0,K$27/OIS_fec!K$27)</f>
        <v>2.9765618937571356</v>
      </c>
      <c r="L103" s="350">
        <f>IF(L$27=0,0,L$27/OIS_fec!L$27)</f>
        <v>2.8684586881493552</v>
      </c>
      <c r="M103" s="350">
        <f>IF(M$27=0,0,M$27/OIS_fec!M$27)</f>
        <v>2.9354549427649346</v>
      </c>
      <c r="N103" s="350">
        <f>IF(N$27=0,0,N$27/OIS_fec!N$27)</f>
        <v>2.9301391727627819</v>
      </c>
      <c r="O103" s="350">
        <f>IF(O$27=0,0,O$27/OIS_fec!O$27)</f>
        <v>2.9648204164819507</v>
      </c>
      <c r="P103" s="350">
        <f>IF(P$27=0,0,P$27/OIS_fec!P$27)</f>
        <v>2.9511347112391482</v>
      </c>
      <c r="Q103" s="350">
        <f>IF(Q$27=0,0,Q$27/OIS_fec!Q$27)</f>
        <v>2.9575531896659917</v>
      </c>
      <c r="R103" s="350">
        <f>IF(R$27=0,0,R$27/OIS_fec!R$27)</f>
        <v>2.9722946887632258</v>
      </c>
      <c r="S103" s="350">
        <f>IF(S$27=0,0,S$27/OIS_fec!S$27)</f>
        <v>2.9583524994037278</v>
      </c>
      <c r="T103" s="350">
        <f>IF(T$27=0,0,T$27/OIS_fec!T$27)</f>
        <v>2.9568609054694242</v>
      </c>
      <c r="U103" s="350">
        <f>IF(U$27=0,0,U$27/OIS_fec!U$27)</f>
        <v>2.939226734259591</v>
      </c>
      <c r="V103" s="350">
        <f>IF(V$27=0,0,V$27/OIS_fec!V$27)</f>
        <v>2.9607985668155807</v>
      </c>
      <c r="W103" s="350">
        <f>IF(W$27=0,0,W$27/OIS_fec!W$27)</f>
        <v>2.8730363988596519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0.27507696317337604</v>
      </c>
      <c r="C104" s="350">
        <f>IF(C$35=0,0,C$35/OIS_fec!C$35)</f>
        <v>0.33523266470914115</v>
      </c>
      <c r="D104" s="350">
        <f>IF(D$35=0,0,D$35/OIS_fec!D$35)</f>
        <v>0.24497605333793709</v>
      </c>
      <c r="E104" s="350">
        <f>IF(E$35=0,0,E$35/OIS_fec!E$35)</f>
        <v>0.19302102036107138</v>
      </c>
      <c r="F104" s="350">
        <f>IF(F$35=0,0,F$35/OIS_fec!F$35)</f>
        <v>0.29261357378955632</v>
      </c>
      <c r="G104" s="350">
        <f>IF(G$35=0,0,G$35/OIS_fec!G$35)</f>
        <v>0.24176792706528019</v>
      </c>
      <c r="H104" s="350">
        <f>IF(H$35=0,0,H$35/OIS_fec!H$35)</f>
        <v>0.18039977873413277</v>
      </c>
      <c r="I104" s="350">
        <f>IF(I$35=0,0,I$35/OIS_fec!I$35)</f>
        <v>2.2365198426440762</v>
      </c>
      <c r="J104" s="350">
        <f>IF(J$35=0,0,J$35/OIS_fec!J$35)</f>
        <v>1.4982334908323744</v>
      </c>
      <c r="K104" s="350">
        <f>IF(K$35=0,0,K$35/OIS_fec!K$35)</f>
        <v>1.3977162614361958</v>
      </c>
      <c r="L104" s="350">
        <f>IF(L$35=0,0,L$35/OIS_fec!L$35)</f>
        <v>1.5504296038214165</v>
      </c>
      <c r="M104" s="350">
        <f>IF(M$35=0,0,M$35/OIS_fec!M$35)</f>
        <v>1.2399341368808985</v>
      </c>
      <c r="N104" s="350">
        <f>IF(N$35=0,0,N$35/OIS_fec!N$35)</f>
        <v>1.3118322590659759</v>
      </c>
      <c r="O104" s="350">
        <f>IF(O$35=0,0,O$35/OIS_fec!O$35)</f>
        <v>1.343712877230113</v>
      </c>
      <c r="P104" s="350">
        <f>IF(P$35=0,0,P$35/OIS_fec!P$35)</f>
        <v>1.3872160333684627</v>
      </c>
      <c r="Q104" s="350">
        <f>IF(Q$35=0,0,Q$35/OIS_fec!Q$35)</f>
        <v>1.5966393369300922</v>
      </c>
      <c r="R104" s="350">
        <f>IF(R$35=0,0,R$35/OIS_fec!R$35)</f>
        <v>1.574512479509484</v>
      </c>
      <c r="S104" s="350">
        <f>IF(S$35=0,0,S$35/OIS_fec!S$35)</f>
        <v>1.5524091852332804</v>
      </c>
      <c r="T104" s="350">
        <f>IF(T$35=0,0,T$35/OIS_fec!T$35)</f>
        <v>1.4491440503183017</v>
      </c>
      <c r="U104" s="350">
        <f>IF(U$35=0,0,U$35/OIS_fec!U$35)</f>
        <v>1.6339111927341008</v>
      </c>
      <c r="V104" s="350">
        <f>IF(V$35=0,0,V$35/OIS_fec!V$35)</f>
        <v>1.448035479996612</v>
      </c>
      <c r="W104" s="350">
        <f>IF(W$35=0,0,W$35/OIS_fec!W$35)</f>
        <v>1.5109315024677179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0.45034294165893463</v>
      </c>
      <c r="C105" s="350">
        <f>IF(C$54=0,0,C$54/OIS_fec!C$54)</f>
        <v>0.48691572542879069</v>
      </c>
      <c r="D105" s="350">
        <f>IF(D$54=0,0,D$54/OIS_fec!D$54)</f>
        <v>0.30954465763203415</v>
      </c>
      <c r="E105" s="350">
        <f>IF(E$54=0,0,E$54/OIS_fec!E$54)</f>
        <v>0.33169584374366956</v>
      </c>
      <c r="F105" s="350">
        <f>IF(F$54=0,0,F$54/OIS_fec!F$54)</f>
        <v>0.25524504498840539</v>
      </c>
      <c r="G105" s="350">
        <f>IF(G$54=0,0,G$54/OIS_fec!G$54)</f>
        <v>0.31985240862168057</v>
      </c>
      <c r="H105" s="350">
        <f>IF(H$54=0,0,H$54/OIS_fec!H$54)</f>
        <v>0.29084730638462203</v>
      </c>
      <c r="I105" s="350">
        <f>IF(I$54=0,0,I$54/OIS_fec!I$54)</f>
        <v>0.87164572317344247</v>
      </c>
      <c r="J105" s="350">
        <f>IF(J$54=0,0,J$54/OIS_fec!J$54)</f>
        <v>0.55645339177829034</v>
      </c>
      <c r="K105" s="350">
        <f>IF(K$54=0,0,K$54/OIS_fec!K$54)</f>
        <v>1.0690133474821923</v>
      </c>
      <c r="L105" s="350">
        <f>IF(L$54=0,0,L$54/OIS_fec!L$54)</f>
        <v>0.85862654875345723</v>
      </c>
      <c r="M105" s="350">
        <f>IF(M$54=0,0,M$54/OIS_fec!M$54)</f>
        <v>1.017959063774547</v>
      </c>
      <c r="N105" s="350">
        <f>IF(N$54=0,0,N$54/OIS_fec!N$54)</f>
        <v>0.83954096659951893</v>
      </c>
      <c r="O105" s="350">
        <f>IF(O$54=0,0,O$54/OIS_fec!O$54)</f>
        <v>0.90039435449058802</v>
      </c>
      <c r="P105" s="350">
        <f>IF(P$54=0,0,P$54/OIS_fec!P$54)</f>
        <v>0.99823944065140469</v>
      </c>
      <c r="Q105" s="350">
        <f>IF(Q$54=0,0,Q$54/OIS_fec!Q$54)</f>
        <v>1.0267396124325663</v>
      </c>
      <c r="R105" s="350">
        <f>IF(R$54=0,0,R$54/OIS_fec!R$54)</f>
        <v>0.91875251534068558</v>
      </c>
      <c r="S105" s="350">
        <f>IF(S$54=0,0,S$54/OIS_fec!S$54)</f>
        <v>0.81831107200380371</v>
      </c>
      <c r="T105" s="350">
        <f>IF(T$54=0,0,T$54/OIS_fec!T$54)</f>
        <v>0.76584256412448481</v>
      </c>
      <c r="U105" s="350">
        <f>IF(U$54=0,0,U$54/OIS_fec!U$54)</f>
        <v>0.95146675949117454</v>
      </c>
      <c r="V105" s="350">
        <f>IF(V$54=0,0,V$54/OIS_fec!V$54)</f>
        <v>0.7939990361717032</v>
      </c>
      <c r="W105" s="350">
        <f>IF(W$54=0,0,W$54/OIS_fec!W$54)</f>
        <v>0.8522122765481881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3.1024187999999997</v>
      </c>
      <c r="C106" s="350">
        <f>IF(C$68=0,0,C$68/OIS_fec!C$68)</f>
        <v>3.1024188000000001</v>
      </c>
      <c r="D106" s="350">
        <f>IF(D$68=0,0,D$68/OIS_fec!D$68)</f>
        <v>3.102418800000001</v>
      </c>
      <c r="E106" s="350">
        <f>IF(E$68=0,0,E$68/OIS_fec!E$68)</f>
        <v>3.1024188000000015</v>
      </c>
      <c r="F106" s="350">
        <f>IF(F$68=0,0,F$68/OIS_fec!F$68)</f>
        <v>3.1024188000000001</v>
      </c>
      <c r="G106" s="350">
        <f>IF(G$68=0,0,G$68/OIS_fec!G$68)</f>
        <v>3.1024187999999993</v>
      </c>
      <c r="H106" s="350">
        <f>IF(H$68=0,0,H$68/OIS_fec!H$68)</f>
        <v>3.1024187999999993</v>
      </c>
      <c r="I106" s="350">
        <f>IF(I$68=0,0,I$68/OIS_fec!I$68)</f>
        <v>3.1024188000000001</v>
      </c>
      <c r="J106" s="350">
        <f>IF(J$68=0,0,J$68/OIS_fec!J$68)</f>
        <v>3.102418800000001</v>
      </c>
      <c r="K106" s="350">
        <f>IF(K$68=0,0,K$68/OIS_fec!K$68)</f>
        <v>3.066475068136056</v>
      </c>
      <c r="L106" s="350">
        <f>IF(L$68=0,0,L$68/OIS_fec!L$68)</f>
        <v>3.0433647312038303</v>
      </c>
      <c r="M106" s="350">
        <f>IF(M$68=0,0,M$68/OIS_fec!M$68)</f>
        <v>3.0558487431722403</v>
      </c>
      <c r="N106" s="350">
        <f>IF(N$68=0,0,N$68/OIS_fec!N$68)</f>
        <v>3.0848171652430749</v>
      </c>
      <c r="O106" s="350">
        <f>IF(O$68=0,0,O$68/OIS_fec!O$68)</f>
        <v>3.1024188000000001</v>
      </c>
      <c r="P106" s="350">
        <f>IF(P$68=0,0,P$68/OIS_fec!P$68)</f>
        <v>3.1024187999999997</v>
      </c>
      <c r="Q106" s="350">
        <f>IF(Q$68=0,0,Q$68/OIS_fec!Q$68)</f>
        <v>3.1024188000000001</v>
      </c>
      <c r="R106" s="350">
        <f>IF(R$68=0,0,R$68/OIS_fec!R$68)</f>
        <v>3.1024187999999993</v>
      </c>
      <c r="S106" s="350">
        <f>IF(S$68=0,0,S$68/OIS_fec!S$68)</f>
        <v>3.1024187999999984</v>
      </c>
      <c r="T106" s="350">
        <f>IF(T$68=0,0,T$68/OIS_fec!T$68)</f>
        <v>3.1024188000000001</v>
      </c>
      <c r="U106" s="350">
        <f>IF(U$68=0,0,U$68/OIS_fec!U$68)</f>
        <v>3.1024187999999997</v>
      </c>
      <c r="V106" s="350">
        <f>IF(V$68=0,0,V$68/OIS_fec!V$68)</f>
        <v>3.1024188000000015</v>
      </c>
      <c r="W106" s="350">
        <f>IF(W$68=0,0,W$68/OIS_fec!W$68)</f>
        <v>3.0036286366335743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DF778F-9CA2-41E2-AAFF-0F0BC4D63A29}"/>
</file>

<file path=customXml/itemProps2.xml><?xml version="1.0" encoding="utf-8"?>
<ds:datastoreItem xmlns:ds="http://schemas.openxmlformats.org/officeDocument/2006/customXml" ds:itemID="{FA146CA0-FF09-4A64-85D7-31F5B8316765}"/>
</file>

<file path=customXml/itemProps3.xml><?xml version="1.0" encoding="utf-8"?>
<ds:datastoreItem xmlns:ds="http://schemas.openxmlformats.org/officeDocument/2006/customXml" ds:itemID="{0741ED29-0642-492E-ADD4-B9B63053C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2024-05-20T16:50:05Z</dcterms:created>
  <dcterms:modified xsi:type="dcterms:W3CDTF">2024-05-20T16:50:05Z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